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ate1904="1"/>
  <mc:AlternateContent xmlns:mc="http://schemas.openxmlformats.org/markup-compatibility/2006">
    <mc:Choice Requires="x15">
      <x15ac:absPath xmlns:x15ac="http://schemas.microsoft.com/office/spreadsheetml/2010/11/ac" url="C:\PSS App\PSS App\"/>
    </mc:Choice>
  </mc:AlternateContent>
  <xr:revisionPtr revIDLastSave="0" documentId="13_ncr:1_{1AE4EDE1-4CE4-4DBB-ADC2-1D6167049F59}" xr6:coauthVersionLast="47" xr6:coauthVersionMax="47" xr10:uidLastSave="{00000000-0000-0000-0000-000000000000}"/>
  <bookViews>
    <workbookView xWindow="29535" yWindow="2325" windowWidth="29340" windowHeight="17655" tabRatio="496" xr2:uid="{00000000-000D-0000-FFFF-FFFF00000000}"/>
  </bookViews>
  <sheets>
    <sheet name="SUMMARY" sheetId="2" r:id="rId1"/>
    <sheet name="a" sheetId="69" r:id="rId2"/>
    <sheet name="b" sheetId="105" r:id="rId3"/>
    <sheet name="c" sheetId="106" r:id="rId4"/>
    <sheet name="d" sheetId="100" r:id="rId5"/>
    <sheet name="e" sheetId="101" r:id="rId6"/>
    <sheet name="f" sheetId="102" r:id="rId7"/>
    <sheet name="g" sheetId="103" r:id="rId8"/>
    <sheet name="h" sheetId="104" r:id="rId9"/>
  </sheets>
  <externalReferences>
    <externalReference r:id="rId10"/>
  </externalReferences>
  <definedNames>
    <definedName name="_xlnm.Print_Area" localSheetId="1">a!$C$1:$K$277</definedName>
    <definedName name="_xlnm.Print_Area" localSheetId="2">b!$C$1:$K$277</definedName>
    <definedName name="_xlnm.Print_Area" localSheetId="3">'c'!$C$1:$K$277</definedName>
    <definedName name="_xlnm.Print_Area" localSheetId="4">d!$C$1:$K$277</definedName>
    <definedName name="_xlnm.Print_Area" localSheetId="5">e!$C$1:$K$277</definedName>
    <definedName name="_xlnm.Print_Area" localSheetId="6">f!$C$1:$K$277</definedName>
    <definedName name="_xlnm.Print_Area" localSheetId="7">g!$C$1:$K$277</definedName>
    <definedName name="_xlnm.Print_Area" localSheetId="8">h!$C$1:$K$277</definedName>
    <definedName name="_xlnm.Print_Area" localSheetId="0">SUMMARY!$A$1:$I$53</definedName>
    <definedName name="_xlnm.Print_Titles" localSheetId="1">a!$21:$21</definedName>
    <definedName name="_xlnm.Print_Titles" localSheetId="2">b!$21:$21</definedName>
    <definedName name="_xlnm.Print_Titles" localSheetId="3">'c'!$21:$21</definedName>
    <definedName name="_xlnm.Print_Titles" localSheetId="4">d!$21:$21</definedName>
    <definedName name="_xlnm.Print_Titles" localSheetId="5">e!$21:$21</definedName>
    <definedName name="_xlnm.Print_Titles" localSheetId="6">f!$21:$21</definedName>
    <definedName name="_xlnm.Print_Titles" localSheetId="7">g!$21:$21</definedName>
    <definedName name="_xlnm.Print_Titles" localSheetId="8">h!$21:$21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6" i="2" l="1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F23" i="104" l="1"/>
  <c r="F24" i="104"/>
  <c r="F25" i="104"/>
  <c r="F26" i="104"/>
  <c r="F27" i="104"/>
  <c r="F28" i="104"/>
  <c r="F29" i="104"/>
  <c r="F30" i="104"/>
  <c r="F31" i="104"/>
  <c r="F32" i="104"/>
  <c r="F33" i="104"/>
  <c r="AF33" i="104" s="1"/>
  <c r="F34" i="104"/>
  <c r="F35" i="104"/>
  <c r="F36" i="104"/>
  <c r="F37" i="104"/>
  <c r="F38" i="104"/>
  <c r="F39" i="104"/>
  <c r="F40" i="104"/>
  <c r="F41" i="104"/>
  <c r="F42" i="104"/>
  <c r="F43" i="104"/>
  <c r="F44" i="104"/>
  <c r="F45" i="104"/>
  <c r="AF45" i="104" s="1"/>
  <c r="F46" i="104"/>
  <c r="F47" i="104"/>
  <c r="F48" i="104"/>
  <c r="F49" i="104"/>
  <c r="F50" i="104"/>
  <c r="F51" i="104"/>
  <c r="F52" i="104"/>
  <c r="F53" i="104"/>
  <c r="F54" i="104"/>
  <c r="F55" i="104"/>
  <c r="F56" i="104"/>
  <c r="F57" i="104"/>
  <c r="J57" i="104" s="1"/>
  <c r="F58" i="104"/>
  <c r="F59" i="104"/>
  <c r="F60" i="104"/>
  <c r="F61" i="104"/>
  <c r="F62" i="104"/>
  <c r="F63" i="104"/>
  <c r="F64" i="104"/>
  <c r="F65" i="104"/>
  <c r="F66" i="104"/>
  <c r="F67" i="104"/>
  <c r="F68" i="104"/>
  <c r="F69" i="104"/>
  <c r="AF69" i="104" s="1"/>
  <c r="F70" i="104"/>
  <c r="F71" i="104"/>
  <c r="F72" i="104"/>
  <c r="F73" i="104"/>
  <c r="F74" i="104"/>
  <c r="F75" i="104"/>
  <c r="F76" i="104"/>
  <c r="F77" i="104"/>
  <c r="F78" i="104"/>
  <c r="F79" i="104"/>
  <c r="F80" i="104"/>
  <c r="F81" i="104"/>
  <c r="AF81" i="104" s="1"/>
  <c r="F82" i="104"/>
  <c r="F83" i="104"/>
  <c r="F84" i="104"/>
  <c r="F85" i="104"/>
  <c r="F86" i="104"/>
  <c r="F87" i="104"/>
  <c r="F88" i="104"/>
  <c r="F89" i="104"/>
  <c r="F90" i="104"/>
  <c r="F91" i="104"/>
  <c r="F92" i="104"/>
  <c r="F93" i="104"/>
  <c r="AF93" i="104" s="1"/>
  <c r="F94" i="104"/>
  <c r="F95" i="104"/>
  <c r="F96" i="104"/>
  <c r="F97" i="104"/>
  <c r="F98" i="104"/>
  <c r="F99" i="104"/>
  <c r="F100" i="104"/>
  <c r="F101" i="104"/>
  <c r="F102" i="104"/>
  <c r="F103" i="104"/>
  <c r="F104" i="104"/>
  <c r="F105" i="104"/>
  <c r="AF105" i="104" s="1"/>
  <c r="F106" i="104"/>
  <c r="F107" i="104"/>
  <c r="F108" i="104"/>
  <c r="F109" i="104"/>
  <c r="F110" i="104"/>
  <c r="F111" i="104"/>
  <c r="F112" i="104"/>
  <c r="F113" i="104"/>
  <c r="F114" i="104"/>
  <c r="F115" i="104"/>
  <c r="F116" i="104"/>
  <c r="F117" i="104"/>
  <c r="J117" i="104" s="1"/>
  <c r="F118" i="104"/>
  <c r="F119" i="104"/>
  <c r="F120" i="104"/>
  <c r="F121" i="104"/>
  <c r="F122" i="104"/>
  <c r="F123" i="104"/>
  <c r="F124" i="104"/>
  <c r="F125" i="104"/>
  <c r="F126" i="104"/>
  <c r="F127" i="104"/>
  <c r="F128" i="104"/>
  <c r="F129" i="104"/>
  <c r="AF129" i="104" s="1"/>
  <c r="F130" i="104"/>
  <c r="F131" i="104"/>
  <c r="F132" i="104"/>
  <c r="F133" i="104"/>
  <c r="F134" i="104"/>
  <c r="F135" i="104"/>
  <c r="F136" i="104"/>
  <c r="F137" i="104"/>
  <c r="F138" i="104"/>
  <c r="F139" i="104"/>
  <c r="F140" i="104"/>
  <c r="F141" i="104"/>
  <c r="J141" i="104" s="1"/>
  <c r="F142" i="104"/>
  <c r="F143" i="104"/>
  <c r="F144" i="104"/>
  <c r="F145" i="104"/>
  <c r="F146" i="104"/>
  <c r="F147" i="104"/>
  <c r="F148" i="104"/>
  <c r="F149" i="104"/>
  <c r="F150" i="104"/>
  <c r="F151" i="104"/>
  <c r="F152" i="104"/>
  <c r="F153" i="104"/>
  <c r="AF153" i="104" s="1"/>
  <c r="F154" i="104"/>
  <c r="F155" i="104"/>
  <c r="F156" i="104"/>
  <c r="F157" i="104"/>
  <c r="F158" i="104"/>
  <c r="F159" i="104"/>
  <c r="F160" i="104"/>
  <c r="F161" i="104"/>
  <c r="F162" i="104"/>
  <c r="F163" i="104"/>
  <c r="F164" i="104"/>
  <c r="F165" i="104"/>
  <c r="AF165" i="104" s="1"/>
  <c r="F166" i="104"/>
  <c r="F167" i="104"/>
  <c r="F168" i="104"/>
  <c r="F169" i="104"/>
  <c r="F170" i="104"/>
  <c r="F171" i="104"/>
  <c r="F172" i="104"/>
  <c r="F173" i="104"/>
  <c r="F174" i="104"/>
  <c r="F175" i="104"/>
  <c r="F176" i="104"/>
  <c r="F177" i="104"/>
  <c r="F178" i="104"/>
  <c r="F179" i="104"/>
  <c r="F180" i="104"/>
  <c r="F181" i="104"/>
  <c r="F182" i="104"/>
  <c r="F183" i="104"/>
  <c r="F184" i="104"/>
  <c r="F185" i="104"/>
  <c r="F186" i="104"/>
  <c r="F187" i="104"/>
  <c r="F188" i="104"/>
  <c r="F189" i="104"/>
  <c r="F190" i="104"/>
  <c r="F191" i="104"/>
  <c r="F192" i="104"/>
  <c r="F193" i="104"/>
  <c r="F194" i="104"/>
  <c r="F195" i="104"/>
  <c r="F196" i="104"/>
  <c r="F197" i="104"/>
  <c r="F198" i="104"/>
  <c r="F199" i="104"/>
  <c r="F200" i="104"/>
  <c r="F201" i="104"/>
  <c r="F202" i="104"/>
  <c r="F203" i="104"/>
  <c r="F204" i="104"/>
  <c r="F205" i="104"/>
  <c r="F206" i="104"/>
  <c r="F207" i="104"/>
  <c r="F208" i="104"/>
  <c r="F209" i="104"/>
  <c r="F210" i="104"/>
  <c r="F211" i="104"/>
  <c r="F212" i="104"/>
  <c r="F213" i="104"/>
  <c r="J213" i="104" s="1"/>
  <c r="AE213" i="104" s="1"/>
  <c r="F214" i="104"/>
  <c r="F215" i="104"/>
  <c r="F216" i="104"/>
  <c r="F217" i="104"/>
  <c r="F218" i="104"/>
  <c r="F219" i="104"/>
  <c r="F220" i="104"/>
  <c r="F221" i="104"/>
  <c r="F222" i="104"/>
  <c r="F223" i="104"/>
  <c r="F224" i="104"/>
  <c r="F225" i="104"/>
  <c r="F226" i="104"/>
  <c r="F227" i="104"/>
  <c r="F228" i="104"/>
  <c r="F229" i="104"/>
  <c r="F230" i="104"/>
  <c r="F231" i="104"/>
  <c r="F232" i="104"/>
  <c r="F233" i="104"/>
  <c r="F234" i="104"/>
  <c r="F235" i="104"/>
  <c r="F236" i="104"/>
  <c r="F237" i="104"/>
  <c r="J237" i="104" s="1"/>
  <c r="F238" i="104"/>
  <c r="F239" i="104"/>
  <c r="F240" i="104"/>
  <c r="F241" i="104"/>
  <c r="F242" i="104"/>
  <c r="F243" i="104"/>
  <c r="F244" i="104"/>
  <c r="F245" i="104"/>
  <c r="F246" i="104"/>
  <c r="F247" i="104"/>
  <c r="F248" i="104"/>
  <c r="F249" i="104"/>
  <c r="AF249" i="104" s="1"/>
  <c r="F250" i="104"/>
  <c r="F251" i="104"/>
  <c r="F252" i="104"/>
  <c r="F253" i="104"/>
  <c r="F254" i="104"/>
  <c r="F255" i="104"/>
  <c r="F256" i="104"/>
  <c r="F257" i="104"/>
  <c r="F258" i="104"/>
  <c r="F259" i="104"/>
  <c r="F260" i="104"/>
  <c r="F261" i="104"/>
  <c r="F262" i="104"/>
  <c r="F263" i="104"/>
  <c r="F264" i="104"/>
  <c r="F265" i="104"/>
  <c r="F266" i="104"/>
  <c r="F267" i="104"/>
  <c r="F268" i="104"/>
  <c r="F269" i="104"/>
  <c r="F270" i="104"/>
  <c r="F271" i="104"/>
  <c r="F272" i="104"/>
  <c r="F273" i="104"/>
  <c r="AF273" i="104" s="1"/>
  <c r="F274" i="104"/>
  <c r="F275" i="104"/>
  <c r="F22" i="104"/>
  <c r="F23" i="103"/>
  <c r="F24" i="103"/>
  <c r="F25" i="103"/>
  <c r="F26" i="103"/>
  <c r="F27" i="103"/>
  <c r="F28" i="103"/>
  <c r="F29" i="103"/>
  <c r="F30" i="103"/>
  <c r="F31" i="103"/>
  <c r="F32" i="103"/>
  <c r="AF32" i="103" s="1"/>
  <c r="F33" i="103"/>
  <c r="AF33" i="103" s="1"/>
  <c r="F34" i="103"/>
  <c r="F35" i="103"/>
  <c r="F36" i="103"/>
  <c r="F37" i="103"/>
  <c r="F38" i="103"/>
  <c r="F39" i="103"/>
  <c r="F40" i="103"/>
  <c r="F41" i="103"/>
  <c r="F42" i="103"/>
  <c r="F43" i="103"/>
  <c r="F44" i="103"/>
  <c r="AF44" i="103" s="1"/>
  <c r="F45" i="103"/>
  <c r="AF45" i="103" s="1"/>
  <c r="F46" i="103"/>
  <c r="F47" i="103"/>
  <c r="F48" i="103"/>
  <c r="F49" i="103"/>
  <c r="F50" i="103"/>
  <c r="F51" i="103"/>
  <c r="F52" i="103"/>
  <c r="F53" i="103"/>
  <c r="F54" i="103"/>
  <c r="F55" i="103"/>
  <c r="F56" i="103"/>
  <c r="AF56" i="103" s="1"/>
  <c r="F57" i="103"/>
  <c r="AF57" i="103" s="1"/>
  <c r="F58" i="103"/>
  <c r="F59" i="103"/>
  <c r="F60" i="103"/>
  <c r="F61" i="103"/>
  <c r="F62" i="103"/>
  <c r="F63" i="103"/>
  <c r="F64" i="103"/>
  <c r="F65" i="103"/>
  <c r="F66" i="103"/>
  <c r="F67" i="103"/>
  <c r="F68" i="103"/>
  <c r="AF68" i="103" s="1"/>
  <c r="F69" i="103"/>
  <c r="AF69" i="103" s="1"/>
  <c r="F70" i="103"/>
  <c r="F71" i="103"/>
  <c r="F72" i="103"/>
  <c r="F73" i="103"/>
  <c r="F74" i="103"/>
  <c r="F75" i="103"/>
  <c r="F76" i="103"/>
  <c r="F77" i="103"/>
  <c r="F78" i="103"/>
  <c r="F79" i="103"/>
  <c r="F80" i="103"/>
  <c r="AF80" i="103" s="1"/>
  <c r="F81" i="103"/>
  <c r="AF81" i="103" s="1"/>
  <c r="F82" i="103"/>
  <c r="F83" i="103"/>
  <c r="F84" i="103"/>
  <c r="F85" i="103"/>
  <c r="F86" i="103"/>
  <c r="F87" i="103"/>
  <c r="F88" i="103"/>
  <c r="F89" i="103"/>
  <c r="F90" i="103"/>
  <c r="F91" i="103"/>
  <c r="F92" i="103"/>
  <c r="J92" i="103" s="1"/>
  <c r="F93" i="103"/>
  <c r="AF93" i="103" s="1"/>
  <c r="F94" i="103"/>
  <c r="F95" i="103"/>
  <c r="F96" i="103"/>
  <c r="F97" i="103"/>
  <c r="F98" i="103"/>
  <c r="F99" i="103"/>
  <c r="F100" i="103"/>
  <c r="F101" i="103"/>
  <c r="F102" i="103"/>
  <c r="F103" i="103"/>
  <c r="F104" i="103"/>
  <c r="AF104" i="103" s="1"/>
  <c r="F105" i="103"/>
  <c r="AF105" i="103" s="1"/>
  <c r="F106" i="103"/>
  <c r="F107" i="103"/>
  <c r="F108" i="103"/>
  <c r="F109" i="103"/>
  <c r="F110" i="103"/>
  <c r="F111" i="103"/>
  <c r="F112" i="103"/>
  <c r="F113" i="103"/>
  <c r="F114" i="103"/>
  <c r="F115" i="103"/>
  <c r="F116" i="103"/>
  <c r="AF116" i="103" s="1"/>
  <c r="F117" i="103"/>
  <c r="AF117" i="103" s="1"/>
  <c r="F118" i="103"/>
  <c r="F119" i="103"/>
  <c r="F120" i="103"/>
  <c r="F121" i="103"/>
  <c r="F122" i="103"/>
  <c r="F123" i="103"/>
  <c r="F124" i="103"/>
  <c r="F125" i="103"/>
  <c r="F126" i="103"/>
  <c r="F127" i="103"/>
  <c r="F128" i="103"/>
  <c r="AF128" i="103" s="1"/>
  <c r="F129" i="103"/>
  <c r="AF129" i="103" s="1"/>
  <c r="F130" i="103"/>
  <c r="F131" i="103"/>
  <c r="F132" i="103"/>
  <c r="F133" i="103"/>
  <c r="F134" i="103"/>
  <c r="F135" i="103"/>
  <c r="F136" i="103"/>
  <c r="F137" i="103"/>
  <c r="F138" i="103"/>
  <c r="F139" i="103"/>
  <c r="F140" i="103"/>
  <c r="J140" i="103" s="1"/>
  <c r="F141" i="103"/>
  <c r="J141" i="103" s="1"/>
  <c r="F142" i="103"/>
  <c r="F143" i="103"/>
  <c r="F144" i="103"/>
  <c r="F145" i="103"/>
  <c r="F146" i="103"/>
  <c r="F147" i="103"/>
  <c r="F148" i="103"/>
  <c r="F149" i="103"/>
  <c r="F150" i="103"/>
  <c r="F151" i="103"/>
  <c r="F152" i="103"/>
  <c r="J152" i="103" s="1"/>
  <c r="H152" i="103" s="1"/>
  <c r="F153" i="103"/>
  <c r="AF153" i="103" s="1"/>
  <c r="F154" i="103"/>
  <c r="F155" i="103"/>
  <c r="F156" i="103"/>
  <c r="F157" i="103"/>
  <c r="F158" i="103"/>
  <c r="F159" i="103"/>
  <c r="F160" i="103"/>
  <c r="F161" i="103"/>
  <c r="F162" i="103"/>
  <c r="F163" i="103"/>
  <c r="F164" i="103"/>
  <c r="J164" i="103" s="1"/>
  <c r="F165" i="103"/>
  <c r="AF165" i="103" s="1"/>
  <c r="F166" i="103"/>
  <c r="F167" i="103"/>
  <c r="F168" i="103"/>
  <c r="F169" i="103"/>
  <c r="F170" i="103"/>
  <c r="F171" i="103"/>
  <c r="F172" i="103"/>
  <c r="F173" i="103"/>
  <c r="F174" i="103"/>
  <c r="F175" i="103"/>
  <c r="F176" i="103"/>
  <c r="F177" i="103"/>
  <c r="F178" i="103"/>
  <c r="F179" i="103"/>
  <c r="F180" i="103"/>
  <c r="F181" i="103"/>
  <c r="F182" i="103"/>
  <c r="F183" i="103"/>
  <c r="F184" i="103"/>
  <c r="F185" i="103"/>
  <c r="F186" i="103"/>
  <c r="F187" i="103"/>
  <c r="F188" i="103"/>
  <c r="F189" i="103"/>
  <c r="J189" i="103" s="1"/>
  <c r="F190" i="103"/>
  <c r="F191" i="103"/>
  <c r="F192" i="103"/>
  <c r="F193" i="103"/>
  <c r="F194" i="103"/>
  <c r="F195" i="103"/>
  <c r="F196" i="103"/>
  <c r="F197" i="103"/>
  <c r="F198" i="103"/>
  <c r="F199" i="103"/>
  <c r="F200" i="103"/>
  <c r="F201" i="103"/>
  <c r="AF201" i="103" s="1"/>
  <c r="F202" i="103"/>
  <c r="F203" i="103"/>
  <c r="F204" i="103"/>
  <c r="F205" i="103"/>
  <c r="F206" i="103"/>
  <c r="F207" i="103"/>
  <c r="F208" i="103"/>
  <c r="F209" i="103"/>
  <c r="F210" i="103"/>
  <c r="F211" i="103"/>
  <c r="F212" i="103"/>
  <c r="F213" i="103"/>
  <c r="F214" i="103"/>
  <c r="F215" i="103"/>
  <c r="F216" i="103"/>
  <c r="F217" i="103"/>
  <c r="F218" i="103"/>
  <c r="F219" i="103"/>
  <c r="F220" i="103"/>
  <c r="F221" i="103"/>
  <c r="F222" i="103"/>
  <c r="F223" i="103"/>
  <c r="F224" i="103"/>
  <c r="F225" i="103"/>
  <c r="F226" i="103"/>
  <c r="F227" i="103"/>
  <c r="F228" i="103"/>
  <c r="F229" i="103"/>
  <c r="F230" i="103"/>
  <c r="F231" i="103"/>
  <c r="F232" i="103"/>
  <c r="F233" i="103"/>
  <c r="F234" i="103"/>
  <c r="F235" i="103"/>
  <c r="F236" i="103"/>
  <c r="J236" i="103" s="1"/>
  <c r="F237" i="103"/>
  <c r="AF237" i="103" s="1"/>
  <c r="F238" i="103"/>
  <c r="F239" i="103"/>
  <c r="F240" i="103"/>
  <c r="F241" i="103"/>
  <c r="F242" i="103"/>
  <c r="F243" i="103"/>
  <c r="F244" i="103"/>
  <c r="F245" i="103"/>
  <c r="F246" i="103"/>
  <c r="F247" i="103"/>
  <c r="F248" i="103"/>
  <c r="AF248" i="103" s="1"/>
  <c r="F249" i="103"/>
  <c r="F250" i="103"/>
  <c r="F251" i="103"/>
  <c r="F252" i="103"/>
  <c r="F253" i="103"/>
  <c r="F254" i="103"/>
  <c r="F255" i="103"/>
  <c r="F256" i="103"/>
  <c r="F257" i="103"/>
  <c r="F258" i="103"/>
  <c r="F259" i="103"/>
  <c r="F260" i="103"/>
  <c r="F261" i="103"/>
  <c r="AF261" i="103" s="1"/>
  <c r="F262" i="103"/>
  <c r="F263" i="103"/>
  <c r="F264" i="103"/>
  <c r="F265" i="103"/>
  <c r="F266" i="103"/>
  <c r="F267" i="103"/>
  <c r="F268" i="103"/>
  <c r="F269" i="103"/>
  <c r="F270" i="103"/>
  <c r="F271" i="103"/>
  <c r="F272" i="103"/>
  <c r="F273" i="103"/>
  <c r="F274" i="103"/>
  <c r="F275" i="103"/>
  <c r="F22" i="103"/>
  <c r="F23" i="102"/>
  <c r="F24" i="102"/>
  <c r="F25" i="102"/>
  <c r="F26" i="102"/>
  <c r="F27" i="102"/>
  <c r="F28" i="102"/>
  <c r="F29" i="102"/>
  <c r="F30" i="102"/>
  <c r="F31" i="102"/>
  <c r="F32" i="102"/>
  <c r="F33" i="102"/>
  <c r="AF33" i="102" s="1"/>
  <c r="F34" i="102"/>
  <c r="F35" i="102"/>
  <c r="F36" i="102"/>
  <c r="F37" i="102"/>
  <c r="F38" i="102"/>
  <c r="F39" i="102"/>
  <c r="F40" i="102"/>
  <c r="F41" i="102"/>
  <c r="F42" i="102"/>
  <c r="F43" i="102"/>
  <c r="F44" i="102"/>
  <c r="F45" i="102"/>
  <c r="AF45" i="102" s="1"/>
  <c r="F46" i="102"/>
  <c r="F47" i="102"/>
  <c r="F48" i="102"/>
  <c r="F49" i="102"/>
  <c r="F50" i="102"/>
  <c r="F51" i="102"/>
  <c r="F52" i="102"/>
  <c r="F53" i="102"/>
  <c r="F54" i="102"/>
  <c r="F55" i="102"/>
  <c r="F56" i="102"/>
  <c r="F57" i="102"/>
  <c r="J57" i="102" s="1"/>
  <c r="F58" i="102"/>
  <c r="F59" i="102"/>
  <c r="F60" i="102"/>
  <c r="F61" i="102"/>
  <c r="F62" i="102"/>
  <c r="F63" i="102"/>
  <c r="F64" i="102"/>
  <c r="F65" i="102"/>
  <c r="F66" i="102"/>
  <c r="F67" i="102"/>
  <c r="F68" i="102"/>
  <c r="F69" i="102"/>
  <c r="AF69" i="102" s="1"/>
  <c r="F70" i="102"/>
  <c r="F71" i="102"/>
  <c r="F72" i="102"/>
  <c r="F73" i="102"/>
  <c r="F74" i="102"/>
  <c r="F75" i="102"/>
  <c r="F76" i="102"/>
  <c r="F77" i="102"/>
  <c r="F78" i="102"/>
  <c r="F79" i="102"/>
  <c r="F80" i="102"/>
  <c r="F81" i="102"/>
  <c r="AF81" i="102" s="1"/>
  <c r="F82" i="102"/>
  <c r="F83" i="102"/>
  <c r="F84" i="102"/>
  <c r="F85" i="102"/>
  <c r="F86" i="102"/>
  <c r="F87" i="102"/>
  <c r="F88" i="102"/>
  <c r="F89" i="102"/>
  <c r="F90" i="102"/>
  <c r="F91" i="102"/>
  <c r="F92" i="102"/>
  <c r="F93" i="102"/>
  <c r="AF93" i="102" s="1"/>
  <c r="F94" i="102"/>
  <c r="F95" i="102"/>
  <c r="F96" i="102"/>
  <c r="F97" i="102"/>
  <c r="F98" i="102"/>
  <c r="F99" i="102"/>
  <c r="F100" i="102"/>
  <c r="F101" i="102"/>
  <c r="F102" i="102"/>
  <c r="F103" i="102"/>
  <c r="F104" i="102"/>
  <c r="F105" i="102"/>
  <c r="AF105" i="102" s="1"/>
  <c r="F106" i="102"/>
  <c r="F107" i="102"/>
  <c r="F108" i="102"/>
  <c r="F109" i="102"/>
  <c r="F110" i="102"/>
  <c r="F111" i="102"/>
  <c r="F112" i="102"/>
  <c r="F113" i="102"/>
  <c r="F114" i="102"/>
  <c r="F115" i="102"/>
  <c r="F116" i="102"/>
  <c r="F117" i="102"/>
  <c r="AF117" i="102" s="1"/>
  <c r="F118" i="102"/>
  <c r="F119" i="102"/>
  <c r="F120" i="102"/>
  <c r="F121" i="102"/>
  <c r="F122" i="102"/>
  <c r="F123" i="102"/>
  <c r="F124" i="102"/>
  <c r="F125" i="102"/>
  <c r="F126" i="102"/>
  <c r="F127" i="102"/>
  <c r="F128" i="102"/>
  <c r="F129" i="102"/>
  <c r="AF129" i="102" s="1"/>
  <c r="F130" i="102"/>
  <c r="F131" i="102"/>
  <c r="F132" i="102"/>
  <c r="F133" i="102"/>
  <c r="F134" i="102"/>
  <c r="F135" i="102"/>
  <c r="F136" i="102"/>
  <c r="F137" i="102"/>
  <c r="F138" i="102"/>
  <c r="F139" i="102"/>
  <c r="F140" i="102"/>
  <c r="F141" i="102"/>
  <c r="J141" i="102" s="1"/>
  <c r="F142" i="102"/>
  <c r="F143" i="102"/>
  <c r="F144" i="102"/>
  <c r="F145" i="102"/>
  <c r="F146" i="102"/>
  <c r="F147" i="102"/>
  <c r="F148" i="102"/>
  <c r="F149" i="102"/>
  <c r="F150" i="102"/>
  <c r="F151" i="102"/>
  <c r="F152" i="102"/>
  <c r="F153" i="102"/>
  <c r="J153" i="102" s="1"/>
  <c r="AE153" i="102" s="1"/>
  <c r="F154" i="102"/>
  <c r="F155" i="102"/>
  <c r="F156" i="102"/>
  <c r="F157" i="102"/>
  <c r="F158" i="102"/>
  <c r="F159" i="102"/>
  <c r="F160" i="102"/>
  <c r="F161" i="102"/>
  <c r="F162" i="102"/>
  <c r="F163" i="102"/>
  <c r="F164" i="102"/>
  <c r="F165" i="102"/>
  <c r="AF165" i="102" s="1"/>
  <c r="F166" i="102"/>
  <c r="F167" i="102"/>
  <c r="F168" i="102"/>
  <c r="F169" i="102"/>
  <c r="F170" i="102"/>
  <c r="F171" i="102"/>
  <c r="F172" i="102"/>
  <c r="F173" i="102"/>
  <c r="F174" i="102"/>
  <c r="F175" i="102"/>
  <c r="F176" i="102"/>
  <c r="F177" i="102"/>
  <c r="AF177" i="102" s="1"/>
  <c r="F178" i="102"/>
  <c r="F179" i="102"/>
  <c r="F180" i="102"/>
  <c r="F181" i="102"/>
  <c r="F182" i="102"/>
  <c r="F183" i="102"/>
  <c r="F184" i="102"/>
  <c r="F185" i="102"/>
  <c r="F186" i="102"/>
  <c r="F187" i="102"/>
  <c r="F188" i="102"/>
  <c r="F189" i="102"/>
  <c r="AF189" i="102" s="1"/>
  <c r="F190" i="102"/>
  <c r="F191" i="102"/>
  <c r="F192" i="102"/>
  <c r="F193" i="102"/>
  <c r="F194" i="102"/>
  <c r="F195" i="102"/>
  <c r="F196" i="102"/>
  <c r="F197" i="102"/>
  <c r="F198" i="102"/>
  <c r="F199" i="102"/>
  <c r="F200" i="102"/>
  <c r="F201" i="102"/>
  <c r="AF201" i="102" s="1"/>
  <c r="F202" i="102"/>
  <c r="F203" i="102"/>
  <c r="F204" i="102"/>
  <c r="F205" i="102"/>
  <c r="F206" i="102"/>
  <c r="F207" i="102"/>
  <c r="F208" i="102"/>
  <c r="F209" i="102"/>
  <c r="F210" i="102"/>
  <c r="F211" i="102"/>
  <c r="F212" i="102"/>
  <c r="F213" i="102"/>
  <c r="F214" i="102"/>
  <c r="F215" i="102"/>
  <c r="F216" i="102"/>
  <c r="F217" i="102"/>
  <c r="F218" i="102"/>
  <c r="F219" i="102"/>
  <c r="F220" i="102"/>
  <c r="F221" i="102"/>
  <c r="F222" i="102"/>
  <c r="F223" i="102"/>
  <c r="F224" i="102"/>
  <c r="F225" i="102"/>
  <c r="F226" i="102"/>
  <c r="F227" i="102"/>
  <c r="F228" i="102"/>
  <c r="F229" i="102"/>
  <c r="F230" i="102"/>
  <c r="F231" i="102"/>
  <c r="F232" i="102"/>
  <c r="F233" i="102"/>
  <c r="F234" i="102"/>
  <c r="F235" i="102"/>
  <c r="F236" i="102"/>
  <c r="F237" i="102"/>
  <c r="AF237" i="102" s="1"/>
  <c r="F238" i="102"/>
  <c r="F239" i="102"/>
  <c r="F240" i="102"/>
  <c r="F241" i="102"/>
  <c r="F242" i="102"/>
  <c r="F243" i="102"/>
  <c r="F244" i="102"/>
  <c r="F245" i="102"/>
  <c r="F246" i="102"/>
  <c r="F247" i="102"/>
  <c r="F248" i="102"/>
  <c r="F249" i="102"/>
  <c r="F250" i="102"/>
  <c r="F251" i="102"/>
  <c r="F252" i="102"/>
  <c r="F253" i="102"/>
  <c r="F254" i="102"/>
  <c r="F255" i="102"/>
  <c r="F256" i="102"/>
  <c r="F257" i="102"/>
  <c r="F258" i="102"/>
  <c r="F259" i="102"/>
  <c r="F260" i="102"/>
  <c r="F261" i="102"/>
  <c r="F262" i="102"/>
  <c r="F263" i="102"/>
  <c r="F264" i="102"/>
  <c r="F265" i="102"/>
  <c r="F266" i="102"/>
  <c r="F267" i="102"/>
  <c r="F268" i="102"/>
  <c r="F269" i="102"/>
  <c r="F270" i="102"/>
  <c r="F271" i="102"/>
  <c r="F272" i="102"/>
  <c r="F273" i="102"/>
  <c r="F274" i="102"/>
  <c r="F275" i="102"/>
  <c r="F22" i="102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F44" i="101"/>
  <c r="F45" i="101"/>
  <c r="F46" i="101"/>
  <c r="F47" i="101"/>
  <c r="F48" i="101"/>
  <c r="F49" i="101"/>
  <c r="F50" i="101"/>
  <c r="F51" i="101"/>
  <c r="F52" i="101"/>
  <c r="F53" i="101"/>
  <c r="F54" i="101"/>
  <c r="F55" i="101"/>
  <c r="F56" i="101"/>
  <c r="F57" i="101"/>
  <c r="F58" i="101"/>
  <c r="F59" i="101"/>
  <c r="F60" i="101"/>
  <c r="F61" i="101"/>
  <c r="F62" i="101"/>
  <c r="F63" i="101"/>
  <c r="F64" i="101"/>
  <c r="F65" i="101"/>
  <c r="F66" i="101"/>
  <c r="F67" i="101"/>
  <c r="F68" i="101"/>
  <c r="F69" i="101"/>
  <c r="F70" i="101"/>
  <c r="F71" i="101"/>
  <c r="F72" i="101"/>
  <c r="F73" i="101"/>
  <c r="F74" i="101"/>
  <c r="F75" i="101"/>
  <c r="F76" i="101"/>
  <c r="F77" i="101"/>
  <c r="F78" i="101"/>
  <c r="F79" i="101"/>
  <c r="F80" i="101"/>
  <c r="F81" i="101"/>
  <c r="F82" i="101"/>
  <c r="F83" i="101"/>
  <c r="F84" i="101"/>
  <c r="F85" i="101"/>
  <c r="F86" i="101"/>
  <c r="F87" i="101"/>
  <c r="F88" i="101"/>
  <c r="F89" i="101"/>
  <c r="F90" i="101"/>
  <c r="F91" i="101"/>
  <c r="F92" i="101"/>
  <c r="F93" i="101"/>
  <c r="F94" i="101"/>
  <c r="F95" i="101"/>
  <c r="F96" i="101"/>
  <c r="F97" i="101"/>
  <c r="F98" i="101"/>
  <c r="F99" i="101"/>
  <c r="F100" i="101"/>
  <c r="F101" i="101"/>
  <c r="F102" i="101"/>
  <c r="F103" i="101"/>
  <c r="F104" i="101"/>
  <c r="F105" i="101"/>
  <c r="F106" i="101"/>
  <c r="F107" i="101"/>
  <c r="F108" i="101"/>
  <c r="F109" i="101"/>
  <c r="F110" i="101"/>
  <c r="F111" i="101"/>
  <c r="F112" i="101"/>
  <c r="F113" i="101"/>
  <c r="F114" i="101"/>
  <c r="F115" i="101"/>
  <c r="F116" i="101"/>
  <c r="F117" i="101"/>
  <c r="F118" i="101"/>
  <c r="F119" i="101"/>
  <c r="F120" i="101"/>
  <c r="F121" i="101"/>
  <c r="F122" i="101"/>
  <c r="F123" i="101"/>
  <c r="F124" i="101"/>
  <c r="F125" i="101"/>
  <c r="F126" i="101"/>
  <c r="F127" i="101"/>
  <c r="F128" i="101"/>
  <c r="F129" i="101"/>
  <c r="F130" i="101"/>
  <c r="F131" i="101"/>
  <c r="F132" i="101"/>
  <c r="F133" i="101"/>
  <c r="F134" i="101"/>
  <c r="F135" i="101"/>
  <c r="F136" i="101"/>
  <c r="F137" i="101"/>
  <c r="F138" i="101"/>
  <c r="F139" i="101"/>
  <c r="F140" i="101"/>
  <c r="F141" i="101"/>
  <c r="J141" i="101" s="1"/>
  <c r="F142" i="101"/>
  <c r="F143" i="101"/>
  <c r="F144" i="101"/>
  <c r="F145" i="101"/>
  <c r="F146" i="101"/>
  <c r="F147" i="101"/>
  <c r="F148" i="101"/>
  <c r="F149" i="101"/>
  <c r="F150" i="101"/>
  <c r="F151" i="101"/>
  <c r="F152" i="101"/>
  <c r="F153" i="101"/>
  <c r="F154" i="101"/>
  <c r="F155" i="101"/>
  <c r="F156" i="101"/>
  <c r="F157" i="101"/>
  <c r="F158" i="101"/>
  <c r="F159" i="101"/>
  <c r="F160" i="101"/>
  <c r="F161" i="101"/>
  <c r="F162" i="101"/>
  <c r="F163" i="101"/>
  <c r="F164" i="101"/>
  <c r="F165" i="101"/>
  <c r="AF165" i="101" s="1"/>
  <c r="F166" i="101"/>
  <c r="F167" i="101"/>
  <c r="F168" i="101"/>
  <c r="F169" i="101"/>
  <c r="F170" i="101"/>
  <c r="F171" i="101"/>
  <c r="F172" i="101"/>
  <c r="F173" i="101"/>
  <c r="F174" i="101"/>
  <c r="F175" i="101"/>
  <c r="F176" i="101"/>
  <c r="F177" i="101"/>
  <c r="F178" i="101"/>
  <c r="F179" i="101"/>
  <c r="F180" i="101"/>
  <c r="F181" i="101"/>
  <c r="F182" i="101"/>
  <c r="F183" i="101"/>
  <c r="F184" i="101"/>
  <c r="F185" i="101"/>
  <c r="F186" i="101"/>
  <c r="F187" i="101"/>
  <c r="F188" i="101"/>
  <c r="F189" i="101"/>
  <c r="AF189" i="101" s="1"/>
  <c r="F190" i="101"/>
  <c r="F191" i="101"/>
  <c r="F192" i="101"/>
  <c r="F193" i="101"/>
  <c r="F194" i="101"/>
  <c r="F195" i="101"/>
  <c r="F196" i="101"/>
  <c r="F197" i="101"/>
  <c r="F198" i="101"/>
  <c r="F199" i="101"/>
  <c r="F200" i="101"/>
  <c r="F201" i="101"/>
  <c r="F202" i="101"/>
  <c r="F203" i="101"/>
  <c r="F204" i="101"/>
  <c r="F205" i="101"/>
  <c r="F206" i="101"/>
  <c r="F207" i="101"/>
  <c r="F208" i="101"/>
  <c r="F209" i="101"/>
  <c r="F210" i="101"/>
  <c r="F211" i="101"/>
  <c r="F212" i="101"/>
  <c r="F213" i="101"/>
  <c r="J213" i="101" s="1"/>
  <c r="AO213" i="101" s="1"/>
  <c r="F214" i="101"/>
  <c r="F215" i="101"/>
  <c r="F216" i="101"/>
  <c r="F217" i="101"/>
  <c r="F218" i="101"/>
  <c r="F219" i="101"/>
  <c r="F220" i="101"/>
  <c r="F221" i="101"/>
  <c r="F222" i="101"/>
  <c r="F223" i="101"/>
  <c r="F224" i="101"/>
  <c r="F225" i="101"/>
  <c r="AF225" i="101" s="1"/>
  <c r="F226" i="101"/>
  <c r="F227" i="101"/>
  <c r="F228" i="101"/>
  <c r="F229" i="101"/>
  <c r="F230" i="101"/>
  <c r="F231" i="101"/>
  <c r="F232" i="101"/>
  <c r="F233" i="101"/>
  <c r="F234" i="101"/>
  <c r="F235" i="101"/>
  <c r="F236" i="101"/>
  <c r="F237" i="101"/>
  <c r="AF237" i="101" s="1"/>
  <c r="F238" i="101"/>
  <c r="F239" i="101"/>
  <c r="F240" i="101"/>
  <c r="F241" i="101"/>
  <c r="F242" i="101"/>
  <c r="F243" i="101"/>
  <c r="F244" i="101"/>
  <c r="F245" i="101"/>
  <c r="F246" i="101"/>
  <c r="F247" i="101"/>
  <c r="F248" i="101"/>
  <c r="F249" i="101"/>
  <c r="F250" i="101"/>
  <c r="F251" i="101"/>
  <c r="F252" i="101"/>
  <c r="F253" i="101"/>
  <c r="F254" i="101"/>
  <c r="F255" i="101"/>
  <c r="F256" i="101"/>
  <c r="F257" i="101"/>
  <c r="F258" i="101"/>
  <c r="F259" i="101"/>
  <c r="F260" i="101"/>
  <c r="F261" i="101"/>
  <c r="J261" i="101" s="1"/>
  <c r="F262" i="101"/>
  <c r="F263" i="101"/>
  <c r="F264" i="101"/>
  <c r="F265" i="101"/>
  <c r="F266" i="101"/>
  <c r="F267" i="101"/>
  <c r="F268" i="101"/>
  <c r="F269" i="101"/>
  <c r="F270" i="101"/>
  <c r="F271" i="101"/>
  <c r="F272" i="101"/>
  <c r="F273" i="101"/>
  <c r="F274" i="101"/>
  <c r="F275" i="101"/>
  <c r="F22" i="101"/>
  <c r="F23" i="100"/>
  <c r="F24" i="100"/>
  <c r="F25" i="100"/>
  <c r="F26" i="100"/>
  <c r="F27" i="100"/>
  <c r="F28" i="100"/>
  <c r="F29" i="100"/>
  <c r="F30" i="100"/>
  <c r="F31" i="100"/>
  <c r="F32" i="100"/>
  <c r="F33" i="100"/>
  <c r="F34" i="100"/>
  <c r="F35" i="100"/>
  <c r="F36" i="100"/>
  <c r="F37" i="100"/>
  <c r="F38" i="100"/>
  <c r="F39" i="100"/>
  <c r="F40" i="100"/>
  <c r="F41" i="100"/>
  <c r="F42" i="100"/>
  <c r="F43" i="100"/>
  <c r="F44" i="100"/>
  <c r="F45" i="100"/>
  <c r="F46" i="100"/>
  <c r="F47" i="100"/>
  <c r="F48" i="100"/>
  <c r="F49" i="100"/>
  <c r="F50" i="100"/>
  <c r="F51" i="100"/>
  <c r="F52" i="100"/>
  <c r="F53" i="100"/>
  <c r="F54" i="100"/>
  <c r="F55" i="100"/>
  <c r="F56" i="100"/>
  <c r="F57" i="100"/>
  <c r="F58" i="100"/>
  <c r="F59" i="100"/>
  <c r="F60" i="100"/>
  <c r="F61" i="100"/>
  <c r="F62" i="100"/>
  <c r="F63" i="100"/>
  <c r="F64" i="100"/>
  <c r="F65" i="100"/>
  <c r="F66" i="100"/>
  <c r="F67" i="100"/>
  <c r="F68" i="100"/>
  <c r="F69" i="100"/>
  <c r="F70" i="100"/>
  <c r="F71" i="100"/>
  <c r="F72" i="100"/>
  <c r="F73" i="100"/>
  <c r="F74" i="100"/>
  <c r="F75" i="100"/>
  <c r="F76" i="100"/>
  <c r="F77" i="100"/>
  <c r="F78" i="100"/>
  <c r="F79" i="100"/>
  <c r="F80" i="100"/>
  <c r="F81" i="100"/>
  <c r="F82" i="100"/>
  <c r="F83" i="100"/>
  <c r="F84" i="100"/>
  <c r="F85" i="100"/>
  <c r="F86" i="100"/>
  <c r="F87" i="100"/>
  <c r="F88" i="100"/>
  <c r="F89" i="100"/>
  <c r="F90" i="100"/>
  <c r="F91" i="100"/>
  <c r="F92" i="100"/>
  <c r="F93" i="100"/>
  <c r="F94" i="100"/>
  <c r="F95" i="100"/>
  <c r="F96" i="100"/>
  <c r="F97" i="100"/>
  <c r="F98" i="100"/>
  <c r="F99" i="100"/>
  <c r="F100" i="100"/>
  <c r="F101" i="100"/>
  <c r="F102" i="100"/>
  <c r="F103" i="100"/>
  <c r="F104" i="100"/>
  <c r="F105" i="100"/>
  <c r="F106" i="100"/>
  <c r="F107" i="100"/>
  <c r="F108" i="100"/>
  <c r="F109" i="100"/>
  <c r="F110" i="100"/>
  <c r="F111" i="100"/>
  <c r="F112" i="100"/>
  <c r="F113" i="100"/>
  <c r="F114" i="100"/>
  <c r="F115" i="100"/>
  <c r="F116" i="100"/>
  <c r="F117" i="100"/>
  <c r="F118" i="100"/>
  <c r="F119" i="100"/>
  <c r="F120" i="100"/>
  <c r="F121" i="100"/>
  <c r="F122" i="100"/>
  <c r="F123" i="100"/>
  <c r="F124" i="100"/>
  <c r="F125" i="100"/>
  <c r="F126" i="100"/>
  <c r="F127" i="100"/>
  <c r="F128" i="100"/>
  <c r="F129" i="100"/>
  <c r="F130" i="100"/>
  <c r="F131" i="100"/>
  <c r="F132" i="100"/>
  <c r="F133" i="100"/>
  <c r="F134" i="100"/>
  <c r="F135" i="100"/>
  <c r="F136" i="100"/>
  <c r="F137" i="100"/>
  <c r="F138" i="100"/>
  <c r="F139" i="100"/>
  <c r="F140" i="100"/>
  <c r="F141" i="100"/>
  <c r="F142" i="100"/>
  <c r="F143" i="100"/>
  <c r="F144" i="100"/>
  <c r="F145" i="100"/>
  <c r="F146" i="100"/>
  <c r="F147" i="100"/>
  <c r="F148" i="100"/>
  <c r="F149" i="100"/>
  <c r="F150" i="100"/>
  <c r="F151" i="100"/>
  <c r="F152" i="100"/>
  <c r="F153" i="100"/>
  <c r="AF153" i="100" s="1"/>
  <c r="F154" i="100"/>
  <c r="F155" i="100"/>
  <c r="F156" i="100"/>
  <c r="F157" i="100"/>
  <c r="F158" i="100"/>
  <c r="F159" i="100"/>
  <c r="F160" i="100"/>
  <c r="F161" i="100"/>
  <c r="F162" i="100"/>
  <c r="F163" i="100"/>
  <c r="F164" i="100"/>
  <c r="F165" i="100"/>
  <c r="F166" i="100"/>
  <c r="F167" i="100"/>
  <c r="F168" i="100"/>
  <c r="F169" i="100"/>
  <c r="F170" i="100"/>
  <c r="F171" i="100"/>
  <c r="F172" i="100"/>
  <c r="F173" i="100"/>
  <c r="F174" i="100"/>
  <c r="F175" i="100"/>
  <c r="F176" i="100"/>
  <c r="F177" i="100"/>
  <c r="F178" i="100"/>
  <c r="F179" i="100"/>
  <c r="F180" i="100"/>
  <c r="F181" i="100"/>
  <c r="F182" i="100"/>
  <c r="F183" i="100"/>
  <c r="F184" i="100"/>
  <c r="F185" i="100"/>
  <c r="F186" i="100"/>
  <c r="F187" i="100"/>
  <c r="F188" i="100"/>
  <c r="F189" i="100"/>
  <c r="F190" i="100"/>
  <c r="F191" i="100"/>
  <c r="F192" i="100"/>
  <c r="F193" i="100"/>
  <c r="F194" i="100"/>
  <c r="F195" i="100"/>
  <c r="F196" i="100"/>
  <c r="F197" i="100"/>
  <c r="F198" i="100"/>
  <c r="F199" i="100"/>
  <c r="F200" i="100"/>
  <c r="F201" i="100"/>
  <c r="F202" i="100"/>
  <c r="F203" i="100"/>
  <c r="F204" i="100"/>
  <c r="F205" i="100"/>
  <c r="F206" i="100"/>
  <c r="F207" i="100"/>
  <c r="F208" i="100"/>
  <c r="F209" i="100"/>
  <c r="F210" i="100"/>
  <c r="F211" i="100"/>
  <c r="F212" i="100"/>
  <c r="F213" i="100"/>
  <c r="J213" i="100" s="1"/>
  <c r="F214" i="100"/>
  <c r="F215" i="100"/>
  <c r="F216" i="100"/>
  <c r="F217" i="100"/>
  <c r="F218" i="100"/>
  <c r="F219" i="100"/>
  <c r="F220" i="100"/>
  <c r="F221" i="100"/>
  <c r="F222" i="100"/>
  <c r="F223" i="100"/>
  <c r="F224" i="100"/>
  <c r="F225" i="100"/>
  <c r="F226" i="100"/>
  <c r="F227" i="100"/>
  <c r="F228" i="100"/>
  <c r="F229" i="100"/>
  <c r="F230" i="100"/>
  <c r="F231" i="100"/>
  <c r="F232" i="100"/>
  <c r="F233" i="100"/>
  <c r="F234" i="100"/>
  <c r="F235" i="100"/>
  <c r="F236" i="100"/>
  <c r="F237" i="100"/>
  <c r="F238" i="100"/>
  <c r="F239" i="100"/>
  <c r="F240" i="100"/>
  <c r="F241" i="100"/>
  <c r="F242" i="100"/>
  <c r="F243" i="100"/>
  <c r="F244" i="100"/>
  <c r="F245" i="100"/>
  <c r="F246" i="100"/>
  <c r="F247" i="100"/>
  <c r="F248" i="100"/>
  <c r="F249" i="100"/>
  <c r="F250" i="100"/>
  <c r="F251" i="100"/>
  <c r="F252" i="100"/>
  <c r="F253" i="100"/>
  <c r="F254" i="100"/>
  <c r="F255" i="100"/>
  <c r="F256" i="100"/>
  <c r="F257" i="100"/>
  <c r="F258" i="100"/>
  <c r="F259" i="100"/>
  <c r="F260" i="100"/>
  <c r="F261" i="100"/>
  <c r="F262" i="100"/>
  <c r="F263" i="100"/>
  <c r="F264" i="100"/>
  <c r="F265" i="100"/>
  <c r="F266" i="100"/>
  <c r="F267" i="100"/>
  <c r="F268" i="100"/>
  <c r="F269" i="100"/>
  <c r="F270" i="100"/>
  <c r="F271" i="100"/>
  <c r="F272" i="100"/>
  <c r="F273" i="100"/>
  <c r="F274" i="100"/>
  <c r="F275" i="100"/>
  <c r="F22" i="100"/>
  <c r="F23" i="106"/>
  <c r="F24" i="106"/>
  <c r="F25" i="106"/>
  <c r="F26" i="106"/>
  <c r="F27" i="106"/>
  <c r="F28" i="106"/>
  <c r="F29" i="106"/>
  <c r="F30" i="106"/>
  <c r="F31" i="106"/>
  <c r="F32" i="106"/>
  <c r="F33" i="106"/>
  <c r="J33" i="106" s="1"/>
  <c r="F34" i="106"/>
  <c r="F35" i="106"/>
  <c r="F36" i="106"/>
  <c r="F37" i="106"/>
  <c r="F38" i="106"/>
  <c r="F39" i="106"/>
  <c r="F40" i="106"/>
  <c r="F41" i="106"/>
  <c r="F42" i="106"/>
  <c r="F43" i="106"/>
  <c r="F44" i="106"/>
  <c r="F45" i="106"/>
  <c r="AF45" i="106" s="1"/>
  <c r="F46" i="106"/>
  <c r="F47" i="106"/>
  <c r="F48" i="106"/>
  <c r="F49" i="106"/>
  <c r="F50" i="106"/>
  <c r="F51" i="106"/>
  <c r="F52" i="106"/>
  <c r="F53" i="106"/>
  <c r="F54" i="106"/>
  <c r="F55" i="106"/>
  <c r="F56" i="106"/>
  <c r="F57" i="106"/>
  <c r="AF57" i="106" s="1"/>
  <c r="F58" i="106"/>
  <c r="F59" i="106"/>
  <c r="F60" i="106"/>
  <c r="F61" i="106"/>
  <c r="F62" i="106"/>
  <c r="F63" i="106"/>
  <c r="F64" i="106"/>
  <c r="F65" i="106"/>
  <c r="F66" i="106"/>
  <c r="F67" i="106"/>
  <c r="F68" i="106"/>
  <c r="F69" i="106"/>
  <c r="AF69" i="106" s="1"/>
  <c r="F70" i="106"/>
  <c r="F71" i="106"/>
  <c r="F72" i="106"/>
  <c r="F73" i="106"/>
  <c r="F74" i="106"/>
  <c r="F75" i="106"/>
  <c r="F76" i="106"/>
  <c r="F77" i="106"/>
  <c r="F78" i="106"/>
  <c r="F79" i="106"/>
  <c r="F80" i="106"/>
  <c r="F81" i="106"/>
  <c r="AF81" i="106" s="1"/>
  <c r="F82" i="106"/>
  <c r="F83" i="106"/>
  <c r="F84" i="106"/>
  <c r="F85" i="106"/>
  <c r="F86" i="106"/>
  <c r="F87" i="106"/>
  <c r="F88" i="106"/>
  <c r="F89" i="106"/>
  <c r="F90" i="106"/>
  <c r="F91" i="106"/>
  <c r="F92" i="106"/>
  <c r="F93" i="106"/>
  <c r="AF93" i="106" s="1"/>
  <c r="F94" i="106"/>
  <c r="F95" i="106"/>
  <c r="F96" i="106"/>
  <c r="F97" i="106"/>
  <c r="F98" i="106"/>
  <c r="F99" i="106"/>
  <c r="F100" i="106"/>
  <c r="F101" i="106"/>
  <c r="F102" i="106"/>
  <c r="F103" i="106"/>
  <c r="F104" i="106"/>
  <c r="F105" i="106"/>
  <c r="AF105" i="106" s="1"/>
  <c r="F106" i="106"/>
  <c r="F107" i="106"/>
  <c r="F108" i="106"/>
  <c r="F109" i="106"/>
  <c r="F110" i="106"/>
  <c r="F111" i="106"/>
  <c r="F112" i="106"/>
  <c r="F113" i="106"/>
  <c r="F114" i="106"/>
  <c r="F115" i="106"/>
  <c r="F116" i="106"/>
  <c r="F117" i="106"/>
  <c r="AF117" i="106" s="1"/>
  <c r="F118" i="106"/>
  <c r="F119" i="106"/>
  <c r="F120" i="106"/>
  <c r="F121" i="106"/>
  <c r="F122" i="106"/>
  <c r="F123" i="106"/>
  <c r="F124" i="106"/>
  <c r="F125" i="106"/>
  <c r="F126" i="106"/>
  <c r="F127" i="106"/>
  <c r="F128" i="106"/>
  <c r="F129" i="106"/>
  <c r="J129" i="106" s="1"/>
  <c r="I129" i="106" s="1"/>
  <c r="F130" i="106"/>
  <c r="F131" i="106"/>
  <c r="F132" i="106"/>
  <c r="F133" i="106"/>
  <c r="F134" i="106"/>
  <c r="F135" i="106"/>
  <c r="F136" i="106"/>
  <c r="F137" i="106"/>
  <c r="F138" i="106"/>
  <c r="F139" i="106"/>
  <c r="F140" i="106"/>
  <c r="F141" i="106"/>
  <c r="AF141" i="106" s="1"/>
  <c r="F142" i="106"/>
  <c r="F143" i="106"/>
  <c r="F144" i="106"/>
  <c r="F145" i="106"/>
  <c r="F146" i="106"/>
  <c r="F147" i="106"/>
  <c r="F148" i="106"/>
  <c r="F149" i="106"/>
  <c r="F150" i="106"/>
  <c r="F151" i="106"/>
  <c r="F152" i="106"/>
  <c r="F153" i="106"/>
  <c r="AF153" i="106" s="1"/>
  <c r="F154" i="106"/>
  <c r="F155" i="106"/>
  <c r="F156" i="106"/>
  <c r="F157" i="106"/>
  <c r="F158" i="106"/>
  <c r="F159" i="106"/>
  <c r="F160" i="106"/>
  <c r="F161" i="106"/>
  <c r="F162" i="106"/>
  <c r="F163" i="106"/>
  <c r="F164" i="106"/>
  <c r="F165" i="106"/>
  <c r="F166" i="106"/>
  <c r="F167" i="106"/>
  <c r="F168" i="106"/>
  <c r="F169" i="106"/>
  <c r="F170" i="106"/>
  <c r="F171" i="106"/>
  <c r="F172" i="106"/>
  <c r="F173" i="106"/>
  <c r="F174" i="106"/>
  <c r="F175" i="106"/>
  <c r="F176" i="106"/>
  <c r="F177" i="106"/>
  <c r="AF177" i="106" s="1"/>
  <c r="F178" i="106"/>
  <c r="F179" i="106"/>
  <c r="F180" i="106"/>
  <c r="F181" i="106"/>
  <c r="F182" i="106"/>
  <c r="F183" i="106"/>
  <c r="F184" i="106"/>
  <c r="F185" i="106"/>
  <c r="F186" i="106"/>
  <c r="F187" i="106"/>
  <c r="F188" i="106"/>
  <c r="F189" i="106"/>
  <c r="F190" i="106"/>
  <c r="F191" i="106"/>
  <c r="F192" i="106"/>
  <c r="F193" i="106"/>
  <c r="F194" i="106"/>
  <c r="F195" i="106"/>
  <c r="F196" i="106"/>
  <c r="F197" i="106"/>
  <c r="F198" i="106"/>
  <c r="F199" i="106"/>
  <c r="F200" i="106"/>
  <c r="F201" i="106"/>
  <c r="AF201" i="106" s="1"/>
  <c r="F202" i="106"/>
  <c r="F203" i="106"/>
  <c r="F204" i="106"/>
  <c r="F205" i="106"/>
  <c r="F206" i="106"/>
  <c r="F207" i="106"/>
  <c r="F208" i="106"/>
  <c r="F209" i="106"/>
  <c r="F210" i="106"/>
  <c r="F211" i="106"/>
  <c r="F212" i="106"/>
  <c r="F213" i="106"/>
  <c r="F214" i="106"/>
  <c r="F215" i="106"/>
  <c r="F216" i="106"/>
  <c r="F217" i="106"/>
  <c r="F218" i="106"/>
  <c r="F219" i="106"/>
  <c r="F220" i="106"/>
  <c r="F221" i="106"/>
  <c r="F222" i="106"/>
  <c r="F223" i="106"/>
  <c r="F224" i="106"/>
  <c r="F225" i="106"/>
  <c r="F226" i="106"/>
  <c r="F227" i="106"/>
  <c r="F228" i="106"/>
  <c r="F229" i="106"/>
  <c r="F230" i="106"/>
  <c r="F231" i="106"/>
  <c r="F232" i="106"/>
  <c r="F233" i="106"/>
  <c r="F234" i="106"/>
  <c r="F235" i="106"/>
  <c r="F236" i="106"/>
  <c r="F237" i="106"/>
  <c r="AF237" i="106" s="1"/>
  <c r="F238" i="106"/>
  <c r="F239" i="106"/>
  <c r="F240" i="106"/>
  <c r="F241" i="106"/>
  <c r="F242" i="106"/>
  <c r="F243" i="106"/>
  <c r="F244" i="106"/>
  <c r="F245" i="106"/>
  <c r="F246" i="106"/>
  <c r="F247" i="106"/>
  <c r="F248" i="106"/>
  <c r="F249" i="106"/>
  <c r="F250" i="106"/>
  <c r="F251" i="106"/>
  <c r="F252" i="106"/>
  <c r="F253" i="106"/>
  <c r="F254" i="106"/>
  <c r="F255" i="106"/>
  <c r="F256" i="106"/>
  <c r="F257" i="106"/>
  <c r="F258" i="106"/>
  <c r="F259" i="106"/>
  <c r="F260" i="106"/>
  <c r="F261" i="106"/>
  <c r="F262" i="106"/>
  <c r="F263" i="106"/>
  <c r="F264" i="106"/>
  <c r="F265" i="106"/>
  <c r="F266" i="106"/>
  <c r="F267" i="106"/>
  <c r="F268" i="106"/>
  <c r="F269" i="106"/>
  <c r="F270" i="106"/>
  <c r="F271" i="106"/>
  <c r="F272" i="106"/>
  <c r="F273" i="106"/>
  <c r="F274" i="106"/>
  <c r="F275" i="106"/>
  <c r="F22" i="106"/>
  <c r="F23" i="105"/>
  <c r="F24" i="105"/>
  <c r="F25" i="105"/>
  <c r="F26" i="105"/>
  <c r="F27" i="105"/>
  <c r="F28" i="105"/>
  <c r="F29" i="105"/>
  <c r="F30" i="105"/>
  <c r="F31" i="105"/>
  <c r="F32" i="105"/>
  <c r="F33" i="105"/>
  <c r="J33" i="105" s="1"/>
  <c r="F34" i="105"/>
  <c r="F35" i="105"/>
  <c r="F36" i="105"/>
  <c r="F37" i="105"/>
  <c r="F38" i="105"/>
  <c r="F39" i="105"/>
  <c r="F40" i="105"/>
  <c r="F41" i="105"/>
  <c r="F42" i="105"/>
  <c r="F43" i="105"/>
  <c r="F44" i="105"/>
  <c r="F45" i="105"/>
  <c r="AF45" i="105" s="1"/>
  <c r="F46" i="105"/>
  <c r="F47" i="105"/>
  <c r="F48" i="105"/>
  <c r="F49" i="105"/>
  <c r="F50" i="105"/>
  <c r="F51" i="105"/>
  <c r="F52" i="105"/>
  <c r="F53" i="105"/>
  <c r="F54" i="105"/>
  <c r="F55" i="105"/>
  <c r="F56" i="105"/>
  <c r="F57" i="105"/>
  <c r="J57" i="105" s="1"/>
  <c r="F58" i="105"/>
  <c r="F59" i="105"/>
  <c r="F60" i="105"/>
  <c r="F61" i="105"/>
  <c r="F62" i="105"/>
  <c r="F63" i="105"/>
  <c r="F64" i="105"/>
  <c r="F65" i="105"/>
  <c r="F66" i="105"/>
  <c r="F67" i="105"/>
  <c r="F68" i="105"/>
  <c r="F69" i="105"/>
  <c r="AF69" i="105" s="1"/>
  <c r="F70" i="105"/>
  <c r="F71" i="105"/>
  <c r="F72" i="105"/>
  <c r="F73" i="105"/>
  <c r="F74" i="105"/>
  <c r="F75" i="105"/>
  <c r="F76" i="105"/>
  <c r="F77" i="105"/>
  <c r="F78" i="105"/>
  <c r="F79" i="105"/>
  <c r="F80" i="105"/>
  <c r="F81" i="105"/>
  <c r="AF81" i="105" s="1"/>
  <c r="F82" i="105"/>
  <c r="F83" i="105"/>
  <c r="F84" i="105"/>
  <c r="F85" i="105"/>
  <c r="F86" i="105"/>
  <c r="F87" i="105"/>
  <c r="F88" i="105"/>
  <c r="F89" i="105"/>
  <c r="F90" i="105"/>
  <c r="F91" i="105"/>
  <c r="F92" i="105"/>
  <c r="F93" i="105"/>
  <c r="AF93" i="105" s="1"/>
  <c r="F94" i="105"/>
  <c r="F95" i="105"/>
  <c r="F96" i="105"/>
  <c r="F97" i="105"/>
  <c r="F98" i="105"/>
  <c r="F99" i="105"/>
  <c r="F100" i="105"/>
  <c r="F101" i="105"/>
  <c r="F102" i="105"/>
  <c r="F103" i="105"/>
  <c r="F104" i="105"/>
  <c r="F105" i="105"/>
  <c r="AF105" i="105" s="1"/>
  <c r="F106" i="105"/>
  <c r="F107" i="105"/>
  <c r="F108" i="105"/>
  <c r="F109" i="105"/>
  <c r="F110" i="105"/>
  <c r="F111" i="105"/>
  <c r="F112" i="105"/>
  <c r="F113" i="105"/>
  <c r="F114" i="105"/>
  <c r="F115" i="105"/>
  <c r="F116" i="105"/>
  <c r="F117" i="105"/>
  <c r="AF117" i="105" s="1"/>
  <c r="F118" i="105"/>
  <c r="F119" i="105"/>
  <c r="F120" i="105"/>
  <c r="F121" i="105"/>
  <c r="F122" i="105"/>
  <c r="F123" i="105"/>
  <c r="F124" i="105"/>
  <c r="F125" i="105"/>
  <c r="F126" i="105"/>
  <c r="F127" i="105"/>
  <c r="F128" i="105"/>
  <c r="F129" i="105"/>
  <c r="AF129" i="105" s="1"/>
  <c r="F130" i="105"/>
  <c r="F131" i="105"/>
  <c r="F132" i="105"/>
  <c r="F133" i="105"/>
  <c r="F134" i="105"/>
  <c r="F135" i="105"/>
  <c r="F136" i="105"/>
  <c r="F137" i="105"/>
  <c r="F138" i="105"/>
  <c r="F139" i="105"/>
  <c r="F140" i="105"/>
  <c r="F141" i="105"/>
  <c r="F142" i="105"/>
  <c r="F143" i="105"/>
  <c r="F144" i="105"/>
  <c r="F145" i="105"/>
  <c r="F146" i="105"/>
  <c r="F147" i="105"/>
  <c r="F148" i="105"/>
  <c r="F149" i="105"/>
  <c r="F150" i="105"/>
  <c r="F151" i="105"/>
  <c r="F152" i="105"/>
  <c r="F153" i="105"/>
  <c r="AF153" i="105" s="1"/>
  <c r="F154" i="105"/>
  <c r="F155" i="105"/>
  <c r="F156" i="105"/>
  <c r="F157" i="105"/>
  <c r="F158" i="105"/>
  <c r="F159" i="105"/>
  <c r="F160" i="105"/>
  <c r="F161" i="105"/>
  <c r="F162" i="105"/>
  <c r="F163" i="105"/>
  <c r="F164" i="105"/>
  <c r="F165" i="105"/>
  <c r="AF165" i="105" s="1"/>
  <c r="F166" i="105"/>
  <c r="F167" i="105"/>
  <c r="F168" i="105"/>
  <c r="F169" i="105"/>
  <c r="F170" i="105"/>
  <c r="F171" i="105"/>
  <c r="F172" i="105"/>
  <c r="F173" i="105"/>
  <c r="F174" i="105"/>
  <c r="F175" i="105"/>
  <c r="F176" i="105"/>
  <c r="F177" i="105"/>
  <c r="F178" i="105"/>
  <c r="F179" i="105"/>
  <c r="F180" i="105"/>
  <c r="F181" i="105"/>
  <c r="F182" i="105"/>
  <c r="F183" i="105"/>
  <c r="F184" i="105"/>
  <c r="F185" i="105"/>
  <c r="F186" i="105"/>
  <c r="F187" i="105"/>
  <c r="F188" i="105"/>
  <c r="F189" i="105"/>
  <c r="F190" i="105"/>
  <c r="F191" i="105"/>
  <c r="F192" i="105"/>
  <c r="F193" i="105"/>
  <c r="F194" i="105"/>
  <c r="F195" i="105"/>
  <c r="F196" i="105"/>
  <c r="F197" i="105"/>
  <c r="F198" i="105"/>
  <c r="F199" i="105"/>
  <c r="F200" i="105"/>
  <c r="F201" i="105"/>
  <c r="F202" i="105"/>
  <c r="F203" i="105"/>
  <c r="F204" i="105"/>
  <c r="F205" i="105"/>
  <c r="F206" i="105"/>
  <c r="F207" i="105"/>
  <c r="F208" i="105"/>
  <c r="F209" i="105"/>
  <c r="F210" i="105"/>
  <c r="F211" i="105"/>
  <c r="F212" i="105"/>
  <c r="F213" i="105"/>
  <c r="J213" i="105" s="1"/>
  <c r="F214" i="105"/>
  <c r="F215" i="105"/>
  <c r="F216" i="105"/>
  <c r="F217" i="105"/>
  <c r="F218" i="105"/>
  <c r="F219" i="105"/>
  <c r="F220" i="105"/>
  <c r="F221" i="105"/>
  <c r="F222" i="105"/>
  <c r="F223" i="105"/>
  <c r="F224" i="105"/>
  <c r="F225" i="105"/>
  <c r="F226" i="105"/>
  <c r="F227" i="105"/>
  <c r="F228" i="105"/>
  <c r="F229" i="105"/>
  <c r="F230" i="105"/>
  <c r="F231" i="105"/>
  <c r="F232" i="105"/>
  <c r="F233" i="105"/>
  <c r="F234" i="105"/>
  <c r="F235" i="105"/>
  <c r="F236" i="105"/>
  <c r="F237" i="105"/>
  <c r="J237" i="105" s="1"/>
  <c r="F238" i="105"/>
  <c r="F239" i="105"/>
  <c r="F240" i="105"/>
  <c r="F241" i="105"/>
  <c r="F242" i="105"/>
  <c r="F243" i="105"/>
  <c r="F244" i="105"/>
  <c r="F245" i="105"/>
  <c r="F246" i="105"/>
  <c r="F247" i="105"/>
  <c r="F248" i="105"/>
  <c r="F249" i="105"/>
  <c r="F250" i="105"/>
  <c r="F251" i="105"/>
  <c r="F252" i="105"/>
  <c r="F253" i="105"/>
  <c r="F254" i="105"/>
  <c r="F255" i="105"/>
  <c r="F256" i="105"/>
  <c r="F257" i="105"/>
  <c r="F258" i="105"/>
  <c r="F259" i="105"/>
  <c r="F260" i="105"/>
  <c r="F261" i="105"/>
  <c r="F262" i="105"/>
  <c r="F263" i="105"/>
  <c r="F264" i="105"/>
  <c r="F265" i="105"/>
  <c r="F266" i="105"/>
  <c r="F267" i="105"/>
  <c r="F268" i="105"/>
  <c r="F269" i="105"/>
  <c r="F270" i="105"/>
  <c r="F271" i="105"/>
  <c r="F272" i="105"/>
  <c r="F273" i="105"/>
  <c r="F274" i="105"/>
  <c r="F275" i="105"/>
  <c r="F22" i="105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92" i="69"/>
  <c r="F93" i="69"/>
  <c r="F94" i="69"/>
  <c r="F95" i="69"/>
  <c r="F96" i="69"/>
  <c r="F97" i="69"/>
  <c r="F98" i="69"/>
  <c r="F99" i="69"/>
  <c r="F100" i="69"/>
  <c r="F101" i="69"/>
  <c r="F102" i="69"/>
  <c r="F103" i="69"/>
  <c r="F104" i="69"/>
  <c r="F105" i="69"/>
  <c r="F106" i="69"/>
  <c r="F107" i="69"/>
  <c r="F108" i="69"/>
  <c r="F109" i="69"/>
  <c r="F110" i="69"/>
  <c r="F111" i="69"/>
  <c r="F112" i="69"/>
  <c r="F113" i="69"/>
  <c r="F114" i="69"/>
  <c r="F115" i="69"/>
  <c r="F116" i="69"/>
  <c r="F117" i="69"/>
  <c r="F118" i="69"/>
  <c r="F119" i="69"/>
  <c r="F120" i="69"/>
  <c r="F121" i="69"/>
  <c r="F122" i="69"/>
  <c r="F123" i="69"/>
  <c r="F124" i="69"/>
  <c r="F125" i="69"/>
  <c r="F126" i="69"/>
  <c r="F127" i="69"/>
  <c r="F128" i="69"/>
  <c r="F129" i="69"/>
  <c r="F130" i="69"/>
  <c r="F131" i="69"/>
  <c r="F132" i="69"/>
  <c r="F133" i="69"/>
  <c r="F134" i="69"/>
  <c r="F135" i="69"/>
  <c r="F136" i="69"/>
  <c r="F137" i="69"/>
  <c r="F138" i="69"/>
  <c r="F139" i="69"/>
  <c r="F140" i="69"/>
  <c r="F141" i="69"/>
  <c r="F142" i="69"/>
  <c r="F143" i="69"/>
  <c r="F144" i="69"/>
  <c r="F145" i="69"/>
  <c r="F146" i="69"/>
  <c r="F147" i="69"/>
  <c r="F148" i="69"/>
  <c r="F149" i="69"/>
  <c r="F150" i="69"/>
  <c r="F151" i="69"/>
  <c r="F152" i="69"/>
  <c r="F153" i="69"/>
  <c r="F154" i="69"/>
  <c r="F155" i="69"/>
  <c r="F156" i="69"/>
  <c r="F157" i="69"/>
  <c r="F158" i="69"/>
  <c r="F159" i="69"/>
  <c r="F160" i="69"/>
  <c r="F161" i="69"/>
  <c r="F162" i="69"/>
  <c r="F163" i="69"/>
  <c r="F164" i="69"/>
  <c r="F165" i="69"/>
  <c r="F166" i="69"/>
  <c r="F167" i="69"/>
  <c r="F168" i="69"/>
  <c r="F169" i="69"/>
  <c r="F170" i="69"/>
  <c r="F171" i="69"/>
  <c r="F172" i="69"/>
  <c r="F173" i="69"/>
  <c r="F174" i="69"/>
  <c r="F175" i="69"/>
  <c r="F176" i="69"/>
  <c r="F177" i="69"/>
  <c r="F178" i="69"/>
  <c r="F179" i="69"/>
  <c r="F180" i="69"/>
  <c r="F181" i="69"/>
  <c r="F182" i="69"/>
  <c r="F183" i="69"/>
  <c r="F184" i="69"/>
  <c r="F185" i="69"/>
  <c r="F186" i="69"/>
  <c r="F187" i="69"/>
  <c r="F188" i="69"/>
  <c r="F189" i="69"/>
  <c r="F190" i="69"/>
  <c r="F191" i="69"/>
  <c r="F192" i="69"/>
  <c r="F193" i="69"/>
  <c r="F194" i="69"/>
  <c r="F195" i="69"/>
  <c r="F196" i="69"/>
  <c r="F197" i="69"/>
  <c r="F198" i="69"/>
  <c r="F199" i="69"/>
  <c r="F200" i="69"/>
  <c r="F201" i="69"/>
  <c r="F202" i="69"/>
  <c r="F203" i="69"/>
  <c r="F204" i="69"/>
  <c r="F205" i="69"/>
  <c r="F206" i="69"/>
  <c r="F207" i="69"/>
  <c r="F208" i="69"/>
  <c r="F209" i="69"/>
  <c r="F210" i="69"/>
  <c r="F211" i="69"/>
  <c r="F212" i="69"/>
  <c r="F213" i="69"/>
  <c r="F214" i="69"/>
  <c r="F215" i="69"/>
  <c r="F216" i="69"/>
  <c r="F217" i="69"/>
  <c r="F218" i="69"/>
  <c r="F219" i="69"/>
  <c r="F220" i="69"/>
  <c r="F221" i="69"/>
  <c r="F222" i="69"/>
  <c r="F223" i="69"/>
  <c r="F224" i="69"/>
  <c r="F225" i="69"/>
  <c r="F226" i="69"/>
  <c r="F227" i="69"/>
  <c r="F228" i="69"/>
  <c r="F229" i="69"/>
  <c r="F230" i="69"/>
  <c r="F231" i="69"/>
  <c r="F232" i="69"/>
  <c r="F233" i="69"/>
  <c r="F234" i="69"/>
  <c r="F235" i="69"/>
  <c r="F236" i="69"/>
  <c r="F237" i="69"/>
  <c r="F238" i="69"/>
  <c r="F239" i="69"/>
  <c r="F240" i="69"/>
  <c r="F241" i="69"/>
  <c r="F242" i="69"/>
  <c r="F243" i="69"/>
  <c r="F244" i="69"/>
  <c r="F245" i="69"/>
  <c r="F246" i="69"/>
  <c r="F247" i="69"/>
  <c r="F248" i="69"/>
  <c r="F249" i="69"/>
  <c r="F250" i="69"/>
  <c r="F251" i="69"/>
  <c r="F252" i="69"/>
  <c r="F253" i="69"/>
  <c r="F254" i="69"/>
  <c r="F255" i="69"/>
  <c r="F256" i="69"/>
  <c r="F257" i="69"/>
  <c r="F258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AY276" i="106"/>
  <c r="AN276" i="106"/>
  <c r="AM276" i="106"/>
  <c r="AL276" i="106"/>
  <c r="AF276" i="106"/>
  <c r="J276" i="106"/>
  <c r="AJ276" i="106" s="1"/>
  <c r="AY275" i="106"/>
  <c r="AF275" i="106"/>
  <c r="J275" i="106"/>
  <c r="AM275" i="106" s="1"/>
  <c r="AY274" i="106"/>
  <c r="AF274" i="106"/>
  <c r="J274" i="106"/>
  <c r="AJ274" i="106" s="1"/>
  <c r="AY273" i="106"/>
  <c r="AY272" i="106"/>
  <c r="AF272" i="106"/>
  <c r="J272" i="106"/>
  <c r="H272" i="106" s="1"/>
  <c r="I272" i="106"/>
  <c r="AY271" i="106"/>
  <c r="AL271" i="106"/>
  <c r="AF271" i="106"/>
  <c r="J271" i="106"/>
  <c r="AJ271" i="106" s="1"/>
  <c r="AY270" i="106"/>
  <c r="AO270" i="106"/>
  <c r="AK270" i="106"/>
  <c r="AG270" i="106"/>
  <c r="AT270" i="106" s="1"/>
  <c r="AF270" i="106"/>
  <c r="AE270" i="106"/>
  <c r="M270" i="106"/>
  <c r="AI270" i="106" s="1"/>
  <c r="AV270" i="106" s="1"/>
  <c r="J270" i="106"/>
  <c r="AM270" i="106" s="1"/>
  <c r="AY269" i="106"/>
  <c r="AO269" i="106"/>
  <c r="AK269" i="106"/>
  <c r="AF269" i="106"/>
  <c r="M269" i="106"/>
  <c r="J269" i="106"/>
  <c r="AR269" i="106" s="1"/>
  <c r="AY268" i="106"/>
  <c r="AQ268" i="106"/>
  <c r="AM268" i="106"/>
  <c r="AF268" i="106"/>
  <c r="AE268" i="106"/>
  <c r="J268" i="106"/>
  <c r="AK268" i="106" s="1"/>
  <c r="AY267" i="106"/>
  <c r="AF267" i="106"/>
  <c r="J267" i="106"/>
  <c r="AJ267" i="106" s="1"/>
  <c r="AY266" i="106"/>
  <c r="AR266" i="106"/>
  <c r="AF266" i="106"/>
  <c r="J266" i="106"/>
  <c r="I266" i="106" s="1"/>
  <c r="AY265" i="106"/>
  <c r="AO265" i="106"/>
  <c r="AK265" i="106"/>
  <c r="AF265" i="106"/>
  <c r="M265" i="106"/>
  <c r="AI265" i="106" s="1"/>
  <c r="AV265" i="106" s="1"/>
  <c r="J265" i="106"/>
  <c r="AP265" i="106" s="1"/>
  <c r="I265" i="106"/>
  <c r="AY264" i="106"/>
  <c r="AP264" i="106"/>
  <c r="AL264" i="106"/>
  <c r="AK264" i="106"/>
  <c r="AF264" i="106"/>
  <c r="J264" i="106"/>
  <c r="H264" i="106" s="1"/>
  <c r="I264" i="106"/>
  <c r="AY263" i="106"/>
  <c r="AR263" i="106"/>
  <c r="AF263" i="106"/>
  <c r="J263" i="106"/>
  <c r="AN263" i="106" s="1"/>
  <c r="AY262" i="106"/>
  <c r="AF262" i="106"/>
  <c r="J262" i="106"/>
  <c r="AK262" i="106" s="1"/>
  <c r="AY261" i="106"/>
  <c r="AY260" i="106"/>
  <c r="AF260" i="106"/>
  <c r="J260" i="106"/>
  <c r="AY259" i="106"/>
  <c r="AL259" i="106"/>
  <c r="AF259" i="106"/>
  <c r="J259" i="106"/>
  <c r="AQ259" i="106" s="1"/>
  <c r="AY258" i="106"/>
  <c r="AF258" i="106"/>
  <c r="AE258" i="106"/>
  <c r="J258" i="106"/>
  <c r="AM258" i="106" s="1"/>
  <c r="AY257" i="106"/>
  <c r="AN257" i="106"/>
  <c r="K257" i="106" s="1"/>
  <c r="AL257" i="106"/>
  <c r="AF257" i="106"/>
  <c r="M257" i="106"/>
  <c r="J257" i="106"/>
  <c r="AR257" i="106" s="1"/>
  <c r="H257" i="106"/>
  <c r="AY256" i="106"/>
  <c r="AR256" i="106"/>
  <c r="AQ256" i="106"/>
  <c r="AO256" i="106"/>
  <c r="AM256" i="106"/>
  <c r="AJ256" i="106"/>
  <c r="AF256" i="106"/>
  <c r="AE256" i="106"/>
  <c r="J256" i="106"/>
  <c r="AK256" i="106" s="1"/>
  <c r="I256" i="106"/>
  <c r="H256" i="106"/>
  <c r="AY255" i="106"/>
  <c r="AR255" i="106"/>
  <c r="AM255" i="106"/>
  <c r="AL255" i="106"/>
  <c r="AF255" i="106"/>
  <c r="AE255" i="106"/>
  <c r="M255" i="106"/>
  <c r="J255" i="106"/>
  <c r="AQ255" i="106" s="1"/>
  <c r="I255" i="106"/>
  <c r="AY254" i="106"/>
  <c r="AQ254" i="106"/>
  <c r="AO254" i="106"/>
  <c r="AN254" i="106"/>
  <c r="K254" i="106" s="1"/>
  <c r="AK254" i="106"/>
  <c r="AJ254" i="106"/>
  <c r="AF254" i="106"/>
  <c r="M254" i="106"/>
  <c r="J254" i="106"/>
  <c r="H254" i="106" s="1"/>
  <c r="I254" i="106"/>
  <c r="AY253" i="106"/>
  <c r="AF253" i="106"/>
  <c r="J253" i="106"/>
  <c r="AY252" i="106"/>
  <c r="AP252" i="106"/>
  <c r="AL252" i="106"/>
  <c r="AF252" i="106"/>
  <c r="J252" i="106"/>
  <c r="AY251" i="106"/>
  <c r="AF251" i="106"/>
  <c r="J251" i="106"/>
  <c r="AY250" i="106"/>
  <c r="AF250" i="106"/>
  <c r="J250" i="106"/>
  <c r="AN250" i="106" s="1"/>
  <c r="AY249" i="106"/>
  <c r="AY248" i="106"/>
  <c r="AO248" i="106"/>
  <c r="AK248" i="106"/>
  <c r="AF248" i="106"/>
  <c r="M248" i="106"/>
  <c r="J248" i="106"/>
  <c r="AL248" i="106" s="1"/>
  <c r="H248" i="106"/>
  <c r="AY247" i="106"/>
  <c r="AQ247" i="106"/>
  <c r="AP247" i="106"/>
  <c r="AL247" i="106"/>
  <c r="AH247" i="106"/>
  <c r="AU247" i="106" s="1"/>
  <c r="AF247" i="106"/>
  <c r="AE247" i="106"/>
  <c r="M247" i="106"/>
  <c r="AI247" i="106" s="1"/>
  <c r="AV247" i="106" s="1"/>
  <c r="J247" i="106"/>
  <c r="AO247" i="106" s="1"/>
  <c r="I247" i="106"/>
  <c r="H247" i="106"/>
  <c r="AY246" i="106"/>
  <c r="AF246" i="106"/>
  <c r="J246" i="106"/>
  <c r="AJ246" i="106" s="1"/>
  <c r="AY245" i="106"/>
  <c r="AQ245" i="106"/>
  <c r="AO245" i="106"/>
  <c r="AN245" i="106"/>
  <c r="AL245" i="106"/>
  <c r="AJ245" i="106"/>
  <c r="AF245" i="106"/>
  <c r="AE245" i="106"/>
  <c r="K245" i="106"/>
  <c r="J245" i="106"/>
  <c r="AM245" i="106" s="1"/>
  <c r="AY244" i="106"/>
  <c r="AO244" i="106"/>
  <c r="AK244" i="106"/>
  <c r="AJ244" i="106"/>
  <c r="AF244" i="106"/>
  <c r="AE244" i="106"/>
  <c r="M244" i="106"/>
  <c r="AI244" i="106" s="1"/>
  <c r="AV244" i="106" s="1"/>
  <c r="J244" i="106"/>
  <c r="AR244" i="106" s="1"/>
  <c r="I244" i="106"/>
  <c r="H244" i="106"/>
  <c r="AY243" i="106"/>
  <c r="AF243" i="106"/>
  <c r="J243" i="106"/>
  <c r="AY242" i="106"/>
  <c r="AF242" i="106"/>
  <c r="J242" i="106"/>
  <c r="AR242" i="106" s="1"/>
  <c r="AY241" i="106"/>
  <c r="AR241" i="106"/>
  <c r="AO241" i="106"/>
  <c r="AN241" i="106"/>
  <c r="K241" i="106" s="1"/>
  <c r="AL241" i="106"/>
  <c r="AK241" i="106"/>
  <c r="AF241" i="106"/>
  <c r="M241" i="106"/>
  <c r="J241" i="106"/>
  <c r="H241" i="106" s="1"/>
  <c r="I241" i="106"/>
  <c r="AY240" i="106"/>
  <c r="AR240" i="106"/>
  <c r="AQ240" i="106"/>
  <c r="AF240" i="106"/>
  <c r="J240" i="106"/>
  <c r="AN240" i="106" s="1"/>
  <c r="K240" i="106" s="1"/>
  <c r="H240" i="106"/>
  <c r="AY239" i="106"/>
  <c r="AF239" i="106"/>
  <c r="J239" i="106"/>
  <c r="AY238" i="106"/>
  <c r="AF238" i="106"/>
  <c r="J238" i="106"/>
  <c r="AQ238" i="106" s="1"/>
  <c r="AY237" i="106"/>
  <c r="AY236" i="106"/>
  <c r="AF236" i="106"/>
  <c r="J236" i="106"/>
  <c r="AY235" i="106"/>
  <c r="AR235" i="106"/>
  <c r="AQ235" i="106"/>
  <c r="AP235" i="106"/>
  <c r="AN235" i="106"/>
  <c r="AK235" i="106"/>
  <c r="AH235" i="106"/>
  <c r="AU235" i="106" s="1"/>
  <c r="AF235" i="106"/>
  <c r="AE235" i="106"/>
  <c r="M235" i="106"/>
  <c r="AI235" i="106" s="1"/>
  <c r="AV235" i="106" s="1"/>
  <c r="J235" i="106"/>
  <c r="AO235" i="106" s="1"/>
  <c r="I235" i="106"/>
  <c r="H235" i="106"/>
  <c r="AY234" i="106"/>
  <c r="AF234" i="106"/>
  <c r="J234" i="106"/>
  <c r="AY233" i="106"/>
  <c r="AQ233" i="106"/>
  <c r="AP233" i="106"/>
  <c r="AF233" i="106"/>
  <c r="J233" i="106"/>
  <c r="AJ233" i="106" s="1"/>
  <c r="AY232" i="106"/>
  <c r="AO232" i="106"/>
  <c r="AL232" i="106"/>
  <c r="AF232" i="106"/>
  <c r="J232" i="106"/>
  <c r="H232" i="106"/>
  <c r="AY231" i="106"/>
  <c r="AJ231" i="106"/>
  <c r="AF231" i="106"/>
  <c r="AE231" i="106"/>
  <c r="J231" i="106"/>
  <c r="AQ231" i="106" s="1"/>
  <c r="AY230" i="106"/>
  <c r="AQ230" i="106"/>
  <c r="AO230" i="106"/>
  <c r="AN230" i="106"/>
  <c r="K230" i="106" s="1"/>
  <c r="AF230" i="106"/>
  <c r="AE230" i="106"/>
  <c r="J230" i="106"/>
  <c r="AM230" i="106" s="1"/>
  <c r="I230" i="106"/>
  <c r="H230" i="106"/>
  <c r="AY229" i="106"/>
  <c r="AF229" i="106"/>
  <c r="J229" i="106"/>
  <c r="AY228" i="106"/>
  <c r="AF228" i="106"/>
  <c r="J228" i="106"/>
  <c r="AK228" i="106" s="1"/>
  <c r="I228" i="106"/>
  <c r="AY227" i="106"/>
  <c r="AR227" i="106"/>
  <c r="AL227" i="106"/>
  <c r="AJ227" i="106"/>
  <c r="AF227" i="106"/>
  <c r="AE227" i="106"/>
  <c r="M227" i="106"/>
  <c r="J227" i="106"/>
  <c r="AP227" i="106" s="1"/>
  <c r="I227" i="106"/>
  <c r="AY226" i="106"/>
  <c r="AO226" i="106"/>
  <c r="AM226" i="106"/>
  <c r="AL226" i="106"/>
  <c r="AF226" i="106"/>
  <c r="J226" i="106"/>
  <c r="I226" i="106" s="1"/>
  <c r="AY225" i="106"/>
  <c r="AY224" i="106"/>
  <c r="AP224" i="106"/>
  <c r="AK224" i="106"/>
  <c r="AF224" i="106"/>
  <c r="M224" i="106"/>
  <c r="J224" i="106"/>
  <c r="I224" i="106"/>
  <c r="AY223" i="106"/>
  <c r="AF223" i="106"/>
  <c r="J223" i="106"/>
  <c r="I223" i="106" s="1"/>
  <c r="H223" i="106"/>
  <c r="AY222" i="106"/>
  <c r="AN222" i="106"/>
  <c r="AL222" i="106"/>
  <c r="AK222" i="106"/>
  <c r="AF222" i="106"/>
  <c r="J222" i="106"/>
  <c r="M222" i="106" s="1"/>
  <c r="AY221" i="106"/>
  <c r="AR221" i="106"/>
  <c r="AP221" i="106"/>
  <c r="AN221" i="106"/>
  <c r="K221" i="106" s="1"/>
  <c r="AM221" i="106"/>
  <c r="AK221" i="106"/>
  <c r="AJ221" i="106"/>
  <c r="AF221" i="106"/>
  <c r="AE221" i="106"/>
  <c r="M221" i="106"/>
  <c r="AI221" i="106" s="1"/>
  <c r="AV221" i="106" s="1"/>
  <c r="J221" i="106"/>
  <c r="AQ221" i="106" s="1"/>
  <c r="I221" i="106"/>
  <c r="AY220" i="106"/>
  <c r="AP220" i="106"/>
  <c r="AF220" i="106"/>
  <c r="M220" i="106"/>
  <c r="J220" i="106"/>
  <c r="AM220" i="106" s="1"/>
  <c r="AY219" i="106"/>
  <c r="AF219" i="106"/>
  <c r="J219" i="106"/>
  <c r="AR219" i="106" s="1"/>
  <c r="AY218" i="106"/>
  <c r="AP218" i="106"/>
  <c r="AO218" i="106"/>
  <c r="AF218" i="106"/>
  <c r="AE218" i="106"/>
  <c r="J218" i="106"/>
  <c r="AL218" i="106" s="1"/>
  <c r="I218" i="106"/>
  <c r="AY217" i="106"/>
  <c r="AK217" i="106"/>
  <c r="AF217" i="106"/>
  <c r="J217" i="106"/>
  <c r="AY216" i="106"/>
  <c r="AQ216" i="106"/>
  <c r="AO216" i="106"/>
  <c r="AM216" i="106"/>
  <c r="AL216" i="106"/>
  <c r="AF216" i="106"/>
  <c r="J216" i="106"/>
  <c r="AJ216" i="106" s="1"/>
  <c r="I216" i="106"/>
  <c r="AY215" i="106"/>
  <c r="AR215" i="106"/>
  <c r="AQ215" i="106"/>
  <c r="AF215" i="106"/>
  <c r="J215" i="106"/>
  <c r="AP215" i="106" s="1"/>
  <c r="AY214" i="106"/>
  <c r="AR214" i="106"/>
  <c r="AM214" i="106"/>
  <c r="AF214" i="106"/>
  <c r="M214" i="106"/>
  <c r="J214" i="106"/>
  <c r="H214" i="106" s="1"/>
  <c r="I214" i="106"/>
  <c r="AY213" i="106"/>
  <c r="AY212" i="106"/>
  <c r="AP212" i="106"/>
  <c r="AN212" i="106"/>
  <c r="AK212" i="106"/>
  <c r="AF212" i="106"/>
  <c r="J212" i="106"/>
  <c r="M212" i="106" s="1"/>
  <c r="I212" i="106"/>
  <c r="AY211" i="106"/>
  <c r="AP211" i="106"/>
  <c r="AN211" i="106"/>
  <c r="AM211" i="106"/>
  <c r="AF211" i="106"/>
  <c r="J211" i="106"/>
  <c r="AR211" i="106" s="1"/>
  <c r="H211" i="106"/>
  <c r="AY210" i="106"/>
  <c r="AF210" i="106"/>
  <c r="J210" i="106"/>
  <c r="H210" i="106"/>
  <c r="AY209" i="106"/>
  <c r="AP209" i="106"/>
  <c r="AN209" i="106"/>
  <c r="AL209" i="106"/>
  <c r="AK209" i="106"/>
  <c r="AF209" i="106"/>
  <c r="AE209" i="106"/>
  <c r="M209" i="106"/>
  <c r="J209" i="106"/>
  <c r="AJ209" i="106" s="1"/>
  <c r="H209" i="106"/>
  <c r="AY208" i="106"/>
  <c r="AF208" i="106"/>
  <c r="J208" i="106"/>
  <c r="AQ208" i="106" s="1"/>
  <c r="AY207" i="106"/>
  <c r="AQ207" i="106"/>
  <c r="AF207" i="106"/>
  <c r="J207" i="106"/>
  <c r="AN207" i="106" s="1"/>
  <c r="K207" i="106" s="1"/>
  <c r="AY206" i="106"/>
  <c r="AQ206" i="106"/>
  <c r="AN206" i="106"/>
  <c r="K206" i="106" s="1"/>
  <c r="AL206" i="106"/>
  <c r="AF206" i="106"/>
  <c r="AE206" i="106"/>
  <c r="J206" i="106"/>
  <c r="AM206" i="106" s="1"/>
  <c r="I206" i="106"/>
  <c r="H206" i="106"/>
  <c r="AY205" i="106"/>
  <c r="AQ205" i="106"/>
  <c r="AM205" i="106"/>
  <c r="AL205" i="106"/>
  <c r="AF205" i="106"/>
  <c r="J205" i="106"/>
  <c r="AR205" i="106" s="1"/>
  <c r="H205" i="106"/>
  <c r="AY204" i="106"/>
  <c r="AR204" i="106"/>
  <c r="AQ204" i="106"/>
  <c r="AM204" i="106"/>
  <c r="AF204" i="106"/>
  <c r="AE204" i="106"/>
  <c r="J204" i="106"/>
  <c r="AK204" i="106" s="1"/>
  <c r="I204" i="106"/>
  <c r="AY203" i="106"/>
  <c r="AR203" i="106"/>
  <c r="AF203" i="106"/>
  <c r="J203" i="106"/>
  <c r="AQ203" i="106" s="1"/>
  <c r="I203" i="106"/>
  <c r="AY202" i="106"/>
  <c r="AK202" i="106"/>
  <c r="AF202" i="106"/>
  <c r="J202" i="106"/>
  <c r="AN202" i="106" s="1"/>
  <c r="I202" i="106"/>
  <c r="AY201" i="106"/>
  <c r="AY200" i="106"/>
  <c r="AP200" i="106"/>
  <c r="AO200" i="106"/>
  <c r="AM200" i="106"/>
  <c r="AL200" i="106"/>
  <c r="AJ200" i="106"/>
  <c r="AF200" i="106"/>
  <c r="M200" i="106"/>
  <c r="K200" i="106"/>
  <c r="J200" i="106"/>
  <c r="AN200" i="106" s="1"/>
  <c r="H200" i="106"/>
  <c r="AY199" i="106"/>
  <c r="AF199" i="106"/>
  <c r="J199" i="106"/>
  <c r="AE199" i="106" s="1"/>
  <c r="I199" i="106"/>
  <c r="AY198" i="106"/>
  <c r="AM198" i="106"/>
  <c r="AF198" i="106"/>
  <c r="M198" i="106"/>
  <c r="AG198" i="106" s="1"/>
  <c r="AT198" i="106" s="1"/>
  <c r="J198" i="106"/>
  <c r="AO198" i="106" s="1"/>
  <c r="I198" i="106"/>
  <c r="AY197" i="106"/>
  <c r="AF197" i="106"/>
  <c r="J197" i="106"/>
  <c r="AY196" i="106"/>
  <c r="AM196" i="106"/>
  <c r="AF196" i="106"/>
  <c r="J196" i="106"/>
  <c r="AO196" i="106" s="1"/>
  <c r="H196" i="106"/>
  <c r="AY195" i="106"/>
  <c r="AP195" i="106"/>
  <c r="AN195" i="106"/>
  <c r="AF195" i="106"/>
  <c r="J195" i="106"/>
  <c r="AO195" i="106" s="1"/>
  <c r="H195" i="106"/>
  <c r="AY194" i="106"/>
  <c r="AQ194" i="106"/>
  <c r="AF194" i="106"/>
  <c r="M194" i="106"/>
  <c r="J194" i="106"/>
  <c r="AR194" i="106" s="1"/>
  <c r="AY193" i="106"/>
  <c r="AR193" i="106"/>
  <c r="AP193" i="106"/>
  <c r="AO193" i="106"/>
  <c r="AK193" i="106"/>
  <c r="AJ193" i="106"/>
  <c r="AF193" i="106"/>
  <c r="AE193" i="106"/>
  <c r="M193" i="106"/>
  <c r="AH193" i="106" s="1"/>
  <c r="AU193" i="106" s="1"/>
  <c r="J193" i="106"/>
  <c r="H193" i="106" s="1"/>
  <c r="AY192" i="106"/>
  <c r="AF192" i="106"/>
  <c r="J192" i="106"/>
  <c r="AK192" i="106" s="1"/>
  <c r="H192" i="106"/>
  <c r="AY191" i="106"/>
  <c r="AP191" i="106"/>
  <c r="AO191" i="106"/>
  <c r="AF191" i="106"/>
  <c r="J191" i="106"/>
  <c r="AL191" i="106" s="1"/>
  <c r="AY190" i="106"/>
  <c r="AF190" i="106"/>
  <c r="J190" i="106"/>
  <c r="AO190" i="106" s="1"/>
  <c r="AY189" i="106"/>
  <c r="AY188" i="106"/>
  <c r="AO188" i="106"/>
  <c r="AL188" i="106"/>
  <c r="AK188" i="106"/>
  <c r="AF188" i="106"/>
  <c r="J188" i="106"/>
  <c r="AN188" i="106" s="1"/>
  <c r="K188" i="106" s="1"/>
  <c r="H188" i="106"/>
  <c r="AY187" i="106"/>
  <c r="AR187" i="106"/>
  <c r="AQ187" i="106"/>
  <c r="AL187" i="106"/>
  <c r="AF187" i="106"/>
  <c r="AE187" i="106"/>
  <c r="M187" i="106"/>
  <c r="AH187" i="106" s="1"/>
  <c r="AU187" i="106" s="1"/>
  <c r="J187" i="106"/>
  <c r="AO187" i="106" s="1"/>
  <c r="I187" i="106"/>
  <c r="AY186" i="106"/>
  <c r="AF186" i="106"/>
  <c r="J186" i="106"/>
  <c r="AR186" i="106" s="1"/>
  <c r="AY185" i="106"/>
  <c r="AP185" i="106"/>
  <c r="AF185" i="106"/>
  <c r="J185" i="106"/>
  <c r="M185" i="106" s="1"/>
  <c r="AY184" i="106"/>
  <c r="AR184" i="106"/>
  <c r="AO184" i="106"/>
  <c r="AN184" i="106"/>
  <c r="AM184" i="106"/>
  <c r="AK184" i="106"/>
  <c r="AJ184" i="106"/>
  <c r="AF184" i="106"/>
  <c r="AE184" i="106"/>
  <c r="M184" i="106"/>
  <c r="AH184" i="106" s="1"/>
  <c r="AU184" i="106" s="1"/>
  <c r="K184" i="106"/>
  <c r="J184" i="106"/>
  <c r="AQ184" i="106" s="1"/>
  <c r="I184" i="106"/>
  <c r="H184" i="106"/>
  <c r="AY183" i="106"/>
  <c r="AF183" i="106"/>
  <c r="J183" i="106"/>
  <c r="AR183" i="106" s="1"/>
  <c r="AY182" i="106"/>
  <c r="AR182" i="106"/>
  <c r="AQ182" i="106"/>
  <c r="AM182" i="106"/>
  <c r="AF182" i="106"/>
  <c r="J182" i="106"/>
  <c r="AP182" i="106" s="1"/>
  <c r="AY181" i="106"/>
  <c r="AR181" i="106"/>
  <c r="AP181" i="106"/>
  <c r="AO181" i="106"/>
  <c r="AN181" i="106"/>
  <c r="K181" i="106" s="1"/>
  <c r="AK181" i="106"/>
  <c r="AF181" i="106"/>
  <c r="J181" i="106"/>
  <c r="M181" i="106" s="1"/>
  <c r="AI181" i="106" s="1"/>
  <c r="AV181" i="106" s="1"/>
  <c r="H181" i="106"/>
  <c r="AY180" i="106"/>
  <c r="AF180" i="106"/>
  <c r="J180" i="106"/>
  <c r="AO180" i="106" s="1"/>
  <c r="AY179" i="106"/>
  <c r="AQ179" i="106"/>
  <c r="AL179" i="106"/>
  <c r="AF179" i="106"/>
  <c r="M179" i="106"/>
  <c r="J179" i="106"/>
  <c r="AP179" i="106" s="1"/>
  <c r="H179" i="106"/>
  <c r="AY178" i="106"/>
  <c r="AQ178" i="106"/>
  <c r="AL178" i="106"/>
  <c r="AJ178" i="106"/>
  <c r="AF178" i="106"/>
  <c r="J178" i="106"/>
  <c r="AM178" i="106" s="1"/>
  <c r="AY177" i="106"/>
  <c r="AY176" i="106"/>
  <c r="AJ176" i="106"/>
  <c r="AF176" i="106"/>
  <c r="AE176" i="106"/>
  <c r="J176" i="106"/>
  <c r="AM176" i="106" s="1"/>
  <c r="AY175" i="106"/>
  <c r="AP175" i="106"/>
  <c r="AN175" i="106"/>
  <c r="K175" i="106" s="1"/>
  <c r="AM175" i="106"/>
  <c r="AF175" i="106"/>
  <c r="J175" i="106"/>
  <c r="AR175" i="106" s="1"/>
  <c r="AY174" i="106"/>
  <c r="AQ174" i="106"/>
  <c r="AP174" i="106"/>
  <c r="AJ174" i="106"/>
  <c r="AF174" i="106"/>
  <c r="J174" i="106"/>
  <c r="AN174" i="106" s="1"/>
  <c r="I174" i="106"/>
  <c r="AY173" i="106"/>
  <c r="AQ173" i="106"/>
  <c r="AF173" i="106"/>
  <c r="J173" i="106"/>
  <c r="AP173" i="106" s="1"/>
  <c r="I173" i="106"/>
  <c r="AY172" i="106"/>
  <c r="AO172" i="106"/>
  <c r="AN172" i="106"/>
  <c r="AJ172" i="106"/>
  <c r="AF172" i="106"/>
  <c r="J172" i="106"/>
  <c r="AK172" i="106" s="1"/>
  <c r="I172" i="106"/>
  <c r="AY171" i="106"/>
  <c r="AQ171" i="106"/>
  <c r="AO171" i="106"/>
  <c r="AF171" i="106"/>
  <c r="J171" i="106"/>
  <c r="I171" i="106" s="1"/>
  <c r="AY170" i="106"/>
  <c r="AR170" i="106"/>
  <c r="AQ170" i="106"/>
  <c r="AM170" i="106"/>
  <c r="AK170" i="106"/>
  <c r="AJ170" i="106"/>
  <c r="AF170" i="106"/>
  <c r="M170" i="106"/>
  <c r="J170" i="106"/>
  <c r="AP170" i="106" s="1"/>
  <c r="H170" i="106"/>
  <c r="AY169" i="106"/>
  <c r="AN169" i="106"/>
  <c r="AF169" i="106"/>
  <c r="J169" i="106"/>
  <c r="AQ169" i="106" s="1"/>
  <c r="AY168" i="106"/>
  <c r="AP168" i="106"/>
  <c r="AF168" i="106"/>
  <c r="J168" i="106"/>
  <c r="I168" i="106"/>
  <c r="AY167" i="106"/>
  <c r="AP167" i="106"/>
  <c r="AO167" i="106"/>
  <c r="AM167" i="106"/>
  <c r="AI167" i="106"/>
  <c r="AV167" i="106" s="1"/>
  <c r="AH167" i="106"/>
  <c r="AU167" i="106" s="1"/>
  <c r="AF167" i="106"/>
  <c r="M167" i="106"/>
  <c r="AG167" i="106" s="1"/>
  <c r="AT167" i="106" s="1"/>
  <c r="J167" i="106"/>
  <c r="AE167" i="106" s="1"/>
  <c r="AY166" i="106"/>
  <c r="AN166" i="106"/>
  <c r="AF166" i="106"/>
  <c r="J166" i="106"/>
  <c r="AY165" i="106"/>
  <c r="AY164" i="106"/>
  <c r="AQ164" i="106"/>
  <c r="AF164" i="106"/>
  <c r="J164" i="106"/>
  <c r="H164" i="106" s="1"/>
  <c r="AY163" i="106"/>
  <c r="AM163" i="106"/>
  <c r="AF163" i="106"/>
  <c r="J163" i="106"/>
  <c r="AP163" i="106" s="1"/>
  <c r="AY162" i="106"/>
  <c r="AN162" i="106"/>
  <c r="AL162" i="106"/>
  <c r="AF162" i="106"/>
  <c r="J162" i="106"/>
  <c r="K162" i="106" s="1"/>
  <c r="AY161" i="106"/>
  <c r="AF161" i="106"/>
  <c r="J161" i="106"/>
  <c r="H161" i="106" s="1"/>
  <c r="AY160" i="106"/>
  <c r="AP160" i="106"/>
  <c r="AF160" i="106"/>
  <c r="J160" i="106"/>
  <c r="H160" i="106"/>
  <c r="AY159" i="106"/>
  <c r="AQ159" i="106"/>
  <c r="AF159" i="106"/>
  <c r="J159" i="106"/>
  <c r="AN159" i="106" s="1"/>
  <c r="H159" i="106"/>
  <c r="AY158" i="106"/>
  <c r="AN158" i="106"/>
  <c r="AJ158" i="106"/>
  <c r="AF158" i="106"/>
  <c r="J158" i="106"/>
  <c r="AE158" i="106" s="1"/>
  <c r="H158" i="106"/>
  <c r="AY157" i="106"/>
  <c r="AK157" i="106"/>
  <c r="AJ157" i="106"/>
  <c r="AF157" i="106"/>
  <c r="M157" i="106"/>
  <c r="AH157" i="106" s="1"/>
  <c r="AU157" i="106" s="1"/>
  <c r="J157" i="106"/>
  <c r="H157" i="106" s="1"/>
  <c r="AY156" i="106"/>
  <c r="AR156" i="106"/>
  <c r="AO156" i="106"/>
  <c r="AN156" i="106"/>
  <c r="AK156" i="106"/>
  <c r="AF156" i="106"/>
  <c r="M156" i="106"/>
  <c r="J156" i="106"/>
  <c r="AJ156" i="106" s="1"/>
  <c r="I156" i="106"/>
  <c r="H156" i="106"/>
  <c r="AY155" i="106"/>
  <c r="AP155" i="106"/>
  <c r="AL155" i="106"/>
  <c r="AF155" i="106"/>
  <c r="AE155" i="106"/>
  <c r="J155" i="106"/>
  <c r="AQ155" i="106" s="1"/>
  <c r="I155" i="106"/>
  <c r="H155" i="106"/>
  <c r="AY154" i="106"/>
  <c r="AJ154" i="106"/>
  <c r="AF154" i="106"/>
  <c r="J154" i="106"/>
  <c r="AQ154" i="106" s="1"/>
  <c r="AY153" i="106"/>
  <c r="AY152" i="106"/>
  <c r="AN152" i="106"/>
  <c r="AF152" i="106"/>
  <c r="M152" i="106"/>
  <c r="AI152" i="106" s="1"/>
  <c r="AV152" i="106" s="1"/>
  <c r="J152" i="106"/>
  <c r="I152" i="106" s="1"/>
  <c r="AY151" i="106"/>
  <c r="AR151" i="106"/>
  <c r="AF151" i="106"/>
  <c r="J151" i="106"/>
  <c r="I151" i="106" s="1"/>
  <c r="AY150" i="106"/>
  <c r="AK150" i="106"/>
  <c r="AF150" i="106"/>
  <c r="J150" i="106"/>
  <c r="AR150" i="106" s="1"/>
  <c r="I150" i="106"/>
  <c r="AY149" i="106"/>
  <c r="AR149" i="106"/>
  <c r="AO149" i="106"/>
  <c r="AJ149" i="106"/>
  <c r="AF149" i="106"/>
  <c r="J149" i="106"/>
  <c r="H149" i="106"/>
  <c r="AY148" i="106"/>
  <c r="AR148" i="106"/>
  <c r="AK148" i="106"/>
  <c r="AF148" i="106"/>
  <c r="J148" i="106"/>
  <c r="H148" i="106"/>
  <c r="AY147" i="106"/>
  <c r="AM147" i="106"/>
  <c r="AL147" i="106"/>
  <c r="AF147" i="106"/>
  <c r="M147" i="106"/>
  <c r="AH147" i="106" s="1"/>
  <c r="AU147" i="106" s="1"/>
  <c r="J147" i="106"/>
  <c r="I147" i="106" s="1"/>
  <c r="AY146" i="106"/>
  <c r="AR146" i="106"/>
  <c r="AN146" i="106"/>
  <c r="AK146" i="106"/>
  <c r="AG146" i="106"/>
  <c r="AT146" i="106" s="1"/>
  <c r="AF146" i="106"/>
  <c r="M146" i="106"/>
  <c r="AH146" i="106" s="1"/>
  <c r="AU146" i="106" s="1"/>
  <c r="J146" i="106"/>
  <c r="AP146" i="106" s="1"/>
  <c r="AY145" i="106"/>
  <c r="AP145" i="106"/>
  <c r="AF145" i="106"/>
  <c r="J145" i="106"/>
  <c r="AY144" i="106"/>
  <c r="AO144" i="106"/>
  <c r="AK144" i="106"/>
  <c r="AF144" i="106"/>
  <c r="J144" i="106"/>
  <c r="AN144" i="106" s="1"/>
  <c r="I144" i="106"/>
  <c r="AY143" i="106"/>
  <c r="AP143" i="106"/>
  <c r="AL143" i="106"/>
  <c r="AJ143" i="106"/>
  <c r="AF143" i="106"/>
  <c r="AE143" i="106"/>
  <c r="J143" i="106"/>
  <c r="I143" i="106" s="1"/>
  <c r="H143" i="106"/>
  <c r="AY142" i="106"/>
  <c r="AO142" i="106"/>
  <c r="AL142" i="106"/>
  <c r="AF142" i="106"/>
  <c r="J142" i="106"/>
  <c r="H142" i="106" s="1"/>
  <c r="I142" i="106"/>
  <c r="AY141" i="106"/>
  <c r="AY140" i="106"/>
  <c r="AR140" i="106"/>
  <c r="AP140" i="106"/>
  <c r="AF140" i="106"/>
  <c r="J140" i="106"/>
  <c r="H140" i="106" s="1"/>
  <c r="AY139" i="106"/>
  <c r="AR139" i="106"/>
  <c r="AO139" i="106"/>
  <c r="AK139" i="106"/>
  <c r="AF139" i="106"/>
  <c r="M139" i="106"/>
  <c r="J139" i="106"/>
  <c r="AJ139" i="106" s="1"/>
  <c r="H139" i="106"/>
  <c r="AY138" i="106"/>
  <c r="AF138" i="106"/>
  <c r="J138" i="106"/>
  <c r="AQ138" i="106" s="1"/>
  <c r="AY137" i="106"/>
  <c r="AP137" i="106"/>
  <c r="AM137" i="106"/>
  <c r="AF137" i="106"/>
  <c r="M137" i="106"/>
  <c r="AI137" i="106" s="1"/>
  <c r="AV137" i="106" s="1"/>
  <c r="J137" i="106"/>
  <c r="AY136" i="106"/>
  <c r="AJ136" i="106"/>
  <c r="AF136" i="106"/>
  <c r="J136" i="106"/>
  <c r="AY135" i="106"/>
  <c r="AO135" i="106"/>
  <c r="AN135" i="106"/>
  <c r="AF135" i="106"/>
  <c r="J135" i="106"/>
  <c r="H135" i="106" s="1"/>
  <c r="AY134" i="106"/>
  <c r="AP134" i="106"/>
  <c r="AN134" i="106"/>
  <c r="AL134" i="106"/>
  <c r="AK134" i="106"/>
  <c r="AJ134" i="106"/>
  <c r="AF134" i="106"/>
  <c r="M134" i="106"/>
  <c r="AH134" i="106" s="1"/>
  <c r="AU134" i="106" s="1"/>
  <c r="K134" i="106"/>
  <c r="J134" i="106"/>
  <c r="AQ134" i="106" s="1"/>
  <c r="I134" i="106"/>
  <c r="H134" i="106"/>
  <c r="AY133" i="106"/>
  <c r="AQ133" i="106"/>
  <c r="AL133" i="106"/>
  <c r="AF133" i="106"/>
  <c r="J133" i="106"/>
  <c r="AO133" i="106" s="1"/>
  <c r="H133" i="106"/>
  <c r="AY132" i="106"/>
  <c r="AF132" i="106"/>
  <c r="J132" i="106"/>
  <c r="M132" i="106" s="1"/>
  <c r="AY131" i="106"/>
  <c r="AQ131" i="106"/>
  <c r="AJ131" i="106"/>
  <c r="AF131" i="106"/>
  <c r="J131" i="106"/>
  <c r="AY130" i="106"/>
  <c r="AF130" i="106"/>
  <c r="J130" i="106"/>
  <c r="AR130" i="106" s="1"/>
  <c r="AY129" i="106"/>
  <c r="AY128" i="106"/>
  <c r="AP128" i="106"/>
  <c r="AF128" i="106"/>
  <c r="J128" i="106"/>
  <c r="H128" i="106"/>
  <c r="AY127" i="106"/>
  <c r="AF127" i="106"/>
  <c r="J127" i="106"/>
  <c r="AY126" i="106"/>
  <c r="AM126" i="106"/>
  <c r="AJ126" i="106"/>
  <c r="AF126" i="106"/>
  <c r="J126" i="106"/>
  <c r="I126" i="106" s="1"/>
  <c r="AY125" i="106"/>
  <c r="AF125" i="106"/>
  <c r="J125" i="106"/>
  <c r="AN125" i="106" s="1"/>
  <c r="K125" i="106" s="1"/>
  <c r="AY124" i="106"/>
  <c r="AR124" i="106"/>
  <c r="AM124" i="106"/>
  <c r="AF124" i="106"/>
  <c r="AE124" i="106"/>
  <c r="J124" i="106"/>
  <c r="AJ124" i="106" s="1"/>
  <c r="I124" i="106"/>
  <c r="AY123" i="106"/>
  <c r="AQ123" i="106"/>
  <c r="AJ123" i="106"/>
  <c r="AF123" i="106"/>
  <c r="AE123" i="106"/>
  <c r="M123" i="106"/>
  <c r="AI123" i="106" s="1"/>
  <c r="AV123" i="106" s="1"/>
  <c r="J123" i="106"/>
  <c r="AO123" i="106" s="1"/>
  <c r="I123" i="106"/>
  <c r="AY122" i="106"/>
  <c r="AK122" i="106"/>
  <c r="AF122" i="106"/>
  <c r="M122" i="106"/>
  <c r="AI122" i="106" s="1"/>
  <c r="AV122" i="106" s="1"/>
  <c r="J122" i="106"/>
  <c r="I122" i="106" s="1"/>
  <c r="AY121" i="106"/>
  <c r="AR121" i="106"/>
  <c r="AF121" i="106"/>
  <c r="J121" i="106"/>
  <c r="AP121" i="106" s="1"/>
  <c r="I121" i="106"/>
  <c r="AY120" i="106"/>
  <c r="AM120" i="106"/>
  <c r="AF120" i="106"/>
  <c r="M120" i="106"/>
  <c r="J120" i="106"/>
  <c r="H120" i="106" s="1"/>
  <c r="AY119" i="106"/>
  <c r="AF119" i="106"/>
  <c r="J119" i="106"/>
  <c r="AL119" i="106" s="1"/>
  <c r="AY118" i="106"/>
  <c r="AK118" i="106"/>
  <c r="AF118" i="106"/>
  <c r="J118" i="106"/>
  <c r="M118" i="106" s="1"/>
  <c r="AI118" i="106" s="1"/>
  <c r="AV118" i="106" s="1"/>
  <c r="AY117" i="106"/>
  <c r="AY116" i="106"/>
  <c r="AF116" i="106"/>
  <c r="J116" i="106"/>
  <c r="H116" i="106" s="1"/>
  <c r="AY115" i="106"/>
  <c r="AN115" i="106"/>
  <c r="AF115" i="106"/>
  <c r="J115" i="106"/>
  <c r="AJ115" i="106" s="1"/>
  <c r="AY114" i="106"/>
  <c r="AN114" i="106"/>
  <c r="K114" i="106" s="1"/>
  <c r="AG114" i="106"/>
  <c r="AT114" i="106" s="1"/>
  <c r="AF114" i="106"/>
  <c r="M114" i="106"/>
  <c r="AI114" i="106" s="1"/>
  <c r="AV114" i="106" s="1"/>
  <c r="J114" i="106"/>
  <c r="AL114" i="106" s="1"/>
  <c r="AY113" i="106"/>
  <c r="AP113" i="106"/>
  <c r="AO113" i="106"/>
  <c r="AL113" i="106"/>
  <c r="AJ113" i="106"/>
  <c r="AH113" i="106"/>
  <c r="AU113" i="106" s="1"/>
  <c r="AF113" i="106"/>
  <c r="AE113" i="106"/>
  <c r="M113" i="106"/>
  <c r="AI113" i="106" s="1"/>
  <c r="AV113" i="106" s="1"/>
  <c r="J113" i="106"/>
  <c r="AQ113" i="106" s="1"/>
  <c r="I113" i="106"/>
  <c r="H113" i="106"/>
  <c r="AY112" i="106"/>
  <c r="AR112" i="106"/>
  <c r="AO112" i="106"/>
  <c r="AL112" i="106"/>
  <c r="AK112" i="106"/>
  <c r="AF112" i="106"/>
  <c r="AE112" i="106"/>
  <c r="M112" i="106"/>
  <c r="AI112" i="106" s="1"/>
  <c r="AV112" i="106" s="1"/>
  <c r="J112" i="106"/>
  <c r="AM112" i="106" s="1"/>
  <c r="AY111" i="106"/>
  <c r="AQ111" i="106"/>
  <c r="AN111" i="106"/>
  <c r="K111" i="106" s="1"/>
  <c r="AM111" i="106"/>
  <c r="AK111" i="106"/>
  <c r="AH111" i="106"/>
  <c r="AU111" i="106" s="1"/>
  <c r="AF111" i="106"/>
  <c r="AE111" i="106"/>
  <c r="M111" i="106"/>
  <c r="J111" i="106"/>
  <c r="AO111" i="106" s="1"/>
  <c r="I111" i="106"/>
  <c r="AY110" i="106"/>
  <c r="AF110" i="106"/>
  <c r="J110" i="106"/>
  <c r="AK110" i="106" s="1"/>
  <c r="AY109" i="106"/>
  <c r="AO109" i="106"/>
  <c r="AF109" i="106"/>
  <c r="J109" i="106"/>
  <c r="AR109" i="106" s="1"/>
  <c r="I109" i="106"/>
  <c r="AY108" i="106"/>
  <c r="AQ108" i="106"/>
  <c r="AN108" i="106"/>
  <c r="AM108" i="106"/>
  <c r="AF108" i="106"/>
  <c r="AE108" i="106"/>
  <c r="J108" i="106"/>
  <c r="AR108" i="106" s="1"/>
  <c r="AY107" i="106"/>
  <c r="AF107" i="106"/>
  <c r="J107" i="106"/>
  <c r="AN107" i="106" s="1"/>
  <c r="K107" i="106" s="1"/>
  <c r="AY106" i="106"/>
  <c r="AR106" i="106"/>
  <c r="AF106" i="106"/>
  <c r="J106" i="106"/>
  <c r="AL106" i="106" s="1"/>
  <c r="AY105" i="106"/>
  <c r="J105" i="106"/>
  <c r="AR105" i="106" s="1"/>
  <c r="AY104" i="106"/>
  <c r="AF104" i="106"/>
  <c r="J104" i="106"/>
  <c r="AP104" i="106" s="1"/>
  <c r="AY103" i="106"/>
  <c r="AF103" i="106"/>
  <c r="J103" i="106"/>
  <c r="AN103" i="106" s="1"/>
  <c r="AY102" i="106"/>
  <c r="AF102" i="106"/>
  <c r="J102" i="106"/>
  <c r="AL102" i="106" s="1"/>
  <c r="AY101" i="106"/>
  <c r="AR101" i="106"/>
  <c r="AO101" i="106"/>
  <c r="AM101" i="106"/>
  <c r="AJ101" i="106"/>
  <c r="AF101" i="106"/>
  <c r="J101" i="106"/>
  <c r="AQ101" i="106" s="1"/>
  <c r="I101" i="106"/>
  <c r="H101" i="106"/>
  <c r="AY100" i="106"/>
  <c r="AR100" i="106"/>
  <c r="AQ100" i="106"/>
  <c r="AL100" i="106"/>
  <c r="AK100" i="106"/>
  <c r="AF100" i="106"/>
  <c r="AE100" i="106"/>
  <c r="M100" i="106"/>
  <c r="J100" i="106"/>
  <c r="AO100" i="106" s="1"/>
  <c r="AY99" i="106"/>
  <c r="AP99" i="106"/>
  <c r="AN99" i="106"/>
  <c r="AJ99" i="106"/>
  <c r="AF99" i="106"/>
  <c r="P99" i="106"/>
  <c r="M99" i="106"/>
  <c r="AH99" i="106" s="1"/>
  <c r="AU99" i="106" s="1"/>
  <c r="J99" i="106"/>
  <c r="AO99" i="106" s="1"/>
  <c r="I99" i="106"/>
  <c r="AY98" i="106"/>
  <c r="AF98" i="106"/>
  <c r="J98" i="106"/>
  <c r="AJ98" i="106" s="1"/>
  <c r="AY97" i="106"/>
  <c r="AL97" i="106"/>
  <c r="AF97" i="106"/>
  <c r="J97" i="106"/>
  <c r="AO97" i="106" s="1"/>
  <c r="I97" i="106"/>
  <c r="AY96" i="106"/>
  <c r="AF96" i="106"/>
  <c r="J96" i="106"/>
  <c r="AR96" i="106" s="1"/>
  <c r="AY95" i="106"/>
  <c r="AF95" i="106"/>
  <c r="J95" i="106"/>
  <c r="AY94" i="106"/>
  <c r="AR94" i="106"/>
  <c r="AO94" i="106"/>
  <c r="AN94" i="106"/>
  <c r="AK94" i="106"/>
  <c r="AF94" i="106"/>
  <c r="AE94" i="106"/>
  <c r="M94" i="106"/>
  <c r="AH94" i="106" s="1"/>
  <c r="AU94" i="106" s="1"/>
  <c r="J94" i="106"/>
  <c r="AQ94" i="106" s="1"/>
  <c r="H94" i="106"/>
  <c r="AY93" i="106"/>
  <c r="AY92" i="106"/>
  <c r="AF92" i="106"/>
  <c r="J92" i="106"/>
  <c r="H92" i="106" s="1"/>
  <c r="AY91" i="106"/>
  <c r="AN91" i="106"/>
  <c r="AL91" i="106"/>
  <c r="AF91" i="106"/>
  <c r="J91" i="106"/>
  <c r="AJ91" i="106" s="1"/>
  <c r="AY90" i="106"/>
  <c r="AL90" i="106"/>
  <c r="AF90" i="106"/>
  <c r="AE90" i="106"/>
  <c r="J90" i="106"/>
  <c r="AM90" i="106" s="1"/>
  <c r="AY89" i="106"/>
  <c r="AM89" i="106"/>
  <c r="AK89" i="106"/>
  <c r="AJ89" i="106"/>
  <c r="AF89" i="106"/>
  <c r="AE89" i="106"/>
  <c r="M89" i="106"/>
  <c r="AH89" i="106" s="1"/>
  <c r="AU89" i="106" s="1"/>
  <c r="J89" i="106"/>
  <c r="AR89" i="106" s="1"/>
  <c r="AY88" i="106"/>
  <c r="AR88" i="106"/>
  <c r="AQ88" i="106"/>
  <c r="AP88" i="106"/>
  <c r="AO88" i="106"/>
  <c r="AL88" i="106"/>
  <c r="AJ88" i="106"/>
  <c r="AF88" i="106"/>
  <c r="AE88" i="106"/>
  <c r="AC88" i="106"/>
  <c r="J88" i="106"/>
  <c r="AK88" i="106" s="1"/>
  <c r="I88" i="106"/>
  <c r="H88" i="106"/>
  <c r="AY87" i="106"/>
  <c r="AQ87" i="106"/>
  <c r="AO87" i="106"/>
  <c r="AK87" i="106"/>
  <c r="AJ87" i="106"/>
  <c r="AF87" i="106"/>
  <c r="AE87" i="106"/>
  <c r="M87" i="106"/>
  <c r="J87" i="106"/>
  <c r="AR87" i="106" s="1"/>
  <c r="I87" i="106"/>
  <c r="AY86" i="106"/>
  <c r="AF86" i="106"/>
  <c r="AE86" i="106"/>
  <c r="J86" i="106"/>
  <c r="AL86" i="106" s="1"/>
  <c r="AY85" i="106"/>
  <c r="AF85" i="106"/>
  <c r="J85" i="106"/>
  <c r="I85" i="106"/>
  <c r="AY84" i="106"/>
  <c r="AP84" i="106"/>
  <c r="AM84" i="106"/>
  <c r="AL84" i="106"/>
  <c r="AF84" i="106"/>
  <c r="Y84" i="106"/>
  <c r="J84" i="106"/>
  <c r="H84" i="106" s="1"/>
  <c r="AY83" i="106"/>
  <c r="AR83" i="106"/>
  <c r="AF83" i="106"/>
  <c r="J83" i="106"/>
  <c r="AN83" i="106" s="1"/>
  <c r="AY82" i="106"/>
  <c r="AF82" i="106"/>
  <c r="J82" i="106"/>
  <c r="AK82" i="106" s="1"/>
  <c r="AY81" i="106"/>
  <c r="AY80" i="106"/>
  <c r="AF80" i="106"/>
  <c r="J80" i="106"/>
  <c r="AJ80" i="106" s="1"/>
  <c r="AY79" i="106"/>
  <c r="AP79" i="106"/>
  <c r="AN79" i="106"/>
  <c r="AL79" i="106"/>
  <c r="AF79" i="106"/>
  <c r="Q79" i="106"/>
  <c r="J79" i="106"/>
  <c r="AJ79" i="106" s="1"/>
  <c r="AY78" i="106"/>
  <c r="AQ78" i="106"/>
  <c r="AF78" i="106"/>
  <c r="J78" i="106"/>
  <c r="AE78" i="106" s="1"/>
  <c r="I78" i="106"/>
  <c r="AY77" i="106"/>
  <c r="AO77" i="106"/>
  <c r="AM77" i="106"/>
  <c r="AL77" i="106"/>
  <c r="AK77" i="106"/>
  <c r="AF77" i="106"/>
  <c r="M77" i="106"/>
  <c r="AH77" i="106" s="1"/>
  <c r="AU77" i="106" s="1"/>
  <c r="J77" i="106"/>
  <c r="AR77" i="106" s="1"/>
  <c r="H77" i="106"/>
  <c r="AY76" i="106"/>
  <c r="AR76" i="106"/>
  <c r="AQ76" i="106"/>
  <c r="AP76" i="106"/>
  <c r="AM76" i="106"/>
  <c r="AL76" i="106"/>
  <c r="AF76" i="106"/>
  <c r="AE76" i="106"/>
  <c r="J76" i="106"/>
  <c r="AK76" i="106" s="1"/>
  <c r="I76" i="106"/>
  <c r="AY75" i="106"/>
  <c r="AQ75" i="106"/>
  <c r="AO75" i="106"/>
  <c r="AJ75" i="106"/>
  <c r="AF75" i="106"/>
  <c r="J75" i="106"/>
  <c r="AM75" i="106" s="1"/>
  <c r="AY74" i="106"/>
  <c r="AF74" i="106"/>
  <c r="J74" i="106"/>
  <c r="AL74" i="106" s="1"/>
  <c r="AY73" i="106"/>
  <c r="AR73" i="106"/>
  <c r="AK73" i="106"/>
  <c r="AJ73" i="106"/>
  <c r="AF73" i="106"/>
  <c r="M73" i="106"/>
  <c r="AH73" i="106" s="1"/>
  <c r="AU73" i="106" s="1"/>
  <c r="J73" i="106"/>
  <c r="AM73" i="106" s="1"/>
  <c r="I73" i="106"/>
  <c r="AY72" i="106"/>
  <c r="AR72" i="106"/>
  <c r="AP72" i="106"/>
  <c r="AN72" i="106"/>
  <c r="AM72" i="106"/>
  <c r="AK72" i="106"/>
  <c r="AF72" i="106"/>
  <c r="R72" i="106"/>
  <c r="M72" i="106"/>
  <c r="J72" i="106"/>
  <c r="H72" i="106" s="1"/>
  <c r="I72" i="106"/>
  <c r="AY71" i="106"/>
  <c r="AF71" i="106"/>
  <c r="J71" i="106"/>
  <c r="M71" i="106" s="1"/>
  <c r="I71" i="106"/>
  <c r="AY70" i="106"/>
  <c r="AJ70" i="106"/>
  <c r="AF70" i="106"/>
  <c r="M70" i="106"/>
  <c r="AI70" i="106" s="1"/>
  <c r="AV70" i="106" s="1"/>
  <c r="J70" i="106"/>
  <c r="AN70" i="106" s="1"/>
  <c r="AY69" i="106"/>
  <c r="AY68" i="106"/>
  <c r="AL68" i="106"/>
  <c r="AF68" i="106"/>
  <c r="J68" i="106"/>
  <c r="AN68" i="106" s="1"/>
  <c r="AY67" i="106"/>
  <c r="AF67" i="106"/>
  <c r="Q67" i="106"/>
  <c r="J67" i="106"/>
  <c r="AM67" i="106" s="1"/>
  <c r="AY66" i="106"/>
  <c r="AR66" i="106"/>
  <c r="AO66" i="106"/>
  <c r="AF66" i="106"/>
  <c r="S66" i="106"/>
  <c r="J66" i="106"/>
  <c r="AJ66" i="106" s="1"/>
  <c r="H66" i="106"/>
  <c r="AY65" i="106"/>
  <c r="AQ65" i="106"/>
  <c r="AM65" i="106"/>
  <c r="AF65" i="106"/>
  <c r="J65" i="106"/>
  <c r="AR65" i="106" s="1"/>
  <c r="AY64" i="106"/>
  <c r="AQ64" i="106"/>
  <c r="AP64" i="106"/>
  <c r="AL64" i="106"/>
  <c r="AJ64" i="106"/>
  <c r="AF64" i="106"/>
  <c r="AE64" i="106"/>
  <c r="AA64" i="106"/>
  <c r="J64" i="106"/>
  <c r="AR64" i="106" s="1"/>
  <c r="I64" i="106"/>
  <c r="H64" i="106"/>
  <c r="AY63" i="106"/>
  <c r="AQ63" i="106"/>
  <c r="AM63" i="106"/>
  <c r="AF63" i="106"/>
  <c r="AB63" i="106"/>
  <c r="N63" i="106"/>
  <c r="J63" i="106"/>
  <c r="AY62" i="106"/>
  <c r="AR62" i="106"/>
  <c r="AP62" i="106"/>
  <c r="AO62" i="106"/>
  <c r="AM62" i="106"/>
  <c r="AK62" i="106"/>
  <c r="AH62" i="106"/>
  <c r="AU62" i="106" s="1"/>
  <c r="AF62" i="106"/>
  <c r="AE62" i="106"/>
  <c r="M62" i="106"/>
  <c r="AI62" i="106" s="1"/>
  <c r="AV62" i="106" s="1"/>
  <c r="J62" i="106"/>
  <c r="AL62" i="106" s="1"/>
  <c r="I62" i="106"/>
  <c r="H62" i="106"/>
  <c r="AY61" i="106"/>
  <c r="AF61" i="106"/>
  <c r="J61" i="106"/>
  <c r="AM61" i="106" s="1"/>
  <c r="AY60" i="106"/>
  <c r="AR60" i="106"/>
  <c r="AQ60" i="106"/>
  <c r="AO60" i="106"/>
  <c r="AL60" i="106"/>
  <c r="AK60" i="106"/>
  <c r="AF60" i="106"/>
  <c r="M60" i="106"/>
  <c r="AG60" i="106" s="1"/>
  <c r="AT60" i="106" s="1"/>
  <c r="J60" i="106"/>
  <c r="AM60" i="106" s="1"/>
  <c r="I60" i="106"/>
  <c r="AY59" i="106"/>
  <c r="AF59" i="106"/>
  <c r="J59" i="106"/>
  <c r="M59" i="106" s="1"/>
  <c r="AY58" i="106"/>
  <c r="AF58" i="106"/>
  <c r="J58" i="106"/>
  <c r="AL58" i="106" s="1"/>
  <c r="AY57" i="106"/>
  <c r="P57" i="106"/>
  <c r="AY56" i="106"/>
  <c r="AQ56" i="106"/>
  <c r="AM56" i="106"/>
  <c r="AK56" i="106"/>
  <c r="AJ56" i="106"/>
  <c r="AF56" i="106"/>
  <c r="AE56" i="106"/>
  <c r="AB56" i="106"/>
  <c r="J56" i="106"/>
  <c r="AP56" i="106" s="1"/>
  <c r="I56" i="106"/>
  <c r="H56" i="106"/>
  <c r="AY55" i="106"/>
  <c r="AR55" i="106"/>
  <c r="AO55" i="106"/>
  <c r="AM55" i="106"/>
  <c r="AF55" i="106"/>
  <c r="J55" i="106"/>
  <c r="AP55" i="106" s="1"/>
  <c r="AY54" i="106"/>
  <c r="AQ54" i="106"/>
  <c r="AL54" i="106"/>
  <c r="AF54" i="106"/>
  <c r="M54" i="106"/>
  <c r="J54" i="106"/>
  <c r="AO54" i="106" s="1"/>
  <c r="I54" i="106"/>
  <c r="AY53" i="106"/>
  <c r="AM53" i="106"/>
  <c r="AF53" i="106"/>
  <c r="J53" i="106"/>
  <c r="AR53" i="106" s="1"/>
  <c r="AY52" i="106"/>
  <c r="AO52" i="106"/>
  <c r="AF52" i="106"/>
  <c r="J52" i="106"/>
  <c r="I52" i="106"/>
  <c r="AY51" i="106"/>
  <c r="AR51" i="106"/>
  <c r="AN51" i="106"/>
  <c r="AL51" i="106"/>
  <c r="AJ51" i="106"/>
  <c r="AF51" i="106"/>
  <c r="W51" i="106"/>
  <c r="K51" i="106"/>
  <c r="J51" i="106"/>
  <c r="AQ51" i="106" s="1"/>
  <c r="I51" i="106"/>
  <c r="AY50" i="106"/>
  <c r="AL50" i="106"/>
  <c r="AF50" i="106"/>
  <c r="W50" i="106"/>
  <c r="J50" i="106"/>
  <c r="AK50" i="106" s="1"/>
  <c r="AY49" i="106"/>
  <c r="AP49" i="106"/>
  <c r="AF49" i="106"/>
  <c r="J49" i="106"/>
  <c r="AM49" i="106" s="1"/>
  <c r="AY48" i="106"/>
  <c r="AF48" i="106"/>
  <c r="V48" i="106"/>
  <c r="J48" i="106"/>
  <c r="H48" i="106" s="1"/>
  <c r="I48" i="106"/>
  <c r="AY47" i="106"/>
  <c r="AQ47" i="106"/>
  <c r="AO47" i="106"/>
  <c r="AM47" i="106"/>
  <c r="AL47" i="106"/>
  <c r="AJ47" i="106"/>
  <c r="AF47" i="106"/>
  <c r="AE47" i="106"/>
  <c r="V47" i="106"/>
  <c r="P47" i="106"/>
  <c r="J47" i="106"/>
  <c r="AK47" i="106" s="1"/>
  <c r="I47" i="106"/>
  <c r="H47" i="106"/>
  <c r="AY46" i="106"/>
  <c r="AO46" i="106"/>
  <c r="AF46" i="106"/>
  <c r="AE46" i="106"/>
  <c r="T46" i="106"/>
  <c r="O46" i="106"/>
  <c r="J46" i="106"/>
  <c r="AP46" i="106" s="1"/>
  <c r="AY45" i="106"/>
  <c r="T45" i="106"/>
  <c r="O45" i="106"/>
  <c r="AY44" i="106"/>
  <c r="AP44" i="106"/>
  <c r="AO44" i="106"/>
  <c r="AK44" i="106"/>
  <c r="AF44" i="106"/>
  <c r="AE44" i="106"/>
  <c r="Y44" i="106"/>
  <c r="T44" i="106"/>
  <c r="J44" i="106"/>
  <c r="AN44" i="106" s="1"/>
  <c r="K44" i="106" s="1"/>
  <c r="I44" i="106"/>
  <c r="H44" i="106"/>
  <c r="AY43" i="106"/>
  <c r="AO43" i="106"/>
  <c r="AF43" i="106"/>
  <c r="AD43" i="106"/>
  <c r="Y43" i="106"/>
  <c r="W43" i="106"/>
  <c r="J43" i="106"/>
  <c r="M43" i="106" s="1"/>
  <c r="AG43" i="106" s="1"/>
  <c r="AT43" i="106" s="1"/>
  <c r="AY42" i="106"/>
  <c r="AF42" i="106"/>
  <c r="AC42" i="106"/>
  <c r="J42" i="106"/>
  <c r="AN42" i="106" s="1"/>
  <c r="AY41" i="106"/>
  <c r="AR41" i="106"/>
  <c r="AP41" i="106"/>
  <c r="AF41" i="106"/>
  <c r="U41" i="106"/>
  <c r="O41" i="106"/>
  <c r="J41" i="106"/>
  <c r="H41" i="106" s="1"/>
  <c r="I41" i="106"/>
  <c r="AY40" i="106"/>
  <c r="AR40" i="106"/>
  <c r="AL40" i="106"/>
  <c r="AK40" i="106"/>
  <c r="AF40" i="106"/>
  <c r="W40" i="106"/>
  <c r="U40" i="106"/>
  <c r="O40" i="106"/>
  <c r="J40" i="106"/>
  <c r="AM40" i="106" s="1"/>
  <c r="AY39" i="106"/>
  <c r="AP39" i="106"/>
  <c r="AN39" i="106"/>
  <c r="AF39" i="106"/>
  <c r="AE39" i="106"/>
  <c r="U39" i="106"/>
  <c r="R39" i="106"/>
  <c r="N39" i="106"/>
  <c r="J39" i="106"/>
  <c r="AO39" i="106" s="1"/>
  <c r="H39" i="106"/>
  <c r="AY38" i="106"/>
  <c r="AJ38" i="106"/>
  <c r="AF38" i="106"/>
  <c r="U38" i="106"/>
  <c r="R38" i="106"/>
  <c r="M38" i="106"/>
  <c r="AH38" i="106" s="1"/>
  <c r="AU38" i="106" s="1"/>
  <c r="J38" i="106"/>
  <c r="AQ38" i="106" s="1"/>
  <c r="H38" i="106"/>
  <c r="AY37" i="106"/>
  <c r="AO37" i="106"/>
  <c r="AL37" i="106"/>
  <c r="AF37" i="106"/>
  <c r="W37" i="106"/>
  <c r="R37" i="106"/>
  <c r="P37" i="106"/>
  <c r="J37" i="106"/>
  <c r="AQ37" i="106" s="1"/>
  <c r="AY36" i="106"/>
  <c r="AF36" i="106"/>
  <c r="W36" i="106"/>
  <c r="U36" i="106"/>
  <c r="J36" i="106"/>
  <c r="AO36" i="106" s="1"/>
  <c r="AY35" i="106"/>
  <c r="AN35" i="106"/>
  <c r="AL35" i="106"/>
  <c r="AF35" i="106"/>
  <c r="AE35" i="106"/>
  <c r="AB35" i="106"/>
  <c r="Z35" i="106"/>
  <c r="P35" i="106"/>
  <c r="O35" i="106"/>
  <c r="J35" i="106"/>
  <c r="AK35" i="106" s="1"/>
  <c r="I35" i="106"/>
  <c r="AY34" i="106"/>
  <c r="AF34" i="106"/>
  <c r="U34" i="106"/>
  <c r="Q34" i="106"/>
  <c r="N34" i="106"/>
  <c r="J34" i="106"/>
  <c r="AP34" i="106" s="1"/>
  <c r="AY33" i="106"/>
  <c r="AA33" i="106"/>
  <c r="T33" i="106"/>
  <c r="AY32" i="106"/>
  <c r="AR32" i="106"/>
  <c r="AO32" i="106"/>
  <c r="AK32" i="106"/>
  <c r="AF32" i="106"/>
  <c r="AE32" i="106"/>
  <c r="AD32" i="106"/>
  <c r="AA32" i="106"/>
  <c r="M32" i="106"/>
  <c r="AH32" i="106" s="1"/>
  <c r="AU32" i="106" s="1"/>
  <c r="J32" i="106"/>
  <c r="AN32" i="106" s="1"/>
  <c r="I32" i="106"/>
  <c r="AY31" i="106"/>
  <c r="AR31" i="106"/>
  <c r="AO31" i="106"/>
  <c r="AM31" i="106"/>
  <c r="AK31" i="106"/>
  <c r="AJ31" i="106"/>
  <c r="AF31" i="106"/>
  <c r="W31" i="106"/>
  <c r="R31" i="106"/>
  <c r="O31" i="106"/>
  <c r="M31" i="106"/>
  <c r="AG31" i="106" s="1"/>
  <c r="AT31" i="106" s="1"/>
  <c r="J31" i="106"/>
  <c r="AP31" i="106" s="1"/>
  <c r="I31" i="106"/>
  <c r="AY30" i="106"/>
  <c r="AP30" i="106"/>
  <c r="AF30" i="106"/>
  <c r="Y30" i="106"/>
  <c r="V30" i="106"/>
  <c r="J30" i="106"/>
  <c r="I30" i="106" s="1"/>
  <c r="AY29" i="106"/>
  <c r="AR29" i="106"/>
  <c r="AK29" i="106"/>
  <c r="AF29" i="106"/>
  <c r="AB29" i="106"/>
  <c r="U29" i="106"/>
  <c r="T29" i="106"/>
  <c r="J29" i="106"/>
  <c r="H29" i="106" s="1"/>
  <c r="I29" i="106"/>
  <c r="AY28" i="106"/>
  <c r="AR28" i="106"/>
  <c r="AL28" i="106"/>
  <c r="AF28" i="106"/>
  <c r="AA28" i="106"/>
  <c r="Y28" i="106"/>
  <c r="T28" i="106"/>
  <c r="P28" i="106"/>
  <c r="J28" i="106"/>
  <c r="AN28" i="106" s="1"/>
  <c r="H28" i="106"/>
  <c r="AY27" i="106"/>
  <c r="AQ27" i="106"/>
  <c r="AF27" i="106"/>
  <c r="AE27" i="106"/>
  <c r="W27" i="106"/>
  <c r="T27" i="106"/>
  <c r="P27" i="106"/>
  <c r="J27" i="106"/>
  <c r="H27" i="106" s="1"/>
  <c r="C27" i="106"/>
  <c r="C28" i="106" s="1"/>
  <c r="C29" i="106" s="1"/>
  <c r="C30" i="106" s="1"/>
  <c r="C31" i="106" s="1"/>
  <c r="C32" i="106" s="1"/>
  <c r="C33" i="106" s="1"/>
  <c r="C34" i="106" s="1"/>
  <c r="C35" i="106" s="1"/>
  <c r="C36" i="106" s="1"/>
  <c r="C37" i="106" s="1"/>
  <c r="C38" i="106" s="1"/>
  <c r="C39" i="106" s="1"/>
  <c r="C40" i="106" s="1"/>
  <c r="C41" i="106" s="1"/>
  <c r="C42" i="106" s="1"/>
  <c r="C43" i="106" s="1"/>
  <c r="C44" i="106" s="1"/>
  <c r="C45" i="106" s="1"/>
  <c r="C46" i="106" s="1"/>
  <c r="C47" i="106" s="1"/>
  <c r="C48" i="106" s="1"/>
  <c r="C49" i="106" s="1"/>
  <c r="C50" i="106" s="1"/>
  <c r="C51" i="106" s="1"/>
  <c r="C52" i="106" s="1"/>
  <c r="C53" i="106" s="1"/>
  <c r="C54" i="106" s="1"/>
  <c r="C55" i="106" s="1"/>
  <c r="C56" i="106" s="1"/>
  <c r="C57" i="106" s="1"/>
  <c r="C58" i="106" s="1"/>
  <c r="C59" i="106" s="1"/>
  <c r="C60" i="106" s="1"/>
  <c r="C61" i="106" s="1"/>
  <c r="C62" i="106" s="1"/>
  <c r="C63" i="106" s="1"/>
  <c r="C64" i="106" s="1"/>
  <c r="C65" i="106" s="1"/>
  <c r="C66" i="106" s="1"/>
  <c r="C67" i="106" s="1"/>
  <c r="C68" i="106" s="1"/>
  <c r="C69" i="106" s="1"/>
  <c r="C70" i="106" s="1"/>
  <c r="C71" i="106" s="1"/>
  <c r="C72" i="106" s="1"/>
  <c r="C73" i="106" s="1"/>
  <c r="C74" i="106" s="1"/>
  <c r="C75" i="106" s="1"/>
  <c r="C76" i="106" s="1"/>
  <c r="C77" i="106" s="1"/>
  <c r="C78" i="106" s="1"/>
  <c r="C79" i="106" s="1"/>
  <c r="C80" i="106" s="1"/>
  <c r="C81" i="106" s="1"/>
  <c r="C82" i="106" s="1"/>
  <c r="C83" i="106" s="1"/>
  <c r="C84" i="106" s="1"/>
  <c r="C85" i="106" s="1"/>
  <c r="C86" i="106" s="1"/>
  <c r="C87" i="106" s="1"/>
  <c r="C88" i="106" s="1"/>
  <c r="C89" i="106" s="1"/>
  <c r="C90" i="106" s="1"/>
  <c r="C91" i="106" s="1"/>
  <c r="C92" i="106" s="1"/>
  <c r="C93" i="106" s="1"/>
  <c r="C94" i="106" s="1"/>
  <c r="C95" i="106" s="1"/>
  <c r="C96" i="106" s="1"/>
  <c r="C97" i="106" s="1"/>
  <c r="C98" i="106" s="1"/>
  <c r="C99" i="106" s="1"/>
  <c r="C100" i="106" s="1"/>
  <c r="C101" i="106" s="1"/>
  <c r="C102" i="106" s="1"/>
  <c r="C103" i="106" s="1"/>
  <c r="C104" i="106" s="1"/>
  <c r="C105" i="106" s="1"/>
  <c r="C106" i="106" s="1"/>
  <c r="C107" i="106" s="1"/>
  <c r="C108" i="106" s="1"/>
  <c r="C109" i="106" s="1"/>
  <c r="C110" i="106" s="1"/>
  <c r="C111" i="106" s="1"/>
  <c r="C112" i="106" s="1"/>
  <c r="C113" i="106" s="1"/>
  <c r="C114" i="106" s="1"/>
  <c r="C115" i="106" s="1"/>
  <c r="C116" i="106" s="1"/>
  <c r="C117" i="106" s="1"/>
  <c r="C118" i="106" s="1"/>
  <c r="C119" i="106" s="1"/>
  <c r="C120" i="106" s="1"/>
  <c r="C121" i="106" s="1"/>
  <c r="C122" i="106" s="1"/>
  <c r="C123" i="106" s="1"/>
  <c r="C124" i="106" s="1"/>
  <c r="C125" i="106" s="1"/>
  <c r="C126" i="106" s="1"/>
  <c r="C127" i="106" s="1"/>
  <c r="C128" i="106" s="1"/>
  <c r="C129" i="106" s="1"/>
  <c r="C130" i="106" s="1"/>
  <c r="C131" i="106" s="1"/>
  <c r="C132" i="106" s="1"/>
  <c r="C133" i="106" s="1"/>
  <c r="C134" i="106" s="1"/>
  <c r="C135" i="106" s="1"/>
  <c r="C136" i="106" s="1"/>
  <c r="C137" i="106" s="1"/>
  <c r="C138" i="106" s="1"/>
  <c r="C139" i="106" s="1"/>
  <c r="C140" i="106" s="1"/>
  <c r="C141" i="106" s="1"/>
  <c r="C142" i="106" s="1"/>
  <c r="C143" i="106" s="1"/>
  <c r="C144" i="106" s="1"/>
  <c r="C145" i="106" s="1"/>
  <c r="C146" i="106" s="1"/>
  <c r="C147" i="106" s="1"/>
  <c r="C148" i="106" s="1"/>
  <c r="C149" i="106" s="1"/>
  <c r="C150" i="106" s="1"/>
  <c r="C151" i="106" s="1"/>
  <c r="C152" i="106" s="1"/>
  <c r="C153" i="106" s="1"/>
  <c r="C154" i="106" s="1"/>
  <c r="C155" i="106" s="1"/>
  <c r="C156" i="106" s="1"/>
  <c r="C157" i="106" s="1"/>
  <c r="C158" i="106" s="1"/>
  <c r="C159" i="106" s="1"/>
  <c r="C160" i="106" s="1"/>
  <c r="C161" i="106" s="1"/>
  <c r="C162" i="106" s="1"/>
  <c r="C163" i="106" s="1"/>
  <c r="C164" i="106" s="1"/>
  <c r="C165" i="106" s="1"/>
  <c r="C166" i="106" s="1"/>
  <c r="C167" i="106" s="1"/>
  <c r="C168" i="106" s="1"/>
  <c r="C169" i="106" s="1"/>
  <c r="C170" i="106" s="1"/>
  <c r="C171" i="106" s="1"/>
  <c r="C172" i="106" s="1"/>
  <c r="C173" i="106" s="1"/>
  <c r="C174" i="106" s="1"/>
  <c r="C175" i="106" s="1"/>
  <c r="C176" i="106" s="1"/>
  <c r="C177" i="106" s="1"/>
  <c r="C178" i="106" s="1"/>
  <c r="C179" i="106" s="1"/>
  <c r="C180" i="106" s="1"/>
  <c r="C181" i="106" s="1"/>
  <c r="C182" i="106" s="1"/>
  <c r="C183" i="106" s="1"/>
  <c r="C184" i="106" s="1"/>
  <c r="C185" i="106" s="1"/>
  <c r="C186" i="106" s="1"/>
  <c r="C187" i="106" s="1"/>
  <c r="C188" i="106" s="1"/>
  <c r="C189" i="106" s="1"/>
  <c r="C190" i="106" s="1"/>
  <c r="C191" i="106" s="1"/>
  <c r="C192" i="106" s="1"/>
  <c r="C193" i="106" s="1"/>
  <c r="C194" i="106" s="1"/>
  <c r="C195" i="106" s="1"/>
  <c r="C196" i="106" s="1"/>
  <c r="C197" i="106" s="1"/>
  <c r="C198" i="106" s="1"/>
  <c r="C199" i="106" s="1"/>
  <c r="C200" i="106" s="1"/>
  <c r="C201" i="106" s="1"/>
  <c r="C202" i="106" s="1"/>
  <c r="C203" i="106" s="1"/>
  <c r="C204" i="106" s="1"/>
  <c r="C205" i="106" s="1"/>
  <c r="C206" i="106" s="1"/>
  <c r="C207" i="106" s="1"/>
  <c r="C208" i="106" s="1"/>
  <c r="C209" i="106" s="1"/>
  <c r="C210" i="106" s="1"/>
  <c r="C211" i="106" s="1"/>
  <c r="C212" i="106" s="1"/>
  <c r="C213" i="106" s="1"/>
  <c r="C214" i="106" s="1"/>
  <c r="C215" i="106" s="1"/>
  <c r="C216" i="106" s="1"/>
  <c r="C217" i="106" s="1"/>
  <c r="C218" i="106" s="1"/>
  <c r="C219" i="106" s="1"/>
  <c r="C220" i="106" s="1"/>
  <c r="C221" i="106" s="1"/>
  <c r="C222" i="106" s="1"/>
  <c r="C223" i="106" s="1"/>
  <c r="C224" i="106" s="1"/>
  <c r="C225" i="106" s="1"/>
  <c r="C226" i="106" s="1"/>
  <c r="C227" i="106" s="1"/>
  <c r="C228" i="106" s="1"/>
  <c r="C229" i="106" s="1"/>
  <c r="C230" i="106" s="1"/>
  <c r="C231" i="106" s="1"/>
  <c r="C232" i="106" s="1"/>
  <c r="C233" i="106" s="1"/>
  <c r="C234" i="106" s="1"/>
  <c r="C235" i="106" s="1"/>
  <c r="C236" i="106" s="1"/>
  <c r="C237" i="106" s="1"/>
  <c r="C238" i="106" s="1"/>
  <c r="C239" i="106" s="1"/>
  <c r="C240" i="106" s="1"/>
  <c r="C241" i="106" s="1"/>
  <c r="C242" i="106" s="1"/>
  <c r="C243" i="106" s="1"/>
  <c r="C244" i="106" s="1"/>
  <c r="C245" i="106" s="1"/>
  <c r="C246" i="106" s="1"/>
  <c r="C247" i="106" s="1"/>
  <c r="C248" i="106" s="1"/>
  <c r="C249" i="106" s="1"/>
  <c r="C250" i="106" s="1"/>
  <c r="C251" i="106" s="1"/>
  <c r="C252" i="106" s="1"/>
  <c r="C253" i="106" s="1"/>
  <c r="C254" i="106" s="1"/>
  <c r="C255" i="106" s="1"/>
  <c r="C256" i="106" s="1"/>
  <c r="C257" i="106" s="1"/>
  <c r="C258" i="106" s="1"/>
  <c r="C259" i="106" s="1"/>
  <c r="C260" i="106" s="1"/>
  <c r="C261" i="106" s="1"/>
  <c r="C262" i="106" s="1"/>
  <c r="C263" i="106" s="1"/>
  <c r="C264" i="106" s="1"/>
  <c r="C265" i="106" s="1"/>
  <c r="C266" i="106" s="1"/>
  <c r="C267" i="106" s="1"/>
  <c r="C268" i="106" s="1"/>
  <c r="C269" i="106" s="1"/>
  <c r="C270" i="106" s="1"/>
  <c r="C271" i="106" s="1"/>
  <c r="C272" i="106" s="1"/>
  <c r="C273" i="106" s="1"/>
  <c r="C274" i="106" s="1"/>
  <c r="C275" i="106" s="1"/>
  <c r="C276" i="106" s="1"/>
  <c r="AY26" i="106"/>
  <c r="AQ26" i="106"/>
  <c r="AF26" i="106"/>
  <c r="AD26" i="106"/>
  <c r="W26" i="106"/>
  <c r="U26" i="106"/>
  <c r="J26" i="106"/>
  <c r="AL26" i="106" s="1"/>
  <c r="AY25" i="106"/>
  <c r="AQ25" i="106"/>
  <c r="AP25" i="106"/>
  <c r="AF25" i="106"/>
  <c r="AB25" i="106"/>
  <c r="U25" i="106"/>
  <c r="R25" i="106"/>
  <c r="P25" i="106"/>
  <c r="J25" i="106"/>
  <c r="AO25" i="106" s="1"/>
  <c r="H25" i="106"/>
  <c r="AY24" i="106"/>
  <c r="AO24" i="106"/>
  <c r="AL24" i="106"/>
  <c r="AF24" i="106"/>
  <c r="AB24" i="106"/>
  <c r="P24" i="106"/>
  <c r="J24" i="106"/>
  <c r="AN24" i="106" s="1"/>
  <c r="K24" i="106" s="1"/>
  <c r="I24" i="106"/>
  <c r="AY23" i="106"/>
  <c r="AF23" i="106"/>
  <c r="AB23" i="106"/>
  <c r="V23" i="106"/>
  <c r="U23" i="106"/>
  <c r="P23" i="106"/>
  <c r="O23" i="106"/>
  <c r="N23" i="106"/>
  <c r="J23" i="106"/>
  <c r="AK23" i="106" s="1"/>
  <c r="C23" i="106"/>
  <c r="C24" i="106" s="1"/>
  <c r="C25" i="106" s="1"/>
  <c r="C26" i="106" s="1"/>
  <c r="AY22" i="106"/>
  <c r="AF22" i="106"/>
  <c r="U22" i="106"/>
  <c r="S22" i="106"/>
  <c r="O22" i="106"/>
  <c r="J22" i="106"/>
  <c r="AP22" i="106" s="1"/>
  <c r="E10" i="106"/>
  <c r="E9" i="106"/>
  <c r="N8" i="106"/>
  <c r="M8" i="106"/>
  <c r="T6" i="106"/>
  <c r="N6" i="106"/>
  <c r="M6" i="106"/>
  <c r="C6" i="106"/>
  <c r="N5" i="106"/>
  <c r="M5" i="106"/>
  <c r="C5" i="106"/>
  <c r="AP4" i="106"/>
  <c r="AD58" i="106" s="1"/>
  <c r="AO4" i="106"/>
  <c r="AC44" i="106" s="1"/>
  <c r="AN4" i="106"/>
  <c r="AB27" i="106" s="1"/>
  <c r="AM4" i="106"/>
  <c r="AA35" i="106" s="1"/>
  <c r="AL4" i="106"/>
  <c r="Z24" i="106" s="1"/>
  <c r="AK4" i="106"/>
  <c r="Y61" i="106" s="1"/>
  <c r="AJ4" i="106"/>
  <c r="X54" i="106" s="1"/>
  <c r="AI4" i="106"/>
  <c r="AH4" i="106"/>
  <c r="V62" i="106" s="1"/>
  <c r="AG4" i="106"/>
  <c r="U46" i="106" s="1"/>
  <c r="AF4" i="106"/>
  <c r="T74" i="106" s="1"/>
  <c r="AE4" i="106"/>
  <c r="S81" i="106" s="1"/>
  <c r="AD4" i="106"/>
  <c r="R29" i="106" s="1"/>
  <c r="AC4" i="106"/>
  <c r="Q23" i="106" s="1"/>
  <c r="AB4" i="106"/>
  <c r="P77" i="106" s="1"/>
  <c r="AA4" i="106"/>
  <c r="O34" i="106" s="1"/>
  <c r="Z4" i="106"/>
  <c r="N40" i="106" s="1"/>
  <c r="C4" i="106"/>
  <c r="C3" i="106"/>
  <c r="C2" i="106"/>
  <c r="C1" i="106"/>
  <c r="AY276" i="105"/>
  <c r="AQ276" i="105"/>
  <c r="AP276" i="105"/>
  <c r="AN276" i="105"/>
  <c r="AM276" i="105"/>
  <c r="AL276" i="105"/>
  <c r="AK276" i="105"/>
  <c r="AH276" i="105"/>
  <c r="AU276" i="105" s="1"/>
  <c r="AF276" i="105"/>
  <c r="AE276" i="105"/>
  <c r="M276" i="105"/>
  <c r="AI276" i="105" s="1"/>
  <c r="AV276" i="105" s="1"/>
  <c r="J276" i="105"/>
  <c r="AJ276" i="105" s="1"/>
  <c r="H276" i="105"/>
  <c r="AY275" i="105"/>
  <c r="AF275" i="105"/>
  <c r="J275" i="105"/>
  <c r="AN275" i="105" s="1"/>
  <c r="AY274" i="105"/>
  <c r="AQ274" i="105"/>
  <c r="AF274" i="105"/>
  <c r="J274" i="105"/>
  <c r="AJ274" i="105" s="1"/>
  <c r="AY273" i="105"/>
  <c r="AY272" i="105"/>
  <c r="AF272" i="105"/>
  <c r="J272" i="105"/>
  <c r="AQ272" i="105" s="1"/>
  <c r="I272" i="105"/>
  <c r="AY271" i="105"/>
  <c r="AF271" i="105"/>
  <c r="AE271" i="105"/>
  <c r="J271" i="105"/>
  <c r="AJ271" i="105" s="1"/>
  <c r="AY270" i="105"/>
  <c r="AF270" i="105"/>
  <c r="J270" i="105"/>
  <c r="AY269" i="105"/>
  <c r="AF269" i="105"/>
  <c r="J269" i="105"/>
  <c r="I269" i="105" s="1"/>
  <c r="AY268" i="105"/>
  <c r="AF268" i="105"/>
  <c r="J268" i="105"/>
  <c r="AM268" i="105" s="1"/>
  <c r="H268" i="105"/>
  <c r="AY267" i="105"/>
  <c r="AP267" i="105"/>
  <c r="AF267" i="105"/>
  <c r="J267" i="105"/>
  <c r="AM267" i="105" s="1"/>
  <c r="AY266" i="105"/>
  <c r="AF266" i="105"/>
  <c r="J266" i="105"/>
  <c r="AY265" i="105"/>
  <c r="AQ265" i="105"/>
  <c r="AF265" i="105"/>
  <c r="J265" i="105"/>
  <c r="AP265" i="105" s="1"/>
  <c r="H265" i="105"/>
  <c r="AY264" i="105"/>
  <c r="AQ264" i="105"/>
  <c r="AO264" i="105"/>
  <c r="AK264" i="105"/>
  <c r="AJ264" i="105"/>
  <c r="AF264" i="105"/>
  <c r="AE264" i="105"/>
  <c r="M264" i="105"/>
  <c r="AG264" i="105" s="1"/>
  <c r="AT264" i="105" s="1"/>
  <c r="J264" i="105"/>
  <c r="AR264" i="105" s="1"/>
  <c r="I264" i="105"/>
  <c r="AY263" i="105"/>
  <c r="AF263" i="105"/>
  <c r="AE263" i="105"/>
  <c r="J263" i="105"/>
  <c r="AQ263" i="105" s="1"/>
  <c r="AY262" i="105"/>
  <c r="AF262" i="105"/>
  <c r="J262" i="105"/>
  <c r="AK262" i="105" s="1"/>
  <c r="AY261" i="105"/>
  <c r="AY260" i="105"/>
  <c r="AF260" i="105"/>
  <c r="J260" i="105"/>
  <c r="I260" i="105" s="1"/>
  <c r="H260" i="105"/>
  <c r="AY259" i="105"/>
  <c r="AR259" i="105"/>
  <c r="AP259" i="105"/>
  <c r="AK259" i="105"/>
  <c r="AF259" i="105"/>
  <c r="AE259" i="105"/>
  <c r="M259" i="105"/>
  <c r="AH259" i="105" s="1"/>
  <c r="AU259" i="105" s="1"/>
  <c r="J259" i="105"/>
  <c r="AJ259" i="105" s="1"/>
  <c r="I259" i="105"/>
  <c r="AY258" i="105"/>
  <c r="AF258" i="105"/>
  <c r="J258" i="105"/>
  <c r="AR258" i="105" s="1"/>
  <c r="AY257" i="105"/>
  <c r="AR257" i="105"/>
  <c r="AF257" i="105"/>
  <c r="J257" i="105"/>
  <c r="AY256" i="105"/>
  <c r="AF256" i="105"/>
  <c r="J256" i="105"/>
  <c r="I256" i="105" s="1"/>
  <c r="AY255" i="105"/>
  <c r="AN255" i="105"/>
  <c r="AF255" i="105"/>
  <c r="J255" i="105"/>
  <c r="I255" i="105" s="1"/>
  <c r="AY254" i="105"/>
  <c r="AF254" i="105"/>
  <c r="AE254" i="105"/>
  <c r="J254" i="105"/>
  <c r="AY253" i="105"/>
  <c r="AK253" i="105"/>
  <c r="AF253" i="105"/>
  <c r="J253" i="105"/>
  <c r="AP253" i="105" s="1"/>
  <c r="H253" i="105"/>
  <c r="AY252" i="105"/>
  <c r="AQ252" i="105"/>
  <c r="AP252" i="105"/>
  <c r="AO252" i="105"/>
  <c r="AM252" i="105"/>
  <c r="AL252" i="105"/>
  <c r="AJ252" i="105"/>
  <c r="AF252" i="105"/>
  <c r="M252" i="105"/>
  <c r="AG252" i="105" s="1"/>
  <c r="AT252" i="105" s="1"/>
  <c r="J252" i="105"/>
  <c r="I252" i="105" s="1"/>
  <c r="H252" i="105"/>
  <c r="AY251" i="105"/>
  <c r="AR251" i="105"/>
  <c r="AP251" i="105"/>
  <c r="AJ251" i="105"/>
  <c r="AF251" i="105"/>
  <c r="AE251" i="105"/>
  <c r="J251" i="105"/>
  <c r="AY250" i="105"/>
  <c r="AQ250" i="105"/>
  <c r="AO250" i="105"/>
  <c r="AM250" i="105"/>
  <c r="AK250" i="105"/>
  <c r="AJ250" i="105"/>
  <c r="AF250" i="105"/>
  <c r="M250" i="105"/>
  <c r="AG250" i="105" s="1"/>
  <c r="AT250" i="105" s="1"/>
  <c r="J250" i="105"/>
  <c r="AE250" i="105" s="1"/>
  <c r="I250" i="105"/>
  <c r="AY249" i="105"/>
  <c r="AY248" i="105"/>
  <c r="AF248" i="105"/>
  <c r="J248" i="105"/>
  <c r="AN248" i="105" s="1"/>
  <c r="AY247" i="105"/>
  <c r="AF247" i="105"/>
  <c r="J247" i="105"/>
  <c r="AY246" i="105"/>
  <c r="AO246" i="105"/>
  <c r="AK246" i="105"/>
  <c r="AF246" i="105"/>
  <c r="M246" i="105"/>
  <c r="J246" i="105"/>
  <c r="AL246" i="105" s="1"/>
  <c r="AY245" i="105"/>
  <c r="AN245" i="105"/>
  <c r="AF245" i="105"/>
  <c r="J245" i="105"/>
  <c r="AQ245" i="105" s="1"/>
  <c r="AY244" i="105"/>
  <c r="AF244" i="105"/>
  <c r="J244" i="105"/>
  <c r="AM244" i="105" s="1"/>
  <c r="AY243" i="105"/>
  <c r="AR243" i="105"/>
  <c r="AN243" i="105"/>
  <c r="AF243" i="105"/>
  <c r="J243" i="105"/>
  <c r="AO243" i="105" s="1"/>
  <c r="AY242" i="105"/>
  <c r="AO242" i="105"/>
  <c r="AL242" i="105"/>
  <c r="AJ242" i="105"/>
  <c r="AF242" i="105"/>
  <c r="M242" i="105"/>
  <c r="AG242" i="105" s="1"/>
  <c r="AT242" i="105" s="1"/>
  <c r="J242" i="105"/>
  <c r="I242" i="105" s="1"/>
  <c r="AY241" i="105"/>
  <c r="AP241" i="105"/>
  <c r="AF241" i="105"/>
  <c r="AE241" i="105"/>
  <c r="J241" i="105"/>
  <c r="AM241" i="105" s="1"/>
  <c r="AY240" i="105"/>
  <c r="AQ240" i="105"/>
  <c r="AF240" i="105"/>
  <c r="J240" i="105"/>
  <c r="AO240" i="105" s="1"/>
  <c r="I240" i="105"/>
  <c r="AY239" i="105"/>
  <c r="AO239" i="105"/>
  <c r="AM239" i="105"/>
  <c r="AF239" i="105"/>
  <c r="J239" i="105"/>
  <c r="AK239" i="105" s="1"/>
  <c r="I239" i="105"/>
  <c r="AY238" i="105"/>
  <c r="AR238" i="105"/>
  <c r="AQ238" i="105"/>
  <c r="AO238" i="105"/>
  <c r="AM238" i="105"/>
  <c r="AK238" i="105"/>
  <c r="AJ238" i="105"/>
  <c r="AH238" i="105"/>
  <c r="AU238" i="105" s="1"/>
  <c r="AF238" i="105"/>
  <c r="AE238" i="105"/>
  <c r="M238" i="105"/>
  <c r="AI238" i="105" s="1"/>
  <c r="AV238" i="105" s="1"/>
  <c r="J238" i="105"/>
  <c r="AP238" i="105" s="1"/>
  <c r="I238" i="105"/>
  <c r="AY237" i="105"/>
  <c r="AY236" i="105"/>
  <c r="AM236" i="105"/>
  <c r="AK236" i="105"/>
  <c r="AF236" i="105"/>
  <c r="J236" i="105"/>
  <c r="I236" i="105" s="1"/>
  <c r="AY235" i="105"/>
  <c r="AK235" i="105"/>
  <c r="AF235" i="105"/>
  <c r="J235" i="105"/>
  <c r="AR235" i="105" s="1"/>
  <c r="AY234" i="105"/>
  <c r="AF234" i="105"/>
  <c r="J234" i="105"/>
  <c r="I234" i="105" s="1"/>
  <c r="AY233" i="105"/>
  <c r="AP233" i="105"/>
  <c r="AO233" i="105"/>
  <c r="AF233" i="105"/>
  <c r="J233" i="105"/>
  <c r="AN233" i="105" s="1"/>
  <c r="I233" i="105"/>
  <c r="H233" i="105"/>
  <c r="AY232" i="105"/>
  <c r="AM232" i="105"/>
  <c r="AF232" i="105"/>
  <c r="J232" i="105"/>
  <c r="AR232" i="105" s="1"/>
  <c r="AY231" i="105"/>
  <c r="AM231" i="105"/>
  <c r="AL231" i="105"/>
  <c r="AK231" i="105"/>
  <c r="AJ231" i="105"/>
  <c r="AF231" i="105"/>
  <c r="M231" i="105"/>
  <c r="J231" i="105"/>
  <c r="AE231" i="105" s="1"/>
  <c r="H231" i="105"/>
  <c r="AY230" i="105"/>
  <c r="AR230" i="105"/>
  <c r="AJ230" i="105"/>
  <c r="AF230" i="105"/>
  <c r="AE230" i="105"/>
  <c r="J230" i="105"/>
  <c r="AM230" i="105" s="1"/>
  <c r="I230" i="105"/>
  <c r="AY229" i="105"/>
  <c r="AP229" i="105"/>
  <c r="AO229" i="105"/>
  <c r="AN229" i="105"/>
  <c r="K229" i="105" s="1"/>
  <c r="AL229" i="105"/>
  <c r="AK229" i="105"/>
  <c r="AJ229" i="105"/>
  <c r="AF229" i="105"/>
  <c r="AE229" i="105"/>
  <c r="J229" i="105"/>
  <c r="AR229" i="105" s="1"/>
  <c r="I229" i="105"/>
  <c r="H229" i="105"/>
  <c r="AY228" i="105"/>
  <c r="AF228" i="105"/>
  <c r="J228" i="105"/>
  <c r="AQ228" i="105" s="1"/>
  <c r="AY227" i="105"/>
  <c r="AF227" i="105"/>
  <c r="AE227" i="105"/>
  <c r="J227" i="105"/>
  <c r="AJ227" i="105" s="1"/>
  <c r="AY226" i="105"/>
  <c r="AP226" i="105"/>
  <c r="AO226" i="105"/>
  <c r="AN226" i="105"/>
  <c r="K226" i="105" s="1"/>
  <c r="AK226" i="105"/>
  <c r="AJ226" i="105"/>
  <c r="AF226" i="105"/>
  <c r="AE226" i="105"/>
  <c r="M226" i="105"/>
  <c r="J226" i="105"/>
  <c r="AL226" i="105" s="1"/>
  <c r="I226" i="105"/>
  <c r="AY225" i="105"/>
  <c r="AY224" i="105"/>
  <c r="AF224" i="105"/>
  <c r="J224" i="105"/>
  <c r="I224" i="105" s="1"/>
  <c r="AY223" i="105"/>
  <c r="AQ223" i="105"/>
  <c r="AN223" i="105"/>
  <c r="AF223" i="105"/>
  <c r="M223" i="105"/>
  <c r="AI223" i="105" s="1"/>
  <c r="AV223" i="105" s="1"/>
  <c r="J223" i="105"/>
  <c r="AO223" i="105" s="1"/>
  <c r="H223" i="105"/>
  <c r="AY222" i="105"/>
  <c r="AF222" i="105"/>
  <c r="J222" i="105"/>
  <c r="H222" i="105"/>
  <c r="AY221" i="105"/>
  <c r="AP221" i="105"/>
  <c r="AN221" i="105"/>
  <c r="AK221" i="105"/>
  <c r="AF221" i="105"/>
  <c r="M221" i="105"/>
  <c r="J221" i="105"/>
  <c r="AM221" i="105" s="1"/>
  <c r="I221" i="105"/>
  <c r="AY220" i="105"/>
  <c r="AQ220" i="105"/>
  <c r="AP220" i="105"/>
  <c r="AM220" i="105"/>
  <c r="AF220" i="105"/>
  <c r="AE220" i="105"/>
  <c r="J220" i="105"/>
  <c r="I220" i="105"/>
  <c r="H220" i="105"/>
  <c r="AY219" i="105"/>
  <c r="AN219" i="105"/>
  <c r="K219" i="105" s="1"/>
  <c r="AJ219" i="105"/>
  <c r="AF219" i="105"/>
  <c r="J219" i="105"/>
  <c r="AR219" i="105" s="1"/>
  <c r="AY218" i="105"/>
  <c r="AR218" i="105"/>
  <c r="AO218" i="105"/>
  <c r="AN218" i="105"/>
  <c r="AL218" i="105"/>
  <c r="AF218" i="105"/>
  <c r="M218" i="105"/>
  <c r="J218" i="105"/>
  <c r="AP218" i="105" s="1"/>
  <c r="I218" i="105"/>
  <c r="AY217" i="105"/>
  <c r="AO217" i="105"/>
  <c r="AM217" i="105"/>
  <c r="AF217" i="105"/>
  <c r="M217" i="105"/>
  <c r="J217" i="105"/>
  <c r="AK217" i="105" s="1"/>
  <c r="H217" i="105"/>
  <c r="AY216" i="105"/>
  <c r="AQ216" i="105"/>
  <c r="AF216" i="105"/>
  <c r="J216" i="105"/>
  <c r="AR216" i="105" s="1"/>
  <c r="AY215" i="105"/>
  <c r="AR215" i="105"/>
  <c r="AO215" i="105"/>
  <c r="AF215" i="105"/>
  <c r="AE215" i="105"/>
  <c r="J215" i="105"/>
  <c r="AQ215" i="105" s="1"/>
  <c r="I215" i="105"/>
  <c r="AY214" i="105"/>
  <c r="AN214" i="105"/>
  <c r="AK214" i="105"/>
  <c r="AF214" i="105"/>
  <c r="M214" i="105"/>
  <c r="AI214" i="105" s="1"/>
  <c r="AV214" i="105" s="1"/>
  <c r="J214" i="105"/>
  <c r="AL214" i="105" s="1"/>
  <c r="H214" i="105"/>
  <c r="AY213" i="105"/>
  <c r="AF213" i="105"/>
  <c r="AY212" i="105"/>
  <c r="AF212" i="105"/>
  <c r="J212" i="105"/>
  <c r="I212" i="105" s="1"/>
  <c r="AY211" i="105"/>
  <c r="AL211" i="105"/>
  <c r="AK211" i="105"/>
  <c r="AF211" i="105"/>
  <c r="J211" i="105"/>
  <c r="AY210" i="105"/>
  <c r="AP210" i="105"/>
  <c r="AN210" i="105"/>
  <c r="AF210" i="105"/>
  <c r="M210" i="105"/>
  <c r="J210" i="105"/>
  <c r="AL210" i="105" s="1"/>
  <c r="AY209" i="105"/>
  <c r="AP209" i="105"/>
  <c r="AF209" i="105"/>
  <c r="AE209" i="105"/>
  <c r="J209" i="105"/>
  <c r="AO209" i="105" s="1"/>
  <c r="H209" i="105"/>
  <c r="AY208" i="105"/>
  <c r="AF208" i="105"/>
  <c r="J208" i="105"/>
  <c r="AY207" i="105"/>
  <c r="AQ207" i="105"/>
  <c r="AO207" i="105"/>
  <c r="AL207" i="105"/>
  <c r="AJ207" i="105"/>
  <c r="AF207" i="105"/>
  <c r="M207" i="105"/>
  <c r="AI207" i="105" s="1"/>
  <c r="AV207" i="105" s="1"/>
  <c r="J207" i="105"/>
  <c r="AM207" i="105" s="1"/>
  <c r="H207" i="105"/>
  <c r="AY206" i="105"/>
  <c r="AF206" i="105"/>
  <c r="J206" i="105"/>
  <c r="H206" i="105" s="1"/>
  <c r="I206" i="105"/>
  <c r="AY205" i="105"/>
  <c r="AQ205" i="105"/>
  <c r="AN205" i="105"/>
  <c r="K205" i="105" s="1"/>
  <c r="AL205" i="105"/>
  <c r="AF205" i="105"/>
  <c r="AE205" i="105"/>
  <c r="J205" i="105"/>
  <c r="AK205" i="105" s="1"/>
  <c r="AY204" i="105"/>
  <c r="AR204" i="105"/>
  <c r="AQ204" i="105"/>
  <c r="AO204" i="105"/>
  <c r="AJ204" i="105"/>
  <c r="AF204" i="105"/>
  <c r="AE204" i="105"/>
  <c r="J204" i="105"/>
  <c r="AP204" i="105" s="1"/>
  <c r="I204" i="105"/>
  <c r="H204" i="105"/>
  <c r="AY203" i="105"/>
  <c r="AQ203" i="105"/>
  <c r="AO203" i="105"/>
  <c r="AN203" i="105"/>
  <c r="AM203" i="105"/>
  <c r="AL203" i="105"/>
  <c r="AJ203" i="105"/>
  <c r="AF203" i="105"/>
  <c r="AE203" i="105"/>
  <c r="M203" i="105"/>
  <c r="K203" i="105"/>
  <c r="J203" i="105"/>
  <c r="AP203" i="105" s="1"/>
  <c r="I203" i="105"/>
  <c r="H203" i="105"/>
  <c r="AY202" i="105"/>
  <c r="AO202" i="105"/>
  <c r="AL202" i="105"/>
  <c r="AJ202" i="105"/>
  <c r="AF202" i="105"/>
  <c r="AE202" i="105"/>
  <c r="J202" i="105"/>
  <c r="AN202" i="105" s="1"/>
  <c r="K202" i="105" s="1"/>
  <c r="H202" i="105"/>
  <c r="AY201" i="105"/>
  <c r="AY200" i="105"/>
  <c r="AQ200" i="105"/>
  <c r="AF200" i="105"/>
  <c r="J200" i="105"/>
  <c r="AN200" i="105" s="1"/>
  <c r="K200" i="105" s="1"/>
  <c r="AY199" i="105"/>
  <c r="AF199" i="105"/>
  <c r="J199" i="105"/>
  <c r="AR199" i="105" s="1"/>
  <c r="AY198" i="105"/>
  <c r="AM198" i="105"/>
  <c r="AF198" i="105"/>
  <c r="J198" i="105"/>
  <c r="I198" i="105" s="1"/>
  <c r="AY197" i="105"/>
  <c r="AQ197" i="105"/>
  <c r="AL197" i="105"/>
  <c r="AF197" i="105"/>
  <c r="J197" i="105"/>
  <c r="I197" i="105" s="1"/>
  <c r="AY196" i="105"/>
  <c r="AQ196" i="105"/>
  <c r="AN196" i="105"/>
  <c r="AK196" i="105"/>
  <c r="AF196" i="105"/>
  <c r="M196" i="105"/>
  <c r="J196" i="105"/>
  <c r="K196" i="105" s="1"/>
  <c r="AY195" i="105"/>
  <c r="AF195" i="105"/>
  <c r="J195" i="105"/>
  <c r="AY194" i="105"/>
  <c r="AV194" i="105"/>
  <c r="AM194" i="105"/>
  <c r="AK194" i="105"/>
  <c r="AF194" i="105"/>
  <c r="M194" i="105"/>
  <c r="AI194" i="105" s="1"/>
  <c r="J194" i="105"/>
  <c r="AR194" i="105" s="1"/>
  <c r="I194" i="105"/>
  <c r="H194" i="105"/>
  <c r="AY193" i="105"/>
  <c r="AQ193" i="105"/>
  <c r="AO193" i="105"/>
  <c r="AN193" i="105"/>
  <c r="K193" i="105" s="1"/>
  <c r="AM193" i="105"/>
  <c r="AK193" i="105"/>
  <c r="AF193" i="105"/>
  <c r="AE193" i="105"/>
  <c r="M193" i="105"/>
  <c r="AI193" i="105" s="1"/>
  <c r="AV193" i="105" s="1"/>
  <c r="J193" i="105"/>
  <c r="H193" i="105" s="1"/>
  <c r="I193" i="105"/>
  <c r="AY192" i="105"/>
  <c r="AF192" i="105"/>
  <c r="J192" i="105"/>
  <c r="AO192" i="105" s="1"/>
  <c r="AY191" i="105"/>
  <c r="AP191" i="105"/>
  <c r="AF191" i="105"/>
  <c r="J191" i="105"/>
  <c r="M191" i="105" s="1"/>
  <c r="AY190" i="105"/>
  <c r="AF190" i="105"/>
  <c r="J190" i="105"/>
  <c r="H190" i="105" s="1"/>
  <c r="AY189" i="105"/>
  <c r="AY188" i="105"/>
  <c r="AQ188" i="105"/>
  <c r="AN188" i="105"/>
  <c r="AL188" i="105"/>
  <c r="AF188" i="105"/>
  <c r="AE188" i="105"/>
  <c r="J188" i="105"/>
  <c r="AK188" i="105" s="1"/>
  <c r="H188" i="105"/>
  <c r="AY187" i="105"/>
  <c r="AR187" i="105"/>
  <c r="AN187" i="105"/>
  <c r="AL187" i="105"/>
  <c r="AK187" i="105"/>
  <c r="AH187" i="105"/>
  <c r="AU187" i="105" s="1"/>
  <c r="AF187" i="105"/>
  <c r="AE187" i="105"/>
  <c r="M187" i="105"/>
  <c r="K187" i="105"/>
  <c r="J187" i="105"/>
  <c r="AP187" i="105" s="1"/>
  <c r="I187" i="105"/>
  <c r="AY186" i="105"/>
  <c r="AQ186" i="105"/>
  <c r="AP186" i="105"/>
  <c r="AM186" i="105"/>
  <c r="AL186" i="105"/>
  <c r="AK186" i="105"/>
  <c r="AJ186" i="105"/>
  <c r="AF186" i="105"/>
  <c r="AE186" i="105"/>
  <c r="M186" i="105"/>
  <c r="J186" i="105"/>
  <c r="I186" i="105" s="1"/>
  <c r="H186" i="105"/>
  <c r="AY185" i="105"/>
  <c r="AR185" i="105"/>
  <c r="AP185" i="105"/>
  <c r="AL185" i="105"/>
  <c r="AJ185" i="105"/>
  <c r="AF185" i="105"/>
  <c r="J185" i="105"/>
  <c r="AQ185" i="105" s="1"/>
  <c r="I185" i="105"/>
  <c r="AY184" i="105"/>
  <c r="AF184" i="105"/>
  <c r="J184" i="105"/>
  <c r="AO184" i="105" s="1"/>
  <c r="AY183" i="105"/>
  <c r="AR183" i="105"/>
  <c r="AQ183" i="105"/>
  <c r="AP183" i="105"/>
  <c r="AO183" i="105"/>
  <c r="AM183" i="105"/>
  <c r="AL183" i="105"/>
  <c r="AJ183" i="105"/>
  <c r="AF183" i="105"/>
  <c r="AE183" i="105"/>
  <c r="J183" i="105"/>
  <c r="AK183" i="105" s="1"/>
  <c r="I183" i="105"/>
  <c r="H183" i="105"/>
  <c r="AY182" i="105"/>
  <c r="AF182" i="105"/>
  <c r="J182" i="105"/>
  <c r="AR182" i="105" s="1"/>
  <c r="AY181" i="105"/>
  <c r="AR181" i="105"/>
  <c r="AP181" i="105"/>
  <c r="AN181" i="105"/>
  <c r="K181" i="105" s="1"/>
  <c r="AL181" i="105"/>
  <c r="AK181" i="105"/>
  <c r="AJ181" i="105"/>
  <c r="AF181" i="105"/>
  <c r="AE181" i="105"/>
  <c r="J181" i="105"/>
  <c r="H181" i="105" s="1"/>
  <c r="I181" i="105"/>
  <c r="AY180" i="105"/>
  <c r="AP180" i="105"/>
  <c r="AF180" i="105"/>
  <c r="J180" i="105"/>
  <c r="AO180" i="105" s="1"/>
  <c r="H180" i="105"/>
  <c r="AY179" i="105"/>
  <c r="AF179" i="105"/>
  <c r="J179" i="105"/>
  <c r="I179" i="105"/>
  <c r="AY178" i="105"/>
  <c r="AF178" i="105"/>
  <c r="J178" i="105"/>
  <c r="AM178" i="105" s="1"/>
  <c r="H178" i="105"/>
  <c r="AY177" i="105"/>
  <c r="AY176" i="105"/>
  <c r="AF176" i="105"/>
  <c r="J176" i="105"/>
  <c r="AY175" i="105"/>
  <c r="AM175" i="105"/>
  <c r="AF175" i="105"/>
  <c r="M175" i="105"/>
  <c r="J175" i="105"/>
  <c r="H175" i="105" s="1"/>
  <c r="AY174" i="105"/>
  <c r="AP174" i="105"/>
  <c r="AF174" i="105"/>
  <c r="J174" i="105"/>
  <c r="AN174" i="105" s="1"/>
  <c r="I174" i="105"/>
  <c r="AY173" i="105"/>
  <c r="AF173" i="105"/>
  <c r="J173" i="105"/>
  <c r="AL173" i="105" s="1"/>
  <c r="AY172" i="105"/>
  <c r="AQ172" i="105"/>
  <c r="AO172" i="105"/>
  <c r="AN172" i="105"/>
  <c r="AM172" i="105"/>
  <c r="AF172" i="105"/>
  <c r="M172" i="105"/>
  <c r="AI172" i="105" s="1"/>
  <c r="AV172" i="105" s="1"/>
  <c r="J172" i="105"/>
  <c r="AL172" i="105" s="1"/>
  <c r="I172" i="105"/>
  <c r="AY171" i="105"/>
  <c r="AF171" i="105"/>
  <c r="J171" i="105"/>
  <c r="AY170" i="105"/>
  <c r="AO170" i="105"/>
  <c r="AL170" i="105"/>
  <c r="AF170" i="105"/>
  <c r="M170" i="105"/>
  <c r="J170" i="105"/>
  <c r="AJ170" i="105" s="1"/>
  <c r="AY169" i="105"/>
  <c r="AQ169" i="105"/>
  <c r="AF169" i="105"/>
  <c r="J169" i="105"/>
  <c r="I169" i="105" s="1"/>
  <c r="H169" i="105"/>
  <c r="AY168" i="105"/>
  <c r="AO168" i="105"/>
  <c r="AM168" i="105"/>
  <c r="AF168" i="105"/>
  <c r="J168" i="105"/>
  <c r="AN168" i="105" s="1"/>
  <c r="K168" i="105" s="1"/>
  <c r="H168" i="105"/>
  <c r="AY167" i="105"/>
  <c r="AN167" i="105"/>
  <c r="AF167" i="105"/>
  <c r="AE167" i="105"/>
  <c r="J167" i="105"/>
  <c r="AR167" i="105" s="1"/>
  <c r="AY166" i="105"/>
  <c r="AF166" i="105"/>
  <c r="J166" i="105"/>
  <c r="I166" i="105" s="1"/>
  <c r="AY165" i="105"/>
  <c r="AY164" i="105"/>
  <c r="AJ164" i="105"/>
  <c r="AF164" i="105"/>
  <c r="AE164" i="105"/>
  <c r="J164" i="105"/>
  <c r="AQ164" i="105" s="1"/>
  <c r="AY163" i="105"/>
  <c r="AP163" i="105"/>
  <c r="AN163" i="105"/>
  <c r="K163" i="105" s="1"/>
  <c r="AL163" i="105"/>
  <c r="AF163" i="105"/>
  <c r="J163" i="105"/>
  <c r="AR163" i="105" s="1"/>
  <c r="AY162" i="105"/>
  <c r="AF162" i="105"/>
  <c r="J162" i="105"/>
  <c r="I162" i="105" s="1"/>
  <c r="AY161" i="105"/>
  <c r="AP161" i="105"/>
  <c r="AL161" i="105"/>
  <c r="AJ161" i="105"/>
  <c r="AF161" i="105"/>
  <c r="K161" i="105"/>
  <c r="J161" i="105"/>
  <c r="AN161" i="105" s="1"/>
  <c r="I161" i="105"/>
  <c r="AY160" i="105"/>
  <c r="AR160" i="105"/>
  <c r="AP160" i="105"/>
  <c r="AK160" i="105"/>
  <c r="AF160" i="105"/>
  <c r="M160" i="105"/>
  <c r="J160" i="105"/>
  <c r="I160" i="105" s="1"/>
  <c r="AY159" i="105"/>
  <c r="AP159" i="105"/>
  <c r="AF159" i="105"/>
  <c r="AE159" i="105"/>
  <c r="J159" i="105"/>
  <c r="AN159" i="105" s="1"/>
  <c r="AY158" i="105"/>
  <c r="AF158" i="105"/>
  <c r="J158" i="105"/>
  <c r="AY157" i="105"/>
  <c r="AO157" i="105"/>
  <c r="AN157" i="105"/>
  <c r="AF157" i="105"/>
  <c r="J157" i="105"/>
  <c r="AL157" i="105" s="1"/>
  <c r="I157" i="105"/>
  <c r="AY156" i="105"/>
  <c r="AQ156" i="105"/>
  <c r="AM156" i="105"/>
  <c r="AK156" i="105"/>
  <c r="AJ156" i="105"/>
  <c r="AH156" i="105"/>
  <c r="AU156" i="105" s="1"/>
  <c r="AF156" i="105"/>
  <c r="M156" i="105"/>
  <c r="J156" i="105"/>
  <c r="AP156" i="105" s="1"/>
  <c r="I156" i="105"/>
  <c r="AY155" i="105"/>
  <c r="AQ155" i="105"/>
  <c r="AP155" i="105"/>
  <c r="AO155" i="105"/>
  <c r="AM155" i="105"/>
  <c r="AL155" i="105"/>
  <c r="AJ155" i="105"/>
  <c r="AF155" i="105"/>
  <c r="M155" i="105"/>
  <c r="J155" i="105"/>
  <c r="I155" i="105" s="1"/>
  <c r="H155" i="105"/>
  <c r="AY154" i="105"/>
  <c r="AR154" i="105"/>
  <c r="AP154" i="105"/>
  <c r="AL154" i="105"/>
  <c r="AJ154" i="105"/>
  <c r="AF154" i="105"/>
  <c r="AE154" i="105"/>
  <c r="K154" i="105"/>
  <c r="J154" i="105"/>
  <c r="AN154" i="105" s="1"/>
  <c r="I154" i="105"/>
  <c r="AY153" i="105"/>
  <c r="AY152" i="105"/>
  <c r="AF152" i="105"/>
  <c r="J152" i="105"/>
  <c r="AY151" i="105"/>
  <c r="AN151" i="105"/>
  <c r="AF151" i="105"/>
  <c r="J151" i="105"/>
  <c r="I151" i="105" s="1"/>
  <c r="AY150" i="105"/>
  <c r="AR150" i="105"/>
  <c r="AN150" i="105"/>
  <c r="AL150" i="105"/>
  <c r="AF150" i="105"/>
  <c r="J150" i="105"/>
  <c r="H150" i="105"/>
  <c r="AY149" i="105"/>
  <c r="AR149" i="105"/>
  <c r="AP149" i="105"/>
  <c r="AL149" i="105"/>
  <c r="AF149" i="105"/>
  <c r="AE149" i="105"/>
  <c r="J149" i="105"/>
  <c r="AY148" i="105"/>
  <c r="AQ148" i="105"/>
  <c r="AL148" i="105"/>
  <c r="AF148" i="105"/>
  <c r="AE148" i="105"/>
  <c r="J148" i="105"/>
  <c r="AY147" i="105"/>
  <c r="AO147" i="105"/>
  <c r="AJ147" i="105"/>
  <c r="AF147" i="105"/>
  <c r="J147" i="105"/>
  <c r="I147" i="105" s="1"/>
  <c r="AY146" i="105"/>
  <c r="AF146" i="105"/>
  <c r="J146" i="105"/>
  <c r="AY145" i="105"/>
  <c r="AF145" i="105"/>
  <c r="J145" i="105"/>
  <c r="AY144" i="105"/>
  <c r="AR144" i="105"/>
  <c r="AN144" i="105"/>
  <c r="AM144" i="105"/>
  <c r="AL144" i="105"/>
  <c r="AH144" i="105"/>
  <c r="AU144" i="105" s="1"/>
  <c r="AF144" i="105"/>
  <c r="AE144" i="105"/>
  <c r="M144" i="105"/>
  <c r="AI144" i="105" s="1"/>
  <c r="AV144" i="105" s="1"/>
  <c r="J144" i="105"/>
  <c r="AP144" i="105" s="1"/>
  <c r="I144" i="105"/>
  <c r="AY143" i="105"/>
  <c r="AF143" i="105"/>
  <c r="J143" i="105"/>
  <c r="AP143" i="105" s="1"/>
  <c r="AY142" i="105"/>
  <c r="AO142" i="105"/>
  <c r="AF142" i="105"/>
  <c r="J142" i="105"/>
  <c r="AM142" i="105" s="1"/>
  <c r="AY141" i="105"/>
  <c r="AY140" i="105"/>
  <c r="AO140" i="105"/>
  <c r="AL140" i="105"/>
  <c r="AJ140" i="105"/>
  <c r="AF140" i="105"/>
  <c r="J140" i="105"/>
  <c r="AK140" i="105" s="1"/>
  <c r="H140" i="105"/>
  <c r="AY139" i="105"/>
  <c r="AR139" i="105"/>
  <c r="AQ139" i="105"/>
  <c r="AL139" i="105"/>
  <c r="AF139" i="105"/>
  <c r="AE139" i="105"/>
  <c r="J139" i="105"/>
  <c r="AP139" i="105" s="1"/>
  <c r="I139" i="105"/>
  <c r="AY138" i="105"/>
  <c r="AR138" i="105"/>
  <c r="AM138" i="105"/>
  <c r="AL138" i="105"/>
  <c r="AK138" i="105"/>
  <c r="AF138" i="105"/>
  <c r="M138" i="105"/>
  <c r="J138" i="105"/>
  <c r="H138" i="105"/>
  <c r="AY137" i="105"/>
  <c r="AR137" i="105"/>
  <c r="AP137" i="105"/>
  <c r="AO137" i="105"/>
  <c r="AJ137" i="105"/>
  <c r="AF137" i="105"/>
  <c r="K137" i="105"/>
  <c r="J137" i="105"/>
  <c r="AN137" i="105" s="1"/>
  <c r="H137" i="105"/>
  <c r="AY136" i="105"/>
  <c r="AF136" i="105"/>
  <c r="J136" i="105"/>
  <c r="AO136" i="105" s="1"/>
  <c r="AY135" i="105"/>
  <c r="AP135" i="105"/>
  <c r="AN135" i="105"/>
  <c r="K135" i="105" s="1"/>
  <c r="AM135" i="105"/>
  <c r="AJ135" i="105"/>
  <c r="AF135" i="105"/>
  <c r="AE135" i="105"/>
  <c r="M135" i="105"/>
  <c r="J135" i="105"/>
  <c r="AL135" i="105" s="1"/>
  <c r="I135" i="105"/>
  <c r="AY134" i="105"/>
  <c r="AM134" i="105"/>
  <c r="AF134" i="105"/>
  <c r="J134" i="105"/>
  <c r="H134" i="105" s="1"/>
  <c r="AY133" i="105"/>
  <c r="AN133" i="105"/>
  <c r="AL133" i="105"/>
  <c r="AK133" i="105"/>
  <c r="AF133" i="105"/>
  <c r="M133" i="105"/>
  <c r="J133" i="105"/>
  <c r="AJ133" i="105" s="1"/>
  <c r="I133" i="105"/>
  <c r="AY132" i="105"/>
  <c r="AK132" i="105"/>
  <c r="AF132" i="105"/>
  <c r="J132" i="105"/>
  <c r="H132" i="105" s="1"/>
  <c r="I132" i="105"/>
  <c r="AY131" i="105"/>
  <c r="AF131" i="105"/>
  <c r="J131" i="105"/>
  <c r="AL131" i="105" s="1"/>
  <c r="AY130" i="105"/>
  <c r="AO130" i="105"/>
  <c r="AF130" i="105"/>
  <c r="J130" i="105"/>
  <c r="AN130" i="105" s="1"/>
  <c r="AY129" i="105"/>
  <c r="AY128" i="105"/>
  <c r="AL128" i="105"/>
  <c r="AF128" i="105"/>
  <c r="J128" i="105"/>
  <c r="AY127" i="105"/>
  <c r="AF127" i="105"/>
  <c r="J127" i="105"/>
  <c r="AY126" i="105"/>
  <c r="AQ126" i="105"/>
  <c r="AN126" i="105"/>
  <c r="K126" i="105" s="1"/>
  <c r="AK126" i="105"/>
  <c r="AJ126" i="105"/>
  <c r="AF126" i="105"/>
  <c r="AE126" i="105"/>
  <c r="J126" i="105"/>
  <c r="I126" i="105"/>
  <c r="H126" i="105"/>
  <c r="AY125" i="105"/>
  <c r="AR125" i="105"/>
  <c r="AL125" i="105"/>
  <c r="AJ125" i="105"/>
  <c r="AF125" i="105"/>
  <c r="J125" i="105"/>
  <c r="AP125" i="105" s="1"/>
  <c r="H125" i="105"/>
  <c r="AY124" i="105"/>
  <c r="AQ124" i="105"/>
  <c r="AL124" i="105"/>
  <c r="AF124" i="105"/>
  <c r="J124" i="105"/>
  <c r="AE124" i="105" s="1"/>
  <c r="I124" i="105"/>
  <c r="AY123" i="105"/>
  <c r="AQ123" i="105"/>
  <c r="AP123" i="105"/>
  <c r="AO123" i="105"/>
  <c r="AM123" i="105"/>
  <c r="AJ123" i="105"/>
  <c r="AF123" i="105"/>
  <c r="AE123" i="105"/>
  <c r="AA123" i="105"/>
  <c r="J123" i="105"/>
  <c r="AK123" i="105" s="1"/>
  <c r="I123" i="105"/>
  <c r="H123" i="105"/>
  <c r="AY122" i="105"/>
  <c r="AJ122" i="105"/>
  <c r="AF122" i="105"/>
  <c r="J122" i="105"/>
  <c r="AR122" i="105" s="1"/>
  <c r="I122" i="105"/>
  <c r="AY121" i="105"/>
  <c r="AR121" i="105"/>
  <c r="AP121" i="105"/>
  <c r="AO121" i="105"/>
  <c r="AN121" i="105"/>
  <c r="K121" i="105" s="1"/>
  <c r="AL121" i="105"/>
  <c r="AJ121" i="105"/>
  <c r="AF121" i="105"/>
  <c r="AE121" i="105"/>
  <c r="J121" i="105"/>
  <c r="H121" i="105" s="1"/>
  <c r="I121" i="105"/>
  <c r="AY120" i="105"/>
  <c r="AR120" i="105"/>
  <c r="AO120" i="105"/>
  <c r="AF120" i="105"/>
  <c r="J120" i="105"/>
  <c r="AN120" i="105" s="1"/>
  <c r="K120" i="105" s="1"/>
  <c r="I120" i="105"/>
  <c r="AY119" i="105"/>
  <c r="AF119" i="105"/>
  <c r="J119" i="105"/>
  <c r="AY118" i="105"/>
  <c r="AR118" i="105"/>
  <c r="AQ118" i="105"/>
  <c r="AN118" i="105"/>
  <c r="AK118" i="105"/>
  <c r="AH118" i="105"/>
  <c r="AU118" i="105" s="1"/>
  <c r="AF118" i="105"/>
  <c r="M118" i="105"/>
  <c r="AI118" i="105" s="1"/>
  <c r="AV118" i="105" s="1"/>
  <c r="J118" i="105"/>
  <c r="AL118" i="105" s="1"/>
  <c r="I118" i="105"/>
  <c r="H118" i="105"/>
  <c r="AY117" i="105"/>
  <c r="J117" i="105"/>
  <c r="AQ117" i="105" s="1"/>
  <c r="AY116" i="105"/>
  <c r="AF116" i="105"/>
  <c r="J116" i="105"/>
  <c r="AJ116" i="105" s="1"/>
  <c r="AY115" i="105"/>
  <c r="AQ115" i="105"/>
  <c r="AK115" i="105"/>
  <c r="AF115" i="105"/>
  <c r="AE115" i="105"/>
  <c r="M115" i="105"/>
  <c r="AI115" i="105" s="1"/>
  <c r="AV115" i="105" s="1"/>
  <c r="J115" i="105"/>
  <c r="AO115" i="105" s="1"/>
  <c r="H115" i="105"/>
  <c r="AY114" i="105"/>
  <c r="AN114" i="105"/>
  <c r="AL114" i="105"/>
  <c r="AF114" i="105"/>
  <c r="J114" i="105"/>
  <c r="I114" i="105" s="1"/>
  <c r="AY113" i="105"/>
  <c r="AO113" i="105"/>
  <c r="AF113" i="105"/>
  <c r="J113" i="105"/>
  <c r="AM113" i="105" s="1"/>
  <c r="AY112" i="105"/>
  <c r="AQ112" i="105"/>
  <c r="AN112" i="105"/>
  <c r="K112" i="105" s="1"/>
  <c r="AM112" i="105"/>
  <c r="AK112" i="105"/>
  <c r="AH112" i="105"/>
  <c r="AU112" i="105" s="1"/>
  <c r="AG112" i="105"/>
  <c r="AT112" i="105" s="1"/>
  <c r="AF112" i="105"/>
  <c r="M112" i="105"/>
  <c r="AI112" i="105" s="1"/>
  <c r="AV112" i="105" s="1"/>
  <c r="J112" i="105"/>
  <c r="AR112" i="105" s="1"/>
  <c r="I112" i="105"/>
  <c r="H112" i="105"/>
  <c r="AY111" i="105"/>
  <c r="AQ111" i="105"/>
  <c r="AO111" i="105"/>
  <c r="AM111" i="105"/>
  <c r="AL111" i="105"/>
  <c r="AF111" i="105"/>
  <c r="J111" i="105"/>
  <c r="AK111" i="105" s="1"/>
  <c r="H111" i="105"/>
  <c r="AY110" i="105"/>
  <c r="AQ110" i="105"/>
  <c r="AK110" i="105"/>
  <c r="AJ110" i="105"/>
  <c r="AF110" i="105"/>
  <c r="J110" i="105"/>
  <c r="AP110" i="105" s="1"/>
  <c r="I110" i="105"/>
  <c r="AY109" i="105"/>
  <c r="AQ109" i="105"/>
  <c r="AP109" i="105"/>
  <c r="AO109" i="105"/>
  <c r="AN109" i="105"/>
  <c r="AM109" i="105"/>
  <c r="AK109" i="105"/>
  <c r="AJ109" i="105"/>
  <c r="AF109" i="105"/>
  <c r="AE109" i="105"/>
  <c r="M109" i="105"/>
  <c r="K109" i="105"/>
  <c r="J109" i="105"/>
  <c r="H109" i="105" s="1"/>
  <c r="I109" i="105"/>
  <c r="AY108" i="105"/>
  <c r="AR108" i="105"/>
  <c r="AP108" i="105"/>
  <c r="AO108" i="105"/>
  <c r="AF108" i="105"/>
  <c r="J108" i="105"/>
  <c r="AN108" i="105" s="1"/>
  <c r="K108" i="105" s="1"/>
  <c r="I108" i="105"/>
  <c r="AY107" i="105"/>
  <c r="AO107" i="105"/>
  <c r="AF107" i="105"/>
  <c r="Q107" i="105"/>
  <c r="J107" i="105"/>
  <c r="M107" i="105" s="1"/>
  <c r="AY106" i="105"/>
  <c r="AM106" i="105"/>
  <c r="AK106" i="105"/>
  <c r="AF106" i="105"/>
  <c r="AE106" i="105"/>
  <c r="J106" i="105"/>
  <c r="AL106" i="105" s="1"/>
  <c r="I106" i="105"/>
  <c r="H106" i="105"/>
  <c r="AY105" i="105"/>
  <c r="AY104" i="105"/>
  <c r="AO104" i="105"/>
  <c r="AL104" i="105"/>
  <c r="AF104" i="105"/>
  <c r="M104" i="105"/>
  <c r="J104" i="105"/>
  <c r="AY103" i="105"/>
  <c r="AQ103" i="105"/>
  <c r="AP103" i="105"/>
  <c r="AF103" i="105"/>
  <c r="M103" i="105"/>
  <c r="AG103" i="105" s="1"/>
  <c r="AT103" i="105" s="1"/>
  <c r="J103" i="105"/>
  <c r="AN103" i="105" s="1"/>
  <c r="I103" i="105"/>
  <c r="H103" i="105"/>
  <c r="AY102" i="105"/>
  <c r="AF102" i="105"/>
  <c r="J102" i="105"/>
  <c r="AP102" i="105" s="1"/>
  <c r="AY101" i="105"/>
  <c r="AQ101" i="105"/>
  <c r="AM101" i="105"/>
  <c r="AF101" i="105"/>
  <c r="J101" i="105"/>
  <c r="AK101" i="105" s="1"/>
  <c r="AY100" i="105"/>
  <c r="AR100" i="105"/>
  <c r="AQ100" i="105"/>
  <c r="AN100" i="105"/>
  <c r="K100" i="105" s="1"/>
  <c r="AK100" i="105"/>
  <c r="AF100" i="105"/>
  <c r="AE100" i="105"/>
  <c r="J100" i="105"/>
  <c r="AP100" i="105" s="1"/>
  <c r="I100" i="105"/>
  <c r="H100" i="105"/>
  <c r="AY99" i="105"/>
  <c r="AP99" i="105"/>
  <c r="AN99" i="105"/>
  <c r="AM99" i="105"/>
  <c r="AL99" i="105"/>
  <c r="AJ99" i="105"/>
  <c r="AF99" i="105"/>
  <c r="AE99" i="105"/>
  <c r="M99" i="105"/>
  <c r="K99" i="105"/>
  <c r="J99" i="105"/>
  <c r="AR99" i="105" s="1"/>
  <c r="I99" i="105"/>
  <c r="AY98" i="105"/>
  <c r="AP98" i="105"/>
  <c r="AF98" i="105"/>
  <c r="J98" i="105"/>
  <c r="AN98" i="105" s="1"/>
  <c r="K98" i="105" s="1"/>
  <c r="I98" i="105"/>
  <c r="AY97" i="105"/>
  <c r="AF97" i="105"/>
  <c r="J97" i="105"/>
  <c r="AY96" i="105"/>
  <c r="AR96" i="105"/>
  <c r="AQ96" i="105"/>
  <c r="AO96" i="105"/>
  <c r="AN96" i="105"/>
  <c r="K96" i="105" s="1"/>
  <c r="AM96" i="105"/>
  <c r="AJ96" i="105"/>
  <c r="AF96" i="105"/>
  <c r="AE96" i="105"/>
  <c r="P96" i="105"/>
  <c r="J96" i="105"/>
  <c r="AL96" i="105" s="1"/>
  <c r="I96" i="105"/>
  <c r="H96" i="105"/>
  <c r="AY95" i="105"/>
  <c r="AM95" i="105"/>
  <c r="AL95" i="105"/>
  <c r="AK95" i="105"/>
  <c r="AF95" i="105"/>
  <c r="M95" i="105"/>
  <c r="AI95" i="105" s="1"/>
  <c r="AV95" i="105" s="1"/>
  <c r="J95" i="105"/>
  <c r="AQ95" i="105" s="1"/>
  <c r="I95" i="105"/>
  <c r="H95" i="105"/>
  <c r="AY94" i="105"/>
  <c r="AM94" i="105"/>
  <c r="AK94" i="105"/>
  <c r="AF94" i="105"/>
  <c r="J94" i="105"/>
  <c r="AJ94" i="105" s="1"/>
  <c r="AY93" i="105"/>
  <c r="W93" i="105"/>
  <c r="AY92" i="105"/>
  <c r="AN92" i="105"/>
  <c r="K92" i="105" s="1"/>
  <c r="AK92" i="105"/>
  <c r="AJ92" i="105"/>
  <c r="AF92" i="105"/>
  <c r="M92" i="105"/>
  <c r="J92" i="105"/>
  <c r="I92" i="105" s="1"/>
  <c r="AY91" i="105"/>
  <c r="AF91" i="105"/>
  <c r="J91" i="105"/>
  <c r="AP91" i="105" s="1"/>
  <c r="AY90" i="105"/>
  <c r="AN90" i="105"/>
  <c r="AL90" i="105"/>
  <c r="AF90" i="105"/>
  <c r="P90" i="105"/>
  <c r="J90" i="105"/>
  <c r="I90" i="105"/>
  <c r="AY89" i="105"/>
  <c r="AR89" i="105"/>
  <c r="AQ89" i="105"/>
  <c r="AN89" i="105"/>
  <c r="AL89" i="105"/>
  <c r="AF89" i="105"/>
  <c r="AE89" i="105"/>
  <c r="J89" i="105"/>
  <c r="AK89" i="105" s="1"/>
  <c r="H89" i="105"/>
  <c r="AY88" i="105"/>
  <c r="AQ88" i="105"/>
  <c r="AM88" i="105"/>
  <c r="AJ88" i="105"/>
  <c r="AF88" i="105"/>
  <c r="J88" i="105"/>
  <c r="AP88" i="105" s="1"/>
  <c r="I88" i="105"/>
  <c r="AY87" i="105"/>
  <c r="AF87" i="105"/>
  <c r="J87" i="105"/>
  <c r="I87" i="105" s="1"/>
  <c r="AY86" i="105"/>
  <c r="AF86" i="105"/>
  <c r="J86" i="105"/>
  <c r="AN86" i="105" s="1"/>
  <c r="AY85" i="105"/>
  <c r="AF85" i="105"/>
  <c r="J85" i="105"/>
  <c r="AM85" i="105" s="1"/>
  <c r="AY84" i="105"/>
  <c r="AO84" i="105"/>
  <c r="AN84" i="105"/>
  <c r="K84" i="105" s="1"/>
  <c r="AJ84" i="105"/>
  <c r="AF84" i="105"/>
  <c r="J84" i="105"/>
  <c r="AL84" i="105" s="1"/>
  <c r="I84" i="105"/>
  <c r="H84" i="105"/>
  <c r="AY83" i="105"/>
  <c r="AR83" i="105"/>
  <c r="AM83" i="105"/>
  <c r="AL83" i="105"/>
  <c r="AK83" i="105"/>
  <c r="AF83" i="105"/>
  <c r="AA83" i="105"/>
  <c r="M83" i="105"/>
  <c r="AI83" i="105" s="1"/>
  <c r="AV83" i="105" s="1"/>
  <c r="J83" i="105"/>
  <c r="AQ83" i="105" s="1"/>
  <c r="I83" i="105"/>
  <c r="H83" i="105"/>
  <c r="AY82" i="105"/>
  <c r="AL82" i="105"/>
  <c r="AF82" i="105"/>
  <c r="J82" i="105"/>
  <c r="AJ82" i="105" s="1"/>
  <c r="I82" i="105"/>
  <c r="AY81" i="105"/>
  <c r="AY80" i="105"/>
  <c r="AP80" i="105"/>
  <c r="AN80" i="105"/>
  <c r="K80" i="105" s="1"/>
  <c r="AF80" i="105"/>
  <c r="R80" i="105"/>
  <c r="Q80" i="105"/>
  <c r="J80" i="105"/>
  <c r="AO80" i="105" s="1"/>
  <c r="AY79" i="105"/>
  <c r="AF79" i="105"/>
  <c r="J79" i="105"/>
  <c r="AN79" i="105" s="1"/>
  <c r="H79" i="105"/>
  <c r="AY78" i="105"/>
  <c r="AF78" i="105"/>
  <c r="J78" i="105"/>
  <c r="H78" i="105"/>
  <c r="AY77" i="105"/>
  <c r="AL77" i="105"/>
  <c r="AF77" i="105"/>
  <c r="P77" i="105"/>
  <c r="J77" i="105"/>
  <c r="H77" i="105" s="1"/>
  <c r="AY76" i="105"/>
  <c r="AR76" i="105"/>
  <c r="AN76" i="105"/>
  <c r="K76" i="105" s="1"/>
  <c r="AF76" i="105"/>
  <c r="J76" i="105"/>
  <c r="AP76" i="105" s="1"/>
  <c r="I76" i="105"/>
  <c r="AY75" i="105"/>
  <c r="AK75" i="105"/>
  <c r="AF75" i="105"/>
  <c r="J75" i="105"/>
  <c r="AL75" i="105" s="1"/>
  <c r="H75" i="105"/>
  <c r="AY74" i="105"/>
  <c r="AR74" i="105"/>
  <c r="AP74" i="105"/>
  <c r="AO74" i="105"/>
  <c r="AN74" i="105"/>
  <c r="K74" i="105" s="1"/>
  <c r="AK74" i="105"/>
  <c r="AF74" i="105"/>
  <c r="AE74" i="105"/>
  <c r="Q74" i="105"/>
  <c r="P74" i="105"/>
  <c r="M74" i="105"/>
  <c r="AI74" i="105" s="1"/>
  <c r="AV74" i="105" s="1"/>
  <c r="J74" i="105"/>
  <c r="AL74" i="105" s="1"/>
  <c r="I74" i="105"/>
  <c r="H74" i="105"/>
  <c r="AY73" i="105"/>
  <c r="AF73" i="105"/>
  <c r="J73" i="105"/>
  <c r="AQ73" i="105" s="1"/>
  <c r="H73" i="105"/>
  <c r="AY72" i="105"/>
  <c r="AM72" i="105"/>
  <c r="AL72" i="105"/>
  <c r="AF72" i="105"/>
  <c r="AA72" i="105"/>
  <c r="J72" i="105"/>
  <c r="AJ72" i="105" s="1"/>
  <c r="AY71" i="105"/>
  <c r="AR71" i="105"/>
  <c r="AQ71" i="105"/>
  <c r="AP71" i="105"/>
  <c r="AK71" i="105"/>
  <c r="AF71" i="105"/>
  <c r="AE71" i="105"/>
  <c r="M71" i="105"/>
  <c r="AI71" i="105" s="1"/>
  <c r="AV71" i="105" s="1"/>
  <c r="J71" i="105"/>
  <c r="AO71" i="105" s="1"/>
  <c r="H71" i="105"/>
  <c r="AY70" i="105"/>
  <c r="AO70" i="105"/>
  <c r="AK70" i="105"/>
  <c r="AF70" i="105"/>
  <c r="J70" i="105"/>
  <c r="I70" i="105" s="1"/>
  <c r="H70" i="105"/>
  <c r="AY69" i="105"/>
  <c r="AY68" i="105"/>
  <c r="AF68" i="105"/>
  <c r="J68" i="105"/>
  <c r="I68" i="105" s="1"/>
  <c r="AY67" i="105"/>
  <c r="AR67" i="105"/>
  <c r="AQ67" i="105"/>
  <c r="AO67" i="105"/>
  <c r="AM67" i="105"/>
  <c r="AL67" i="105"/>
  <c r="AJ67" i="105"/>
  <c r="AF67" i="105"/>
  <c r="AE67" i="105"/>
  <c r="J67" i="105"/>
  <c r="AK67" i="105" s="1"/>
  <c r="H67" i="105"/>
  <c r="AY66" i="105"/>
  <c r="AK66" i="105"/>
  <c r="AF66" i="105"/>
  <c r="AE66" i="105"/>
  <c r="J66" i="105"/>
  <c r="AP66" i="105" s="1"/>
  <c r="I66" i="105"/>
  <c r="H66" i="105"/>
  <c r="AY65" i="105"/>
  <c r="AN65" i="105"/>
  <c r="AM65" i="105"/>
  <c r="AK65" i="105"/>
  <c r="AF65" i="105"/>
  <c r="AE65" i="105"/>
  <c r="M65" i="105"/>
  <c r="J65" i="105"/>
  <c r="AR65" i="105" s="1"/>
  <c r="AY64" i="105"/>
  <c r="AQ64" i="105"/>
  <c r="AF64" i="105"/>
  <c r="J64" i="105"/>
  <c r="AN64" i="105" s="1"/>
  <c r="K64" i="105" s="1"/>
  <c r="AY63" i="105"/>
  <c r="AF63" i="105"/>
  <c r="X63" i="105"/>
  <c r="J63" i="105"/>
  <c r="AJ63" i="105" s="1"/>
  <c r="AY62" i="105"/>
  <c r="AR62" i="105"/>
  <c r="AQ62" i="105"/>
  <c r="AP62" i="105"/>
  <c r="AO62" i="105"/>
  <c r="AN62" i="105"/>
  <c r="K62" i="105" s="1"/>
  <c r="AM62" i="105"/>
  <c r="AK62" i="105"/>
  <c r="AJ62" i="105"/>
  <c r="AF62" i="105"/>
  <c r="AE62" i="105"/>
  <c r="M62" i="105"/>
  <c r="AI62" i="105" s="1"/>
  <c r="AV62" i="105" s="1"/>
  <c r="J62" i="105"/>
  <c r="AL62" i="105" s="1"/>
  <c r="I62" i="105"/>
  <c r="H62" i="105"/>
  <c r="AY61" i="105"/>
  <c r="AP61" i="105"/>
  <c r="AF61" i="105"/>
  <c r="J61" i="105"/>
  <c r="AQ61" i="105" s="1"/>
  <c r="AY60" i="105"/>
  <c r="AM60" i="105"/>
  <c r="AL60" i="105"/>
  <c r="AF60" i="105"/>
  <c r="J60" i="105"/>
  <c r="AJ60" i="105" s="1"/>
  <c r="AY59" i="105"/>
  <c r="AF59" i="105"/>
  <c r="J59" i="105"/>
  <c r="AO59" i="105" s="1"/>
  <c r="AY58" i="105"/>
  <c r="AO58" i="105"/>
  <c r="AK58" i="105"/>
  <c r="AJ58" i="105"/>
  <c r="AF58" i="105"/>
  <c r="R58" i="105"/>
  <c r="J58" i="105"/>
  <c r="I58" i="105" s="1"/>
  <c r="H58" i="105"/>
  <c r="AY57" i="105"/>
  <c r="AF57" i="105"/>
  <c r="AC57" i="105"/>
  <c r="W57" i="105"/>
  <c r="AY56" i="105"/>
  <c r="AF56" i="105"/>
  <c r="AB56" i="105"/>
  <c r="W56" i="105"/>
  <c r="J56" i="105"/>
  <c r="I56" i="105" s="1"/>
  <c r="AY55" i="105"/>
  <c r="AQ55" i="105"/>
  <c r="AO55" i="105"/>
  <c r="AN55" i="105"/>
  <c r="AM55" i="105"/>
  <c r="AJ55" i="105"/>
  <c r="AF55" i="105"/>
  <c r="AE55" i="105"/>
  <c r="O55" i="105"/>
  <c r="K55" i="105"/>
  <c r="J55" i="105"/>
  <c r="AK55" i="105" s="1"/>
  <c r="H55" i="105"/>
  <c r="AY54" i="105"/>
  <c r="AF54" i="105"/>
  <c r="J54" i="105"/>
  <c r="AP54" i="105" s="1"/>
  <c r="AY53" i="105"/>
  <c r="AQ53" i="105"/>
  <c r="AO53" i="105"/>
  <c r="AM53" i="105"/>
  <c r="AL53" i="105"/>
  <c r="AK53" i="105"/>
  <c r="AJ53" i="105"/>
  <c r="AH53" i="105"/>
  <c r="AU53" i="105" s="1"/>
  <c r="AF53" i="105"/>
  <c r="AE53" i="105"/>
  <c r="M53" i="105"/>
  <c r="J53" i="105"/>
  <c r="AR53" i="105" s="1"/>
  <c r="I53" i="105"/>
  <c r="AY52" i="105"/>
  <c r="AP52" i="105"/>
  <c r="AM52" i="105"/>
  <c r="AF52" i="105"/>
  <c r="AE52" i="105"/>
  <c r="AD52" i="105"/>
  <c r="J52" i="105"/>
  <c r="AY51" i="105"/>
  <c r="AR51" i="105"/>
  <c r="AF51" i="105"/>
  <c r="P51" i="105"/>
  <c r="J51" i="105"/>
  <c r="AO51" i="105" s="1"/>
  <c r="AY50" i="105"/>
  <c r="AR50" i="105"/>
  <c r="AQ50" i="105"/>
  <c r="AP50" i="105"/>
  <c r="AN50" i="105"/>
  <c r="K50" i="105" s="1"/>
  <c r="AM50" i="105"/>
  <c r="AK50" i="105"/>
  <c r="AJ50" i="105"/>
  <c r="AF50" i="105"/>
  <c r="AE50" i="105"/>
  <c r="AB50" i="105"/>
  <c r="Q50" i="105"/>
  <c r="P50" i="105"/>
  <c r="M50" i="105"/>
  <c r="AI50" i="105" s="1"/>
  <c r="AV50" i="105" s="1"/>
  <c r="J50" i="105"/>
  <c r="AL50" i="105" s="1"/>
  <c r="I50" i="105"/>
  <c r="H50" i="105"/>
  <c r="AY49" i="105"/>
  <c r="AF49" i="105"/>
  <c r="J49" i="105"/>
  <c r="AQ49" i="105" s="1"/>
  <c r="H49" i="105"/>
  <c r="AY48" i="105"/>
  <c r="AR48" i="105"/>
  <c r="AL48" i="105"/>
  <c r="AF48" i="105"/>
  <c r="AA48" i="105"/>
  <c r="Z48" i="105"/>
  <c r="J48" i="105"/>
  <c r="AE48" i="105" s="1"/>
  <c r="AY47" i="105"/>
  <c r="AR47" i="105"/>
  <c r="AQ47" i="105"/>
  <c r="AN47" i="105"/>
  <c r="K47" i="105" s="1"/>
  <c r="AJ47" i="105"/>
  <c r="AF47" i="105"/>
  <c r="AE47" i="105"/>
  <c r="P47" i="105"/>
  <c r="M47" i="105"/>
  <c r="J47" i="105"/>
  <c r="AO47" i="105" s="1"/>
  <c r="H47" i="105"/>
  <c r="AY46" i="105"/>
  <c r="AJ46" i="105"/>
  <c r="AF46" i="105"/>
  <c r="J46" i="105"/>
  <c r="M46" i="105" s="1"/>
  <c r="AY45" i="105"/>
  <c r="AB45" i="105"/>
  <c r="AY44" i="105"/>
  <c r="AN44" i="105"/>
  <c r="AM44" i="105"/>
  <c r="AF44" i="105"/>
  <c r="AE44" i="105"/>
  <c r="P44" i="105"/>
  <c r="J44" i="105"/>
  <c r="I44" i="105"/>
  <c r="H44" i="105"/>
  <c r="AY43" i="105"/>
  <c r="AR43" i="105"/>
  <c r="AP43" i="105"/>
  <c r="AO43" i="105"/>
  <c r="AN43" i="105"/>
  <c r="K43" i="105" s="1"/>
  <c r="AL43" i="105"/>
  <c r="AF43" i="105"/>
  <c r="AE43" i="105"/>
  <c r="P43" i="105"/>
  <c r="J43" i="105"/>
  <c r="AK43" i="105" s="1"/>
  <c r="H43" i="105"/>
  <c r="AY42" i="105"/>
  <c r="AR42" i="105"/>
  <c r="AQ42" i="105"/>
  <c r="AL42" i="105"/>
  <c r="AJ42" i="105"/>
  <c r="AG42" i="105"/>
  <c r="AT42" i="105" s="1"/>
  <c r="AF42" i="105"/>
  <c r="M42" i="105"/>
  <c r="J42" i="105"/>
  <c r="AP42" i="105" s="1"/>
  <c r="I42" i="105"/>
  <c r="H42" i="105"/>
  <c r="AY41" i="105"/>
  <c r="AP41" i="105"/>
  <c r="AM41" i="105"/>
  <c r="AL41" i="105"/>
  <c r="AF41" i="105"/>
  <c r="AE41" i="105"/>
  <c r="R41" i="105"/>
  <c r="Q41" i="105"/>
  <c r="M41" i="105"/>
  <c r="AH41" i="105" s="1"/>
  <c r="AU41" i="105" s="1"/>
  <c r="J41" i="105"/>
  <c r="AR41" i="105" s="1"/>
  <c r="I41" i="105"/>
  <c r="H41" i="105"/>
  <c r="AY40" i="105"/>
  <c r="AJ40" i="105"/>
  <c r="AF40" i="105"/>
  <c r="AA40" i="105"/>
  <c r="X40" i="105"/>
  <c r="S40" i="105"/>
  <c r="J40" i="105"/>
  <c r="AR40" i="105" s="1"/>
  <c r="I40" i="105"/>
  <c r="AY39" i="105"/>
  <c r="AR39" i="105"/>
  <c r="AO39" i="105"/>
  <c r="AM39" i="105"/>
  <c r="AK39" i="105"/>
  <c r="AF39" i="105"/>
  <c r="AC39" i="105"/>
  <c r="M39" i="105"/>
  <c r="AG39" i="105" s="1"/>
  <c r="AT39" i="105" s="1"/>
  <c r="J39" i="105"/>
  <c r="AY38" i="105"/>
  <c r="AR38" i="105"/>
  <c r="AQ38" i="105"/>
  <c r="AO38" i="105"/>
  <c r="AK38" i="105"/>
  <c r="AJ38" i="105"/>
  <c r="AF38" i="105"/>
  <c r="AE38" i="105"/>
  <c r="Y38" i="105"/>
  <c r="V38" i="105"/>
  <c r="S38" i="105"/>
  <c r="P38" i="105"/>
  <c r="J38" i="105"/>
  <c r="AL38" i="105" s="1"/>
  <c r="I38" i="105"/>
  <c r="H38" i="105"/>
  <c r="AY37" i="105"/>
  <c r="AP37" i="105"/>
  <c r="AL37" i="105"/>
  <c r="AK37" i="105"/>
  <c r="AJ37" i="105"/>
  <c r="AF37" i="105"/>
  <c r="J37" i="105"/>
  <c r="M37" i="105" s="1"/>
  <c r="I37" i="105"/>
  <c r="H37" i="105"/>
  <c r="AY36" i="105"/>
  <c r="AQ36" i="105"/>
  <c r="AF36" i="105"/>
  <c r="T36" i="105"/>
  <c r="S36" i="105"/>
  <c r="P36" i="105"/>
  <c r="J36" i="105"/>
  <c r="AM36" i="105" s="1"/>
  <c r="AY35" i="105"/>
  <c r="AM35" i="105"/>
  <c r="AK35" i="105"/>
  <c r="AF35" i="105"/>
  <c r="AE35" i="105"/>
  <c r="AB35" i="105"/>
  <c r="S35" i="105"/>
  <c r="R35" i="105"/>
  <c r="P35" i="105"/>
  <c r="J35" i="105"/>
  <c r="AQ35" i="105" s="1"/>
  <c r="I35" i="105"/>
  <c r="H35" i="105"/>
  <c r="AY34" i="105"/>
  <c r="AR34" i="105"/>
  <c r="AF34" i="105"/>
  <c r="AD34" i="105"/>
  <c r="AC34" i="105"/>
  <c r="AB34" i="105"/>
  <c r="Y34" i="105"/>
  <c r="P34" i="105"/>
  <c r="O34" i="105"/>
  <c r="J34" i="105"/>
  <c r="AL34" i="105" s="1"/>
  <c r="AY33" i="105"/>
  <c r="AD33" i="105"/>
  <c r="AC33" i="105"/>
  <c r="AB33" i="105"/>
  <c r="W33" i="105"/>
  <c r="P33" i="105"/>
  <c r="N33" i="105"/>
  <c r="AY32" i="105"/>
  <c r="AK32" i="105"/>
  <c r="AF32" i="105"/>
  <c r="AB32" i="105"/>
  <c r="AA32" i="105"/>
  <c r="W32" i="105"/>
  <c r="S32" i="105"/>
  <c r="P32" i="105"/>
  <c r="N32" i="105"/>
  <c r="J32" i="105"/>
  <c r="AQ32" i="105" s="1"/>
  <c r="I32" i="105"/>
  <c r="AY31" i="105"/>
  <c r="AF31" i="105"/>
  <c r="AB31" i="105"/>
  <c r="AA31" i="105"/>
  <c r="Z31" i="105"/>
  <c r="T31" i="105"/>
  <c r="J31" i="105"/>
  <c r="AQ31" i="105" s="1"/>
  <c r="AY30" i="105"/>
  <c r="AR30" i="105"/>
  <c r="AL30" i="105"/>
  <c r="AF30" i="105"/>
  <c r="AB30" i="105"/>
  <c r="Y30" i="105"/>
  <c r="X30" i="105"/>
  <c r="T30" i="105"/>
  <c r="P30" i="105"/>
  <c r="J30" i="105"/>
  <c r="M30" i="105" s="1"/>
  <c r="AI30" i="105" s="1"/>
  <c r="AV30" i="105" s="1"/>
  <c r="H30" i="105"/>
  <c r="AY29" i="105"/>
  <c r="AO29" i="105"/>
  <c r="AK29" i="105"/>
  <c r="AF29" i="105"/>
  <c r="AD29" i="105"/>
  <c r="AC29" i="105"/>
  <c r="AB29" i="105"/>
  <c r="Y29" i="105"/>
  <c r="S29" i="105"/>
  <c r="R29" i="105"/>
  <c r="Q29" i="105"/>
  <c r="P29" i="105"/>
  <c r="M29" i="105"/>
  <c r="AI29" i="105" s="1"/>
  <c r="AV29" i="105" s="1"/>
  <c r="J29" i="105"/>
  <c r="AM29" i="105" s="1"/>
  <c r="I29" i="105"/>
  <c r="AY28" i="105"/>
  <c r="AF28" i="105"/>
  <c r="AD28" i="105"/>
  <c r="AB28" i="105"/>
  <c r="W28" i="105"/>
  <c r="V28" i="105"/>
  <c r="S28" i="105"/>
  <c r="R28" i="105"/>
  <c r="P28" i="105"/>
  <c r="J28" i="105"/>
  <c r="AR28" i="105" s="1"/>
  <c r="AY27" i="105"/>
  <c r="AN27" i="105"/>
  <c r="AM27" i="105"/>
  <c r="AF27" i="105"/>
  <c r="AB27" i="105"/>
  <c r="AA27" i="105"/>
  <c r="X27" i="105"/>
  <c r="W27" i="105"/>
  <c r="S27" i="105"/>
  <c r="P27" i="105"/>
  <c r="O27" i="105"/>
  <c r="J27" i="105"/>
  <c r="AK27" i="105" s="1"/>
  <c r="AY26" i="105"/>
  <c r="AR26" i="105"/>
  <c r="AQ26" i="105"/>
  <c r="AF26" i="105"/>
  <c r="AB26" i="105"/>
  <c r="Y26" i="105"/>
  <c r="T26" i="105"/>
  <c r="S26" i="105"/>
  <c r="P26" i="105"/>
  <c r="J26" i="105"/>
  <c r="AP26" i="105" s="1"/>
  <c r="AY25" i="105"/>
  <c r="AO25" i="105"/>
  <c r="AF25" i="105"/>
  <c r="AB25" i="105"/>
  <c r="Z25" i="105"/>
  <c r="Y25" i="105"/>
  <c r="S25" i="105"/>
  <c r="P25" i="105"/>
  <c r="N25" i="105"/>
  <c r="J25" i="105"/>
  <c r="AR25" i="105" s="1"/>
  <c r="AY24" i="105"/>
  <c r="AP24" i="105"/>
  <c r="AL24" i="105"/>
  <c r="AF24" i="105"/>
  <c r="AE24" i="105"/>
  <c r="AD24" i="105"/>
  <c r="Z24" i="105"/>
  <c r="X24" i="105"/>
  <c r="W24" i="105"/>
  <c r="S24" i="105"/>
  <c r="R24" i="105"/>
  <c r="N24" i="105"/>
  <c r="J24" i="105"/>
  <c r="AN24" i="105" s="1"/>
  <c r="AY23" i="105"/>
  <c r="AF23" i="105"/>
  <c r="AB23" i="105"/>
  <c r="Y23" i="105"/>
  <c r="X23" i="105"/>
  <c r="W23" i="105"/>
  <c r="S23" i="105"/>
  <c r="P23" i="105"/>
  <c r="J23" i="105"/>
  <c r="H23" i="105" s="1"/>
  <c r="C23" i="105"/>
  <c r="C24" i="105" s="1"/>
  <c r="C25" i="105" s="1"/>
  <c r="C26" i="105" s="1"/>
  <c r="C27" i="105" s="1"/>
  <c r="C28" i="105" s="1"/>
  <c r="C29" i="105" s="1"/>
  <c r="C30" i="105" s="1"/>
  <c r="C31" i="105" s="1"/>
  <c r="C32" i="105" s="1"/>
  <c r="C33" i="105" s="1"/>
  <c r="C34" i="105" s="1"/>
  <c r="C35" i="105" s="1"/>
  <c r="C36" i="105" s="1"/>
  <c r="C37" i="105" s="1"/>
  <c r="C38" i="105" s="1"/>
  <c r="C39" i="105" s="1"/>
  <c r="C40" i="105" s="1"/>
  <c r="C41" i="105" s="1"/>
  <c r="C42" i="105" s="1"/>
  <c r="C43" i="105" s="1"/>
  <c r="C44" i="105" s="1"/>
  <c r="C45" i="105" s="1"/>
  <c r="C46" i="105" s="1"/>
  <c r="C47" i="105" s="1"/>
  <c r="C48" i="105" s="1"/>
  <c r="C49" i="105" s="1"/>
  <c r="C50" i="105" s="1"/>
  <c r="C51" i="105" s="1"/>
  <c r="C52" i="105" s="1"/>
  <c r="C53" i="105" s="1"/>
  <c r="C54" i="105" s="1"/>
  <c r="C55" i="105" s="1"/>
  <c r="C56" i="105" s="1"/>
  <c r="C57" i="105" s="1"/>
  <c r="C58" i="105" s="1"/>
  <c r="C59" i="105" s="1"/>
  <c r="C60" i="105" s="1"/>
  <c r="C61" i="105" s="1"/>
  <c r="C62" i="105" s="1"/>
  <c r="C63" i="105" s="1"/>
  <c r="C64" i="105" s="1"/>
  <c r="C65" i="105" s="1"/>
  <c r="C66" i="105" s="1"/>
  <c r="C67" i="105" s="1"/>
  <c r="C68" i="105" s="1"/>
  <c r="C69" i="105" s="1"/>
  <c r="C70" i="105" s="1"/>
  <c r="C71" i="105" s="1"/>
  <c r="C72" i="105" s="1"/>
  <c r="C73" i="105" s="1"/>
  <c r="C74" i="105" s="1"/>
  <c r="C75" i="105" s="1"/>
  <c r="C76" i="105" s="1"/>
  <c r="C77" i="105" s="1"/>
  <c r="C78" i="105" s="1"/>
  <c r="C79" i="105" s="1"/>
  <c r="C80" i="105" s="1"/>
  <c r="C81" i="105" s="1"/>
  <c r="C82" i="105" s="1"/>
  <c r="C83" i="105" s="1"/>
  <c r="C84" i="105" s="1"/>
  <c r="C85" i="105" s="1"/>
  <c r="C86" i="105" s="1"/>
  <c r="C87" i="105" s="1"/>
  <c r="C88" i="105" s="1"/>
  <c r="C89" i="105" s="1"/>
  <c r="C90" i="105" s="1"/>
  <c r="C91" i="105" s="1"/>
  <c r="C92" i="105" s="1"/>
  <c r="C93" i="105" s="1"/>
  <c r="C94" i="105" s="1"/>
  <c r="C95" i="105" s="1"/>
  <c r="C96" i="105" s="1"/>
  <c r="C97" i="105" s="1"/>
  <c r="C98" i="105" s="1"/>
  <c r="C99" i="105" s="1"/>
  <c r="C100" i="105" s="1"/>
  <c r="C101" i="105" s="1"/>
  <c r="C102" i="105" s="1"/>
  <c r="C103" i="105" s="1"/>
  <c r="C104" i="105" s="1"/>
  <c r="C105" i="105" s="1"/>
  <c r="C106" i="105" s="1"/>
  <c r="C107" i="105" s="1"/>
  <c r="C108" i="105" s="1"/>
  <c r="C109" i="105" s="1"/>
  <c r="C110" i="105" s="1"/>
  <c r="C111" i="105" s="1"/>
  <c r="C112" i="105" s="1"/>
  <c r="C113" i="105" s="1"/>
  <c r="C114" i="105" s="1"/>
  <c r="C115" i="105" s="1"/>
  <c r="C116" i="105" s="1"/>
  <c r="C117" i="105" s="1"/>
  <c r="C118" i="105" s="1"/>
  <c r="C119" i="105" s="1"/>
  <c r="C120" i="105" s="1"/>
  <c r="C121" i="105" s="1"/>
  <c r="C122" i="105" s="1"/>
  <c r="C123" i="105" s="1"/>
  <c r="C124" i="105" s="1"/>
  <c r="C125" i="105" s="1"/>
  <c r="C126" i="105" s="1"/>
  <c r="C127" i="105" s="1"/>
  <c r="C128" i="105" s="1"/>
  <c r="C129" i="105" s="1"/>
  <c r="C130" i="105" s="1"/>
  <c r="C131" i="105" s="1"/>
  <c r="C132" i="105" s="1"/>
  <c r="C133" i="105" s="1"/>
  <c r="C134" i="105" s="1"/>
  <c r="C135" i="105" s="1"/>
  <c r="C136" i="105" s="1"/>
  <c r="C137" i="105" s="1"/>
  <c r="C138" i="105" s="1"/>
  <c r="C139" i="105" s="1"/>
  <c r="C140" i="105" s="1"/>
  <c r="C141" i="105" s="1"/>
  <c r="C142" i="105" s="1"/>
  <c r="C143" i="105" s="1"/>
  <c r="C144" i="105" s="1"/>
  <c r="C145" i="105" s="1"/>
  <c r="C146" i="105" s="1"/>
  <c r="C147" i="105" s="1"/>
  <c r="C148" i="105" s="1"/>
  <c r="C149" i="105" s="1"/>
  <c r="C150" i="105" s="1"/>
  <c r="C151" i="105" s="1"/>
  <c r="C152" i="105" s="1"/>
  <c r="C153" i="105" s="1"/>
  <c r="C154" i="105" s="1"/>
  <c r="C155" i="105" s="1"/>
  <c r="C156" i="105" s="1"/>
  <c r="C157" i="105" s="1"/>
  <c r="C158" i="105" s="1"/>
  <c r="C159" i="105" s="1"/>
  <c r="C160" i="105" s="1"/>
  <c r="C161" i="105" s="1"/>
  <c r="C162" i="105" s="1"/>
  <c r="C163" i="105" s="1"/>
  <c r="C164" i="105" s="1"/>
  <c r="C165" i="105" s="1"/>
  <c r="C166" i="105" s="1"/>
  <c r="C167" i="105" s="1"/>
  <c r="C168" i="105" s="1"/>
  <c r="C169" i="105" s="1"/>
  <c r="C170" i="105" s="1"/>
  <c r="C171" i="105" s="1"/>
  <c r="C172" i="105" s="1"/>
  <c r="C173" i="105" s="1"/>
  <c r="C174" i="105" s="1"/>
  <c r="C175" i="105" s="1"/>
  <c r="C176" i="105" s="1"/>
  <c r="C177" i="105" s="1"/>
  <c r="C178" i="105" s="1"/>
  <c r="C179" i="105" s="1"/>
  <c r="C180" i="105" s="1"/>
  <c r="C181" i="105" s="1"/>
  <c r="C182" i="105" s="1"/>
  <c r="C183" i="105" s="1"/>
  <c r="C184" i="105" s="1"/>
  <c r="C185" i="105" s="1"/>
  <c r="C186" i="105" s="1"/>
  <c r="C187" i="105" s="1"/>
  <c r="C188" i="105" s="1"/>
  <c r="C189" i="105" s="1"/>
  <c r="C190" i="105" s="1"/>
  <c r="C191" i="105" s="1"/>
  <c r="C192" i="105" s="1"/>
  <c r="C193" i="105" s="1"/>
  <c r="C194" i="105" s="1"/>
  <c r="C195" i="105" s="1"/>
  <c r="C196" i="105" s="1"/>
  <c r="C197" i="105" s="1"/>
  <c r="C198" i="105" s="1"/>
  <c r="C199" i="105" s="1"/>
  <c r="C200" i="105" s="1"/>
  <c r="C201" i="105" s="1"/>
  <c r="C202" i="105" s="1"/>
  <c r="C203" i="105" s="1"/>
  <c r="C204" i="105" s="1"/>
  <c r="C205" i="105" s="1"/>
  <c r="C206" i="105" s="1"/>
  <c r="C207" i="105" s="1"/>
  <c r="C208" i="105" s="1"/>
  <c r="C209" i="105" s="1"/>
  <c r="C210" i="105" s="1"/>
  <c r="C211" i="105" s="1"/>
  <c r="C212" i="105" s="1"/>
  <c r="C213" i="105" s="1"/>
  <c r="C214" i="105" s="1"/>
  <c r="C215" i="105" s="1"/>
  <c r="C216" i="105" s="1"/>
  <c r="C217" i="105" s="1"/>
  <c r="C218" i="105" s="1"/>
  <c r="C219" i="105" s="1"/>
  <c r="C220" i="105" s="1"/>
  <c r="C221" i="105" s="1"/>
  <c r="C222" i="105" s="1"/>
  <c r="C223" i="105" s="1"/>
  <c r="C224" i="105" s="1"/>
  <c r="C225" i="105" s="1"/>
  <c r="C226" i="105" s="1"/>
  <c r="C227" i="105" s="1"/>
  <c r="C228" i="105" s="1"/>
  <c r="C229" i="105" s="1"/>
  <c r="C230" i="105" s="1"/>
  <c r="C231" i="105" s="1"/>
  <c r="C232" i="105" s="1"/>
  <c r="C233" i="105" s="1"/>
  <c r="C234" i="105" s="1"/>
  <c r="C235" i="105" s="1"/>
  <c r="C236" i="105" s="1"/>
  <c r="C237" i="105" s="1"/>
  <c r="C238" i="105" s="1"/>
  <c r="C239" i="105" s="1"/>
  <c r="C240" i="105" s="1"/>
  <c r="C241" i="105" s="1"/>
  <c r="C242" i="105" s="1"/>
  <c r="C243" i="105" s="1"/>
  <c r="C244" i="105" s="1"/>
  <c r="C245" i="105" s="1"/>
  <c r="C246" i="105" s="1"/>
  <c r="C247" i="105" s="1"/>
  <c r="C248" i="105" s="1"/>
  <c r="C249" i="105" s="1"/>
  <c r="C250" i="105" s="1"/>
  <c r="C251" i="105" s="1"/>
  <c r="C252" i="105" s="1"/>
  <c r="C253" i="105" s="1"/>
  <c r="C254" i="105" s="1"/>
  <c r="C255" i="105" s="1"/>
  <c r="C256" i="105" s="1"/>
  <c r="C257" i="105" s="1"/>
  <c r="C258" i="105" s="1"/>
  <c r="C259" i="105" s="1"/>
  <c r="C260" i="105" s="1"/>
  <c r="C261" i="105" s="1"/>
  <c r="C262" i="105" s="1"/>
  <c r="C263" i="105" s="1"/>
  <c r="C264" i="105" s="1"/>
  <c r="C265" i="105" s="1"/>
  <c r="C266" i="105" s="1"/>
  <c r="C267" i="105" s="1"/>
  <c r="C268" i="105" s="1"/>
  <c r="C269" i="105" s="1"/>
  <c r="C270" i="105" s="1"/>
  <c r="C271" i="105" s="1"/>
  <c r="C272" i="105" s="1"/>
  <c r="C273" i="105" s="1"/>
  <c r="C274" i="105" s="1"/>
  <c r="C275" i="105" s="1"/>
  <c r="C276" i="105" s="1"/>
  <c r="AY22" i="105"/>
  <c r="AQ22" i="105"/>
  <c r="AF22" i="105"/>
  <c r="AC22" i="105"/>
  <c r="AB22" i="105"/>
  <c r="Y22" i="105"/>
  <c r="X22" i="105"/>
  <c r="S22" i="105"/>
  <c r="Q22" i="105"/>
  <c r="P22" i="105"/>
  <c r="J22" i="105"/>
  <c r="AL22" i="105" s="1"/>
  <c r="E10" i="105"/>
  <c r="E9" i="105"/>
  <c r="N8" i="105"/>
  <c r="M8" i="105"/>
  <c r="T6" i="105"/>
  <c r="N6" i="105"/>
  <c r="M6" i="105"/>
  <c r="C6" i="105"/>
  <c r="N5" i="105"/>
  <c r="M5" i="105"/>
  <c r="C5" i="105"/>
  <c r="AP4" i="105"/>
  <c r="AD75" i="105" s="1"/>
  <c r="AO4" i="105"/>
  <c r="AC75" i="105" s="1"/>
  <c r="AN4" i="105"/>
  <c r="AB55" i="105" s="1"/>
  <c r="AM4" i="105"/>
  <c r="AA55" i="105" s="1"/>
  <c r="AL4" i="105"/>
  <c r="Z28" i="105" s="1"/>
  <c r="AK4" i="105"/>
  <c r="Y58" i="105" s="1"/>
  <c r="AJ4" i="105"/>
  <c r="X58" i="105" s="1"/>
  <c r="AI4" i="105"/>
  <c r="W68" i="105" s="1"/>
  <c r="AH4" i="105"/>
  <c r="V76" i="105" s="1"/>
  <c r="AG4" i="105"/>
  <c r="U66" i="105" s="1"/>
  <c r="AF4" i="105"/>
  <c r="AE4" i="105"/>
  <c r="S71" i="105" s="1"/>
  <c r="AD4" i="105"/>
  <c r="R38" i="105" s="1"/>
  <c r="AC4" i="105"/>
  <c r="Q62" i="105" s="1"/>
  <c r="AB4" i="105"/>
  <c r="P67" i="105" s="1"/>
  <c r="AA4" i="105"/>
  <c r="O67" i="105" s="1"/>
  <c r="Z4" i="105"/>
  <c r="N54" i="105" s="1"/>
  <c r="C4" i="105"/>
  <c r="C3" i="105"/>
  <c r="C2" i="105"/>
  <c r="C1" i="105"/>
  <c r="AY276" i="104"/>
  <c r="AN276" i="104"/>
  <c r="AL276" i="104"/>
  <c r="AK276" i="104"/>
  <c r="AF276" i="104"/>
  <c r="M276" i="104"/>
  <c r="J276" i="104"/>
  <c r="AJ276" i="104" s="1"/>
  <c r="I276" i="104"/>
  <c r="AY275" i="104"/>
  <c r="AP275" i="104"/>
  <c r="AO275" i="104"/>
  <c r="AF275" i="104"/>
  <c r="J275" i="104"/>
  <c r="AL275" i="104" s="1"/>
  <c r="AY274" i="104"/>
  <c r="AF274" i="104"/>
  <c r="J274" i="104"/>
  <c r="I274" i="104" s="1"/>
  <c r="AY273" i="104"/>
  <c r="AY272" i="104"/>
  <c r="AF272" i="104"/>
  <c r="J272" i="104"/>
  <c r="AR272" i="104" s="1"/>
  <c r="H272" i="104"/>
  <c r="AY271" i="104"/>
  <c r="AF271" i="104"/>
  <c r="J271" i="104"/>
  <c r="AY270" i="104"/>
  <c r="AF270" i="104"/>
  <c r="J270" i="104"/>
  <c r="I270" i="104" s="1"/>
  <c r="AY269" i="104"/>
  <c r="AF269" i="104"/>
  <c r="J269" i="104"/>
  <c r="AL269" i="104" s="1"/>
  <c r="AY268" i="104"/>
  <c r="AO268" i="104"/>
  <c r="AN268" i="104"/>
  <c r="AF268" i="104"/>
  <c r="AE268" i="104"/>
  <c r="J268" i="104"/>
  <c r="AM268" i="104" s="1"/>
  <c r="AY267" i="104"/>
  <c r="AQ267" i="104"/>
  <c r="AF267" i="104"/>
  <c r="J267" i="104"/>
  <c r="AP267" i="104" s="1"/>
  <c r="I267" i="104"/>
  <c r="AY266" i="104"/>
  <c r="AP266" i="104"/>
  <c r="AO266" i="104"/>
  <c r="AL266" i="104"/>
  <c r="AK266" i="104"/>
  <c r="AF266" i="104"/>
  <c r="M266" i="104"/>
  <c r="AI266" i="104" s="1"/>
  <c r="AV266" i="104" s="1"/>
  <c r="J266" i="104"/>
  <c r="AR266" i="104" s="1"/>
  <c r="H266" i="104"/>
  <c r="AY265" i="104"/>
  <c r="AQ265" i="104"/>
  <c r="AF265" i="104"/>
  <c r="J265" i="104"/>
  <c r="AP265" i="104" s="1"/>
  <c r="AY264" i="104"/>
  <c r="AR264" i="104"/>
  <c r="AQ264" i="104"/>
  <c r="AM264" i="104"/>
  <c r="AK264" i="104"/>
  <c r="AF264" i="104"/>
  <c r="AE264" i="104"/>
  <c r="M264" i="104"/>
  <c r="J264" i="104"/>
  <c r="H264" i="104" s="1"/>
  <c r="I264" i="104"/>
  <c r="AY263" i="104"/>
  <c r="AK263" i="104"/>
  <c r="AJ263" i="104"/>
  <c r="AF263" i="104"/>
  <c r="J263" i="104"/>
  <c r="AL263" i="104" s="1"/>
  <c r="AY262" i="104"/>
  <c r="AF262" i="104"/>
  <c r="J262" i="104"/>
  <c r="I262" i="104" s="1"/>
  <c r="AY261" i="104"/>
  <c r="AY260" i="104"/>
  <c r="AF260" i="104"/>
  <c r="J260" i="104"/>
  <c r="H260" i="104"/>
  <c r="AY259" i="104"/>
  <c r="AK259" i="104"/>
  <c r="AF259" i="104"/>
  <c r="J259" i="104"/>
  <c r="AJ259" i="104" s="1"/>
  <c r="AY258" i="104"/>
  <c r="AP258" i="104"/>
  <c r="AN258" i="104"/>
  <c r="AF258" i="104"/>
  <c r="AE258" i="104"/>
  <c r="J258" i="104"/>
  <c r="AO258" i="104" s="1"/>
  <c r="I258" i="104"/>
  <c r="AY257" i="104"/>
  <c r="AF257" i="104"/>
  <c r="J257" i="104"/>
  <c r="H257" i="104" s="1"/>
  <c r="AY256" i="104"/>
  <c r="AR256" i="104"/>
  <c r="AO256" i="104"/>
  <c r="AN256" i="104"/>
  <c r="K256" i="104" s="1"/>
  <c r="AL256" i="104"/>
  <c r="AJ256" i="104"/>
  <c r="AF256" i="104"/>
  <c r="AE256" i="104"/>
  <c r="J256" i="104"/>
  <c r="AM256" i="104" s="1"/>
  <c r="I256" i="104"/>
  <c r="AY255" i="104"/>
  <c r="AQ255" i="104"/>
  <c r="AN255" i="104"/>
  <c r="K255" i="104" s="1"/>
  <c r="AM255" i="104"/>
  <c r="AL255" i="104"/>
  <c r="AK255" i="104"/>
  <c r="AJ255" i="104"/>
  <c r="AF255" i="104"/>
  <c r="AE255" i="104"/>
  <c r="J255" i="104"/>
  <c r="AR255" i="104" s="1"/>
  <c r="I255" i="104"/>
  <c r="H255" i="104"/>
  <c r="AY254" i="104"/>
  <c r="AM254" i="104"/>
  <c r="AL254" i="104"/>
  <c r="AF254" i="104"/>
  <c r="J254" i="104"/>
  <c r="AK254" i="104" s="1"/>
  <c r="I254" i="104"/>
  <c r="AY253" i="104"/>
  <c r="AO253" i="104"/>
  <c r="AM253" i="104"/>
  <c r="AF253" i="104"/>
  <c r="AE253" i="104"/>
  <c r="M253" i="104"/>
  <c r="J253" i="104"/>
  <c r="AL253" i="104" s="1"/>
  <c r="I253" i="104"/>
  <c r="AY252" i="104"/>
  <c r="AQ252" i="104"/>
  <c r="AJ252" i="104"/>
  <c r="AF252" i="104"/>
  <c r="J252" i="104"/>
  <c r="H252" i="104" s="1"/>
  <c r="I252" i="104"/>
  <c r="AY251" i="104"/>
  <c r="AF251" i="104"/>
  <c r="J251" i="104"/>
  <c r="AY250" i="104"/>
  <c r="AP250" i="104"/>
  <c r="AL250" i="104"/>
  <c r="AF250" i="104"/>
  <c r="M250" i="104"/>
  <c r="J250" i="104"/>
  <c r="AR250" i="104" s="1"/>
  <c r="AY249" i="104"/>
  <c r="AY248" i="104"/>
  <c r="AF248" i="104"/>
  <c r="J248" i="104"/>
  <c r="AL248" i="104" s="1"/>
  <c r="AY247" i="104"/>
  <c r="AQ247" i="104"/>
  <c r="AL247" i="104"/>
  <c r="AJ247" i="104"/>
  <c r="AF247" i="104"/>
  <c r="J247" i="104"/>
  <c r="AO247" i="104" s="1"/>
  <c r="AY246" i="104"/>
  <c r="AR246" i="104"/>
  <c r="AF246" i="104"/>
  <c r="J246" i="104"/>
  <c r="AE246" i="104" s="1"/>
  <c r="AY245" i="104"/>
  <c r="AO245" i="104"/>
  <c r="AN245" i="104"/>
  <c r="AF245" i="104"/>
  <c r="AE245" i="104"/>
  <c r="J245" i="104"/>
  <c r="AM245" i="104" s="1"/>
  <c r="AY244" i="104"/>
  <c r="AF244" i="104"/>
  <c r="M244" i="104"/>
  <c r="J244" i="104"/>
  <c r="AY243" i="104"/>
  <c r="AF243" i="104"/>
  <c r="J243" i="104"/>
  <c r="I243" i="104" s="1"/>
  <c r="AY242" i="104"/>
  <c r="AF242" i="104"/>
  <c r="J242" i="104"/>
  <c r="AY241" i="104"/>
  <c r="AQ241" i="104"/>
  <c r="AO241" i="104"/>
  <c r="AN241" i="104"/>
  <c r="K241" i="104" s="1"/>
  <c r="AL241" i="104"/>
  <c r="AK241" i="104"/>
  <c r="AF241" i="104"/>
  <c r="AE241" i="104"/>
  <c r="M241" i="104"/>
  <c r="J241" i="104"/>
  <c r="AP241" i="104" s="1"/>
  <c r="I241" i="104"/>
  <c r="AY240" i="104"/>
  <c r="AF240" i="104"/>
  <c r="J240" i="104"/>
  <c r="AY239" i="104"/>
  <c r="AR239" i="104"/>
  <c r="AF239" i="104"/>
  <c r="AE239" i="104"/>
  <c r="M239" i="104"/>
  <c r="J239" i="104"/>
  <c r="AP239" i="104" s="1"/>
  <c r="I239" i="104"/>
  <c r="AY238" i="104"/>
  <c r="AF238" i="104"/>
  <c r="J238" i="104"/>
  <c r="AY237" i="104"/>
  <c r="AY236" i="104"/>
  <c r="AF236" i="104"/>
  <c r="M236" i="104"/>
  <c r="J236" i="104"/>
  <c r="AY235" i="104"/>
  <c r="AR235" i="104"/>
  <c r="AP235" i="104"/>
  <c r="AN235" i="104"/>
  <c r="K235" i="104" s="1"/>
  <c r="AF235" i="104"/>
  <c r="J235" i="104"/>
  <c r="I235" i="104" s="1"/>
  <c r="AY234" i="104"/>
  <c r="AQ234" i="104"/>
  <c r="AO234" i="104"/>
  <c r="AM234" i="104"/>
  <c r="AK234" i="104"/>
  <c r="AF234" i="104"/>
  <c r="J234" i="104"/>
  <c r="H234" i="104" s="1"/>
  <c r="AY233" i="104"/>
  <c r="AP233" i="104"/>
  <c r="AO233" i="104"/>
  <c r="AJ233" i="104"/>
  <c r="AF233" i="104"/>
  <c r="J233" i="104"/>
  <c r="AM233" i="104" s="1"/>
  <c r="AY232" i="104"/>
  <c r="AQ232" i="104"/>
  <c r="AF232" i="104"/>
  <c r="J232" i="104"/>
  <c r="AY231" i="104"/>
  <c r="AJ231" i="104"/>
  <c r="AF231" i="104"/>
  <c r="J231" i="104"/>
  <c r="AN231" i="104" s="1"/>
  <c r="AY230" i="104"/>
  <c r="AO230" i="104"/>
  <c r="AN230" i="104"/>
  <c r="K230" i="104" s="1"/>
  <c r="AF230" i="104"/>
  <c r="J230" i="104"/>
  <c r="AP230" i="104" s="1"/>
  <c r="AY229" i="104"/>
  <c r="AP229" i="104"/>
  <c r="AF229" i="104"/>
  <c r="AE229" i="104"/>
  <c r="J229" i="104"/>
  <c r="AQ229" i="104" s="1"/>
  <c r="H229" i="104"/>
  <c r="AY228" i="104"/>
  <c r="AR228" i="104"/>
  <c r="AP228" i="104"/>
  <c r="AF228" i="104"/>
  <c r="M228" i="104"/>
  <c r="AI228" i="104" s="1"/>
  <c r="AV228" i="104" s="1"/>
  <c r="J228" i="104"/>
  <c r="AM228" i="104" s="1"/>
  <c r="AY227" i="104"/>
  <c r="AK227" i="104"/>
  <c r="AF227" i="104"/>
  <c r="J227" i="104"/>
  <c r="AR227" i="104" s="1"/>
  <c r="AY226" i="104"/>
  <c r="AN226" i="104"/>
  <c r="K226" i="104" s="1"/>
  <c r="AK226" i="104"/>
  <c r="AF226" i="104"/>
  <c r="M226" i="104"/>
  <c r="AG226" i="104" s="1"/>
  <c r="AT226" i="104" s="1"/>
  <c r="J226" i="104"/>
  <c r="AL226" i="104" s="1"/>
  <c r="AY225" i="104"/>
  <c r="AY224" i="104"/>
  <c r="AN224" i="104"/>
  <c r="AL224" i="104"/>
  <c r="AF224" i="104"/>
  <c r="M224" i="104"/>
  <c r="AH224" i="104" s="1"/>
  <c r="AU224" i="104" s="1"/>
  <c r="K224" i="104"/>
  <c r="J224" i="104"/>
  <c r="AE224" i="104" s="1"/>
  <c r="I224" i="104"/>
  <c r="AY223" i="104"/>
  <c r="AF223" i="104"/>
  <c r="J223" i="104"/>
  <c r="AY222" i="104"/>
  <c r="AF222" i="104"/>
  <c r="J222" i="104"/>
  <c r="I222" i="104" s="1"/>
  <c r="AY221" i="104"/>
  <c r="AF221" i="104"/>
  <c r="J221" i="104"/>
  <c r="AL221" i="104" s="1"/>
  <c r="I221" i="104"/>
  <c r="AY220" i="104"/>
  <c r="AQ220" i="104"/>
  <c r="AP220" i="104"/>
  <c r="AN220" i="104"/>
  <c r="AM220" i="104"/>
  <c r="AJ220" i="104"/>
  <c r="AH220" i="104"/>
  <c r="AU220" i="104" s="1"/>
  <c r="AF220" i="104"/>
  <c r="M220" i="104"/>
  <c r="AI220" i="104" s="1"/>
  <c r="AV220" i="104" s="1"/>
  <c r="K220" i="104"/>
  <c r="J220" i="104"/>
  <c r="AR220" i="104" s="1"/>
  <c r="I220" i="104"/>
  <c r="H220" i="104"/>
  <c r="AY219" i="104"/>
  <c r="AM219" i="104"/>
  <c r="AF219" i="104"/>
  <c r="J219" i="104"/>
  <c r="AR219" i="104" s="1"/>
  <c r="H219" i="104"/>
  <c r="AY218" i="104"/>
  <c r="AJ218" i="104"/>
  <c r="AF218" i="104"/>
  <c r="J218" i="104"/>
  <c r="I218" i="104" s="1"/>
  <c r="AY217" i="104"/>
  <c r="AQ217" i="104"/>
  <c r="AM217" i="104"/>
  <c r="AL217" i="104"/>
  <c r="AF217" i="104"/>
  <c r="AE217" i="104"/>
  <c r="J217" i="104"/>
  <c r="AR217" i="104" s="1"/>
  <c r="AY216" i="104"/>
  <c r="AI216" i="104"/>
  <c r="AV216" i="104" s="1"/>
  <c r="AH216" i="104"/>
  <c r="AU216" i="104" s="1"/>
  <c r="AF216" i="104"/>
  <c r="J216" i="104"/>
  <c r="M216" i="104" s="1"/>
  <c r="AG216" i="104" s="1"/>
  <c r="AT216" i="104" s="1"/>
  <c r="I216" i="104"/>
  <c r="AY215" i="104"/>
  <c r="AP215" i="104"/>
  <c r="AM215" i="104"/>
  <c r="AL215" i="104"/>
  <c r="AK215" i="104"/>
  <c r="AJ215" i="104"/>
  <c r="AF215" i="104"/>
  <c r="M215" i="104"/>
  <c r="J215" i="104"/>
  <c r="I215" i="104" s="1"/>
  <c r="H215" i="104"/>
  <c r="AY214" i="104"/>
  <c r="AO214" i="104"/>
  <c r="AN214" i="104"/>
  <c r="AF214" i="104"/>
  <c r="J214" i="104"/>
  <c r="AE214" i="104" s="1"/>
  <c r="I214" i="104"/>
  <c r="AY213" i="104"/>
  <c r="AY212" i="104"/>
  <c r="AR212" i="104"/>
  <c r="AP212" i="104"/>
  <c r="AO212" i="104"/>
  <c r="AL212" i="104"/>
  <c r="AK212" i="104"/>
  <c r="AF212" i="104"/>
  <c r="AE212" i="104"/>
  <c r="M212" i="104"/>
  <c r="AH212" i="104" s="1"/>
  <c r="AU212" i="104" s="1"/>
  <c r="J212" i="104"/>
  <c r="AQ212" i="104" s="1"/>
  <c r="I212" i="104"/>
  <c r="H212" i="104"/>
  <c r="AY211" i="104"/>
  <c r="AF211" i="104"/>
  <c r="AE211" i="104"/>
  <c r="J211" i="104"/>
  <c r="H211" i="104" s="1"/>
  <c r="AY210" i="104"/>
  <c r="AF210" i="104"/>
  <c r="J210" i="104"/>
  <c r="AQ210" i="104" s="1"/>
  <c r="I210" i="104"/>
  <c r="AY209" i="104"/>
  <c r="AJ209" i="104"/>
  <c r="AF209" i="104"/>
  <c r="J209" i="104"/>
  <c r="AK209" i="104" s="1"/>
  <c r="AY208" i="104"/>
  <c r="AF208" i="104"/>
  <c r="J208" i="104"/>
  <c r="AL208" i="104" s="1"/>
  <c r="AY207" i="104"/>
  <c r="AR207" i="104"/>
  <c r="AO207" i="104"/>
  <c r="AN207" i="104"/>
  <c r="K207" i="104" s="1"/>
  <c r="AM207" i="104"/>
  <c r="AL207" i="104"/>
  <c r="AK207" i="104"/>
  <c r="AJ207" i="104"/>
  <c r="AF207" i="104"/>
  <c r="AE207" i="104"/>
  <c r="J207" i="104"/>
  <c r="AQ207" i="104" s="1"/>
  <c r="I207" i="104"/>
  <c r="H207" i="104"/>
  <c r="AY206" i="104"/>
  <c r="AF206" i="104"/>
  <c r="J206" i="104"/>
  <c r="AM206" i="104" s="1"/>
  <c r="AY205" i="104"/>
  <c r="AR205" i="104"/>
  <c r="AF205" i="104"/>
  <c r="J205" i="104"/>
  <c r="AY204" i="104"/>
  <c r="AM204" i="104"/>
  <c r="AF204" i="104"/>
  <c r="J204" i="104"/>
  <c r="AP204" i="104" s="1"/>
  <c r="I204" i="104"/>
  <c r="AY203" i="104"/>
  <c r="AP203" i="104"/>
  <c r="AN203" i="104"/>
  <c r="AF203" i="104"/>
  <c r="J203" i="104"/>
  <c r="AK203" i="104" s="1"/>
  <c r="AY202" i="104"/>
  <c r="AQ202" i="104"/>
  <c r="AM202" i="104"/>
  <c r="AK202" i="104"/>
  <c r="AF202" i="104"/>
  <c r="J202" i="104"/>
  <c r="AE202" i="104" s="1"/>
  <c r="I202" i="104"/>
  <c r="AY201" i="104"/>
  <c r="AY200" i="104"/>
  <c r="AM200" i="104"/>
  <c r="AF200" i="104"/>
  <c r="J200" i="104"/>
  <c r="AK200" i="104" s="1"/>
  <c r="H200" i="104"/>
  <c r="AY199" i="104"/>
  <c r="AL199" i="104"/>
  <c r="AK199" i="104"/>
  <c r="AF199" i="104"/>
  <c r="J199" i="104"/>
  <c r="AE199" i="104" s="1"/>
  <c r="AY198" i="104"/>
  <c r="AN198" i="104"/>
  <c r="AM198" i="104"/>
  <c r="AJ198" i="104"/>
  <c r="AF198" i="104"/>
  <c r="AE198" i="104"/>
  <c r="M198" i="104"/>
  <c r="J198" i="104"/>
  <c r="AP198" i="104" s="1"/>
  <c r="AY197" i="104"/>
  <c r="AF197" i="104"/>
  <c r="J197" i="104"/>
  <c r="I197" i="104"/>
  <c r="AY196" i="104"/>
  <c r="AF196" i="104"/>
  <c r="J196" i="104"/>
  <c r="H196" i="104" s="1"/>
  <c r="AY195" i="104"/>
  <c r="AF195" i="104"/>
  <c r="J195" i="104"/>
  <c r="AN195" i="104" s="1"/>
  <c r="AY194" i="104"/>
  <c r="AP194" i="104"/>
  <c r="AO194" i="104"/>
  <c r="AM194" i="104"/>
  <c r="AK194" i="104"/>
  <c r="AH194" i="104"/>
  <c r="AU194" i="104" s="1"/>
  <c r="AF194" i="104"/>
  <c r="AE194" i="104"/>
  <c r="M194" i="104"/>
  <c r="AI194" i="104" s="1"/>
  <c r="AV194" i="104" s="1"/>
  <c r="J194" i="104"/>
  <c r="AJ194" i="104" s="1"/>
  <c r="H194" i="104"/>
  <c r="AY193" i="104"/>
  <c r="AF193" i="104"/>
  <c r="J193" i="104"/>
  <c r="I193" i="104" s="1"/>
  <c r="AY192" i="104"/>
  <c r="AF192" i="104"/>
  <c r="AE192" i="104"/>
  <c r="J192" i="104"/>
  <c r="AP192" i="104" s="1"/>
  <c r="AY191" i="104"/>
  <c r="AF191" i="104"/>
  <c r="J191" i="104"/>
  <c r="AN191" i="104" s="1"/>
  <c r="AY190" i="104"/>
  <c r="AP190" i="104"/>
  <c r="AN190" i="104"/>
  <c r="AL190" i="104"/>
  <c r="AK190" i="104"/>
  <c r="AF190" i="104"/>
  <c r="M190" i="104"/>
  <c r="J190" i="104"/>
  <c r="AR190" i="104" s="1"/>
  <c r="I190" i="104"/>
  <c r="H190" i="104"/>
  <c r="AY189" i="104"/>
  <c r="AY188" i="104"/>
  <c r="AF188" i="104"/>
  <c r="J188" i="104"/>
  <c r="AQ188" i="104" s="1"/>
  <c r="AY187" i="104"/>
  <c r="AR187" i="104"/>
  <c r="AN187" i="104"/>
  <c r="AM187" i="104"/>
  <c r="AK187" i="104"/>
  <c r="AJ187" i="104"/>
  <c r="AF187" i="104"/>
  <c r="AE187" i="104"/>
  <c r="M187" i="104"/>
  <c r="AG187" i="104" s="1"/>
  <c r="AT187" i="104" s="1"/>
  <c r="J187" i="104"/>
  <c r="I187" i="104" s="1"/>
  <c r="AY186" i="104"/>
  <c r="AQ186" i="104"/>
  <c r="AL186" i="104"/>
  <c r="AK186" i="104"/>
  <c r="AF186" i="104"/>
  <c r="AE186" i="104"/>
  <c r="M186" i="104"/>
  <c r="J186" i="104"/>
  <c r="H186" i="104" s="1"/>
  <c r="I186" i="104"/>
  <c r="AY185" i="104"/>
  <c r="AQ185" i="104"/>
  <c r="AN185" i="104"/>
  <c r="K185" i="104" s="1"/>
  <c r="AM185" i="104"/>
  <c r="AF185" i="104"/>
  <c r="AE185" i="104"/>
  <c r="J185" i="104"/>
  <c r="I185" i="104" s="1"/>
  <c r="AY184" i="104"/>
  <c r="AR184" i="104"/>
  <c r="AP184" i="104"/>
  <c r="AN184" i="104"/>
  <c r="AF184" i="104"/>
  <c r="AE184" i="104"/>
  <c r="J184" i="104"/>
  <c r="I184" i="104" s="1"/>
  <c r="H184" i="104"/>
  <c r="AY183" i="104"/>
  <c r="AF183" i="104"/>
  <c r="J183" i="104"/>
  <c r="H183" i="104" s="1"/>
  <c r="AY182" i="104"/>
  <c r="AP182" i="104"/>
  <c r="AO182" i="104"/>
  <c r="AF182" i="104"/>
  <c r="J182" i="104"/>
  <c r="AJ182" i="104" s="1"/>
  <c r="AY181" i="104"/>
  <c r="AF181" i="104"/>
  <c r="J181" i="104"/>
  <c r="I181" i="104" s="1"/>
  <c r="AY180" i="104"/>
  <c r="AF180" i="104"/>
  <c r="J180" i="104"/>
  <c r="AY179" i="104"/>
  <c r="AM179" i="104"/>
  <c r="AL179" i="104"/>
  <c r="AF179" i="104"/>
  <c r="J179" i="104"/>
  <c r="AP179" i="104" s="1"/>
  <c r="AY178" i="104"/>
  <c r="AF178" i="104"/>
  <c r="J178" i="104"/>
  <c r="AY177" i="104"/>
  <c r="AY176" i="104"/>
  <c r="AM176" i="104"/>
  <c r="AL176" i="104"/>
  <c r="AF176" i="104"/>
  <c r="J176" i="104"/>
  <c r="I176" i="104" s="1"/>
  <c r="H176" i="104"/>
  <c r="AY175" i="104"/>
  <c r="AP175" i="104"/>
  <c r="AO175" i="104"/>
  <c r="AL175" i="104"/>
  <c r="AK175" i="104"/>
  <c r="AH175" i="104"/>
  <c r="AU175" i="104" s="1"/>
  <c r="AF175" i="104"/>
  <c r="M175" i="104"/>
  <c r="J175" i="104"/>
  <c r="AR175" i="104" s="1"/>
  <c r="I175" i="104"/>
  <c r="AY174" i="104"/>
  <c r="AQ174" i="104"/>
  <c r="AM174" i="104"/>
  <c r="AH174" i="104"/>
  <c r="AU174" i="104" s="1"/>
  <c r="AF174" i="104"/>
  <c r="AE174" i="104"/>
  <c r="M174" i="104"/>
  <c r="AG174" i="104" s="1"/>
  <c r="AT174" i="104" s="1"/>
  <c r="J174" i="104"/>
  <c r="AK174" i="104" s="1"/>
  <c r="I174" i="104"/>
  <c r="AY173" i="104"/>
  <c r="AP173" i="104"/>
  <c r="AN173" i="104"/>
  <c r="AF173" i="104"/>
  <c r="K173" i="104"/>
  <c r="J173" i="104"/>
  <c r="AJ173" i="104" s="1"/>
  <c r="H173" i="104"/>
  <c r="AY172" i="104"/>
  <c r="AQ172" i="104"/>
  <c r="AP172" i="104"/>
  <c r="AL172" i="104"/>
  <c r="AK172" i="104"/>
  <c r="AF172" i="104"/>
  <c r="AE172" i="104"/>
  <c r="M172" i="104"/>
  <c r="AI172" i="104" s="1"/>
  <c r="AV172" i="104" s="1"/>
  <c r="J172" i="104"/>
  <c r="I172" i="104" s="1"/>
  <c r="AY171" i="104"/>
  <c r="AF171" i="104"/>
  <c r="J171" i="104"/>
  <c r="M171" i="104" s="1"/>
  <c r="AY170" i="104"/>
  <c r="AO170" i="104"/>
  <c r="AM170" i="104"/>
  <c r="AF170" i="104"/>
  <c r="J170" i="104"/>
  <c r="AQ170" i="104" s="1"/>
  <c r="I170" i="104"/>
  <c r="AY169" i="104"/>
  <c r="AM169" i="104"/>
  <c r="AL169" i="104"/>
  <c r="AF169" i="104"/>
  <c r="J169" i="104"/>
  <c r="I169" i="104" s="1"/>
  <c r="AY168" i="104"/>
  <c r="AR168" i="104"/>
  <c r="AQ168" i="104"/>
  <c r="AN168" i="104"/>
  <c r="AM168" i="104"/>
  <c r="AF168" i="104"/>
  <c r="AE168" i="104"/>
  <c r="M168" i="104"/>
  <c r="J168" i="104"/>
  <c r="AO168" i="104" s="1"/>
  <c r="AY167" i="104"/>
  <c r="AR167" i="104"/>
  <c r="AP167" i="104"/>
  <c r="AF167" i="104"/>
  <c r="J167" i="104"/>
  <c r="H167" i="104" s="1"/>
  <c r="AY166" i="104"/>
  <c r="AF166" i="104"/>
  <c r="J166" i="104"/>
  <c r="H166" i="104" s="1"/>
  <c r="AY165" i="104"/>
  <c r="AY164" i="104"/>
  <c r="AF164" i="104"/>
  <c r="J164" i="104"/>
  <c r="AY163" i="104"/>
  <c r="AF163" i="104"/>
  <c r="J163" i="104"/>
  <c r="AY162" i="104"/>
  <c r="AQ162" i="104"/>
  <c r="AK162" i="104"/>
  <c r="AJ162" i="104"/>
  <c r="AF162" i="104"/>
  <c r="J162" i="104"/>
  <c r="AY161" i="104"/>
  <c r="AP161" i="104"/>
  <c r="AO161" i="104"/>
  <c r="AF161" i="104"/>
  <c r="AE161" i="104"/>
  <c r="J161" i="104"/>
  <c r="AY160" i="104"/>
  <c r="AF160" i="104"/>
  <c r="J160" i="104"/>
  <c r="AY159" i="104"/>
  <c r="AR159" i="104"/>
  <c r="AQ159" i="104"/>
  <c r="AF159" i="104"/>
  <c r="AE159" i="104"/>
  <c r="M159" i="104"/>
  <c r="AI159" i="104" s="1"/>
  <c r="AV159" i="104" s="1"/>
  <c r="J159" i="104"/>
  <c r="AL159" i="104" s="1"/>
  <c r="AY158" i="104"/>
  <c r="AR158" i="104"/>
  <c r="AO158" i="104"/>
  <c r="AM158" i="104"/>
  <c r="AL158" i="104"/>
  <c r="AG158" i="104"/>
  <c r="AT158" i="104" s="1"/>
  <c r="AF158" i="104"/>
  <c r="M158" i="104"/>
  <c r="AI158" i="104" s="1"/>
  <c r="AV158" i="104" s="1"/>
  <c r="J158" i="104"/>
  <c r="I158" i="104" s="1"/>
  <c r="H158" i="104"/>
  <c r="AY157" i="104"/>
  <c r="AQ157" i="104"/>
  <c r="AM157" i="104"/>
  <c r="AF157" i="104"/>
  <c r="AE157" i="104"/>
  <c r="M157" i="104"/>
  <c r="AH157" i="104" s="1"/>
  <c r="AU157" i="104" s="1"/>
  <c r="J157" i="104"/>
  <c r="I157" i="104" s="1"/>
  <c r="H157" i="104"/>
  <c r="AY156" i="104"/>
  <c r="AN156" i="104"/>
  <c r="AK156" i="104"/>
  <c r="AF156" i="104"/>
  <c r="J156" i="104"/>
  <c r="AJ156" i="104" s="1"/>
  <c r="AY155" i="104"/>
  <c r="AR155" i="104"/>
  <c r="AO155" i="104"/>
  <c r="AL155" i="104"/>
  <c r="AF155" i="104"/>
  <c r="AE155" i="104"/>
  <c r="J155" i="104"/>
  <c r="AN155" i="104" s="1"/>
  <c r="K155" i="104" s="1"/>
  <c r="H155" i="104"/>
  <c r="AY154" i="104"/>
  <c r="AL154" i="104"/>
  <c r="AF154" i="104"/>
  <c r="AE154" i="104"/>
  <c r="J154" i="104"/>
  <c r="I154" i="104" s="1"/>
  <c r="AY153" i="104"/>
  <c r="AY152" i="104"/>
  <c r="AO152" i="104"/>
  <c r="AN152" i="104"/>
  <c r="AJ152" i="104"/>
  <c r="AF152" i="104"/>
  <c r="J152" i="104"/>
  <c r="AQ152" i="104" s="1"/>
  <c r="I152" i="104"/>
  <c r="H152" i="104"/>
  <c r="AY151" i="104"/>
  <c r="AO151" i="104"/>
  <c r="AN151" i="104"/>
  <c r="K151" i="104" s="1"/>
  <c r="AL151" i="104"/>
  <c r="AK151" i="104"/>
  <c r="AF151" i="104"/>
  <c r="AE151" i="104"/>
  <c r="M151" i="104"/>
  <c r="J151" i="104"/>
  <c r="AP151" i="104" s="1"/>
  <c r="AY150" i="104"/>
  <c r="AQ150" i="104"/>
  <c r="AP150" i="104"/>
  <c r="AM150" i="104"/>
  <c r="AL150" i="104"/>
  <c r="AK150" i="104"/>
  <c r="AJ150" i="104"/>
  <c r="AF150" i="104"/>
  <c r="AE150" i="104"/>
  <c r="M150" i="104"/>
  <c r="J150" i="104"/>
  <c r="AN150" i="104" s="1"/>
  <c r="K150" i="104" s="1"/>
  <c r="I150" i="104"/>
  <c r="H150" i="104"/>
  <c r="AY149" i="104"/>
  <c r="AF149" i="104"/>
  <c r="J149" i="104"/>
  <c r="AJ149" i="104" s="1"/>
  <c r="AY148" i="104"/>
  <c r="AF148" i="104"/>
  <c r="M148" i="104"/>
  <c r="J148" i="104"/>
  <c r="AY147" i="104"/>
  <c r="AF147" i="104"/>
  <c r="M147" i="104"/>
  <c r="J147" i="104"/>
  <c r="I147" i="104" s="1"/>
  <c r="AY146" i="104"/>
  <c r="AF146" i="104"/>
  <c r="J146" i="104"/>
  <c r="AY145" i="104"/>
  <c r="AF145" i="104"/>
  <c r="J145" i="104"/>
  <c r="H145" i="104" s="1"/>
  <c r="AY144" i="104"/>
  <c r="AN144" i="104"/>
  <c r="K144" i="104" s="1"/>
  <c r="AF144" i="104"/>
  <c r="J144" i="104"/>
  <c r="H144" i="104"/>
  <c r="AY143" i="104"/>
  <c r="AQ143" i="104"/>
  <c r="AP143" i="104"/>
  <c r="AO143" i="104"/>
  <c r="AN143" i="104"/>
  <c r="AL143" i="104"/>
  <c r="AJ143" i="104"/>
  <c r="AF143" i="104"/>
  <c r="AE143" i="104"/>
  <c r="M143" i="104"/>
  <c r="AG143" i="104" s="1"/>
  <c r="AT143" i="104" s="1"/>
  <c r="K143" i="104"/>
  <c r="J143" i="104"/>
  <c r="AM143" i="104" s="1"/>
  <c r="H143" i="104"/>
  <c r="AY142" i="104"/>
  <c r="AQ142" i="104"/>
  <c r="AO142" i="104"/>
  <c r="AF142" i="104"/>
  <c r="AE142" i="104"/>
  <c r="J142" i="104"/>
  <c r="AL142" i="104" s="1"/>
  <c r="I142" i="104"/>
  <c r="H142" i="104"/>
  <c r="AY141" i="104"/>
  <c r="AY140" i="104"/>
  <c r="AQ140" i="104"/>
  <c r="AF140" i="104"/>
  <c r="J140" i="104"/>
  <c r="I140" i="104" s="1"/>
  <c r="AY139" i="104"/>
  <c r="AR139" i="104"/>
  <c r="AO139" i="104"/>
  <c r="AN139" i="104"/>
  <c r="K139" i="104" s="1"/>
  <c r="AM139" i="104"/>
  <c r="AL139" i="104"/>
  <c r="AF139" i="104"/>
  <c r="AE139" i="104"/>
  <c r="M139" i="104"/>
  <c r="AI139" i="104" s="1"/>
  <c r="AV139" i="104" s="1"/>
  <c r="J139" i="104"/>
  <c r="AP139" i="104" s="1"/>
  <c r="I139" i="104"/>
  <c r="H139" i="104"/>
  <c r="AY138" i="104"/>
  <c r="AM138" i="104"/>
  <c r="AF138" i="104"/>
  <c r="M138" i="104"/>
  <c r="AI138" i="104" s="1"/>
  <c r="AV138" i="104" s="1"/>
  <c r="J138" i="104"/>
  <c r="I138" i="104" s="1"/>
  <c r="AY137" i="104"/>
  <c r="AK137" i="104"/>
  <c r="AJ137" i="104"/>
  <c r="AF137" i="104"/>
  <c r="J137" i="104"/>
  <c r="I137" i="104" s="1"/>
  <c r="AY136" i="104"/>
  <c r="AR136" i="104"/>
  <c r="AP136" i="104"/>
  <c r="AO136" i="104"/>
  <c r="AN136" i="104"/>
  <c r="K136" i="104" s="1"/>
  <c r="AF136" i="104"/>
  <c r="M136" i="104"/>
  <c r="AI136" i="104" s="1"/>
  <c r="AV136" i="104" s="1"/>
  <c r="J136" i="104"/>
  <c r="AM136" i="104" s="1"/>
  <c r="AY135" i="104"/>
  <c r="AF135" i="104"/>
  <c r="J135" i="104"/>
  <c r="AY134" i="104"/>
  <c r="AN134" i="104"/>
  <c r="AM134" i="104"/>
  <c r="AF134" i="104"/>
  <c r="J134" i="104"/>
  <c r="AL134" i="104" s="1"/>
  <c r="AY133" i="104"/>
  <c r="AR133" i="104"/>
  <c r="AQ133" i="104"/>
  <c r="AM133" i="104"/>
  <c r="AF133" i="104"/>
  <c r="J133" i="104"/>
  <c r="AP133" i="104" s="1"/>
  <c r="H133" i="104"/>
  <c r="AY132" i="104"/>
  <c r="AF132" i="104"/>
  <c r="J132" i="104"/>
  <c r="I132" i="104"/>
  <c r="AY131" i="104"/>
  <c r="AQ131" i="104"/>
  <c r="AP131" i="104"/>
  <c r="AL131" i="104"/>
  <c r="AK131" i="104"/>
  <c r="AF131" i="104"/>
  <c r="AE131" i="104"/>
  <c r="M131" i="104"/>
  <c r="AI131" i="104" s="1"/>
  <c r="AV131" i="104" s="1"/>
  <c r="J131" i="104"/>
  <c r="AY130" i="104"/>
  <c r="AJ130" i="104"/>
  <c r="AF130" i="104"/>
  <c r="J130" i="104"/>
  <c r="AY129" i="104"/>
  <c r="AY128" i="104"/>
  <c r="AP128" i="104"/>
  <c r="AO128" i="104"/>
  <c r="AN128" i="104"/>
  <c r="K128" i="104" s="1"/>
  <c r="AM128" i="104"/>
  <c r="AL128" i="104"/>
  <c r="AJ128" i="104"/>
  <c r="AH128" i="104"/>
  <c r="AU128" i="104" s="1"/>
  <c r="AG128" i="104"/>
  <c r="AT128" i="104" s="1"/>
  <c r="AF128" i="104"/>
  <c r="M128" i="104"/>
  <c r="AI128" i="104" s="1"/>
  <c r="AV128" i="104" s="1"/>
  <c r="J128" i="104"/>
  <c r="AQ128" i="104" s="1"/>
  <c r="H128" i="104"/>
  <c r="AY127" i="104"/>
  <c r="AO127" i="104"/>
  <c r="AM127" i="104"/>
  <c r="AF127" i="104"/>
  <c r="M127" i="104"/>
  <c r="AI127" i="104" s="1"/>
  <c r="AV127" i="104" s="1"/>
  <c r="J127" i="104"/>
  <c r="I127" i="104" s="1"/>
  <c r="AY126" i="104"/>
  <c r="AR126" i="104"/>
  <c r="AQ126" i="104"/>
  <c r="AM126" i="104"/>
  <c r="AL126" i="104"/>
  <c r="AK126" i="104"/>
  <c r="AF126" i="104"/>
  <c r="AE126" i="104"/>
  <c r="J126" i="104"/>
  <c r="AP126" i="104" s="1"/>
  <c r="I126" i="104"/>
  <c r="AY125" i="104"/>
  <c r="AF125" i="104"/>
  <c r="M125" i="104"/>
  <c r="J125" i="104"/>
  <c r="I125" i="104" s="1"/>
  <c r="AY124" i="104"/>
  <c r="AP124" i="104"/>
  <c r="AN124" i="104"/>
  <c r="K124" i="104" s="1"/>
  <c r="AK124" i="104"/>
  <c r="AJ124" i="104"/>
  <c r="AF124" i="104"/>
  <c r="M124" i="104"/>
  <c r="AI124" i="104" s="1"/>
  <c r="AV124" i="104" s="1"/>
  <c r="J124" i="104"/>
  <c r="AY123" i="104"/>
  <c r="AF123" i="104"/>
  <c r="J123" i="104"/>
  <c r="AY122" i="104"/>
  <c r="AF122" i="104"/>
  <c r="J122" i="104"/>
  <c r="AM122" i="104" s="1"/>
  <c r="AY121" i="104"/>
  <c r="AF121" i="104"/>
  <c r="J121" i="104"/>
  <c r="AP121" i="104" s="1"/>
  <c r="AY120" i="104"/>
  <c r="AR120" i="104"/>
  <c r="AQ120" i="104"/>
  <c r="AN120" i="104"/>
  <c r="AL120" i="104"/>
  <c r="AK120" i="104"/>
  <c r="AF120" i="104"/>
  <c r="AE120" i="104"/>
  <c r="M120" i="104"/>
  <c r="AG120" i="104" s="1"/>
  <c r="AT120" i="104" s="1"/>
  <c r="K120" i="104"/>
  <c r="J120" i="104"/>
  <c r="AO120" i="104" s="1"/>
  <c r="I120" i="104"/>
  <c r="H120" i="104"/>
  <c r="AY119" i="104"/>
  <c r="AJ119" i="104"/>
  <c r="AF119" i="104"/>
  <c r="J119" i="104"/>
  <c r="AN119" i="104" s="1"/>
  <c r="K119" i="104" s="1"/>
  <c r="AY118" i="104"/>
  <c r="AQ118" i="104"/>
  <c r="AJ118" i="104"/>
  <c r="AF118" i="104"/>
  <c r="J118" i="104"/>
  <c r="AE118" i="104" s="1"/>
  <c r="I118" i="104"/>
  <c r="AY117" i="104"/>
  <c r="AF117" i="104"/>
  <c r="AY116" i="104"/>
  <c r="AR116" i="104"/>
  <c r="AP116" i="104"/>
  <c r="AN116" i="104"/>
  <c r="K116" i="104" s="1"/>
  <c r="AM116" i="104"/>
  <c r="AL116" i="104"/>
  <c r="AG116" i="104"/>
  <c r="AT116" i="104" s="1"/>
  <c r="AF116" i="104"/>
  <c r="M116" i="104"/>
  <c r="AI116" i="104" s="1"/>
  <c r="AV116" i="104" s="1"/>
  <c r="J116" i="104"/>
  <c r="AQ116" i="104" s="1"/>
  <c r="I116" i="104"/>
  <c r="H116" i="104"/>
  <c r="AY115" i="104"/>
  <c r="AR115" i="104"/>
  <c r="AQ115" i="104"/>
  <c r="AO115" i="104"/>
  <c r="AK115" i="104"/>
  <c r="AH115" i="104"/>
  <c r="AU115" i="104" s="1"/>
  <c r="AF115" i="104"/>
  <c r="AE115" i="104"/>
  <c r="M115" i="104"/>
  <c r="AI115" i="104" s="1"/>
  <c r="AV115" i="104" s="1"/>
  <c r="J115" i="104"/>
  <c r="AJ115" i="104" s="1"/>
  <c r="I115" i="104"/>
  <c r="H115" i="104"/>
  <c r="AY114" i="104"/>
  <c r="AP114" i="104"/>
  <c r="AM114" i="104"/>
  <c r="AJ114" i="104"/>
  <c r="AF114" i="104"/>
  <c r="J114" i="104"/>
  <c r="AO114" i="104" s="1"/>
  <c r="I114" i="104"/>
  <c r="AY113" i="104"/>
  <c r="AJ113" i="104"/>
  <c r="AF113" i="104"/>
  <c r="J113" i="104"/>
  <c r="AE113" i="104" s="1"/>
  <c r="AY112" i="104"/>
  <c r="AF112" i="104"/>
  <c r="J112" i="104"/>
  <c r="AM112" i="104" s="1"/>
  <c r="AY111" i="104"/>
  <c r="AF111" i="104"/>
  <c r="J111" i="104"/>
  <c r="AO111" i="104" s="1"/>
  <c r="AY110" i="104"/>
  <c r="AL110" i="104"/>
  <c r="AF110" i="104"/>
  <c r="J110" i="104"/>
  <c r="AY109" i="104"/>
  <c r="AR109" i="104"/>
  <c r="AM109" i="104"/>
  <c r="AF109" i="104"/>
  <c r="J109" i="104"/>
  <c r="AP109" i="104" s="1"/>
  <c r="H109" i="104"/>
  <c r="AY108" i="104"/>
  <c r="AP108" i="104"/>
  <c r="AF108" i="104"/>
  <c r="J108" i="104"/>
  <c r="AM108" i="104" s="1"/>
  <c r="I108" i="104"/>
  <c r="AY107" i="104"/>
  <c r="AF107" i="104"/>
  <c r="J107" i="104"/>
  <c r="AN107" i="104" s="1"/>
  <c r="K107" i="104" s="1"/>
  <c r="AY106" i="104"/>
  <c r="AQ106" i="104"/>
  <c r="AP106" i="104"/>
  <c r="AJ106" i="104"/>
  <c r="AF106" i="104"/>
  <c r="AE106" i="104"/>
  <c r="J106" i="104"/>
  <c r="AO106" i="104" s="1"/>
  <c r="AY105" i="104"/>
  <c r="AY104" i="104"/>
  <c r="AR104" i="104"/>
  <c r="AM104" i="104"/>
  <c r="AL104" i="104"/>
  <c r="AF104" i="104"/>
  <c r="J104" i="104"/>
  <c r="AQ104" i="104" s="1"/>
  <c r="AY103" i="104"/>
  <c r="AR103" i="104"/>
  <c r="AQ103" i="104"/>
  <c r="AO103" i="104"/>
  <c r="AM103" i="104"/>
  <c r="AK103" i="104"/>
  <c r="AF103" i="104"/>
  <c r="AE103" i="104"/>
  <c r="M103" i="104"/>
  <c r="J103" i="104"/>
  <c r="AJ103" i="104" s="1"/>
  <c r="I103" i="104"/>
  <c r="H103" i="104"/>
  <c r="AY102" i="104"/>
  <c r="AF102" i="104"/>
  <c r="J102" i="104"/>
  <c r="AO102" i="104" s="1"/>
  <c r="AY101" i="104"/>
  <c r="AR101" i="104"/>
  <c r="AQ101" i="104"/>
  <c r="AJ101" i="104"/>
  <c r="AF101" i="104"/>
  <c r="J101" i="104"/>
  <c r="AO101" i="104" s="1"/>
  <c r="AY100" i="104"/>
  <c r="AN100" i="104"/>
  <c r="AF100" i="104"/>
  <c r="M100" i="104"/>
  <c r="J100" i="104"/>
  <c r="AY99" i="104"/>
  <c r="AK99" i="104"/>
  <c r="AF99" i="104"/>
  <c r="J99" i="104"/>
  <c r="AY98" i="104"/>
  <c r="AF98" i="104"/>
  <c r="J98" i="104"/>
  <c r="AP98" i="104" s="1"/>
  <c r="AY97" i="104"/>
  <c r="AF97" i="104"/>
  <c r="J97" i="104"/>
  <c r="AR97" i="104" s="1"/>
  <c r="AY96" i="104"/>
  <c r="AP96" i="104"/>
  <c r="AO96" i="104"/>
  <c r="AN96" i="104"/>
  <c r="AK96" i="104"/>
  <c r="AJ96" i="104"/>
  <c r="AF96" i="104"/>
  <c r="M96" i="104"/>
  <c r="K96" i="104"/>
  <c r="J96" i="104"/>
  <c r="AM96" i="104" s="1"/>
  <c r="H96" i="104"/>
  <c r="AY95" i="104"/>
  <c r="AQ95" i="104"/>
  <c r="AM95" i="104"/>
  <c r="AL95" i="104"/>
  <c r="AF95" i="104"/>
  <c r="J95" i="104"/>
  <c r="AO95" i="104" s="1"/>
  <c r="AY94" i="104"/>
  <c r="AF94" i="104"/>
  <c r="J94" i="104"/>
  <c r="AE94" i="104" s="1"/>
  <c r="AY93" i="104"/>
  <c r="AY92" i="104"/>
  <c r="AF92" i="104"/>
  <c r="J92" i="104"/>
  <c r="H92" i="104" s="1"/>
  <c r="AY91" i="104"/>
  <c r="AP91" i="104"/>
  <c r="AL91" i="104"/>
  <c r="AF91" i="104"/>
  <c r="J91" i="104"/>
  <c r="AN91" i="104" s="1"/>
  <c r="H91" i="104"/>
  <c r="AY90" i="104"/>
  <c r="AR90" i="104"/>
  <c r="AN90" i="104"/>
  <c r="AL90" i="104"/>
  <c r="AF90" i="104"/>
  <c r="J90" i="104"/>
  <c r="AQ90" i="104" s="1"/>
  <c r="I90" i="104"/>
  <c r="H90" i="104"/>
  <c r="AY89" i="104"/>
  <c r="AQ89" i="104"/>
  <c r="AN89" i="104"/>
  <c r="K89" i="104" s="1"/>
  <c r="AM89" i="104"/>
  <c r="AK89" i="104"/>
  <c r="AJ89" i="104"/>
  <c r="AF89" i="104"/>
  <c r="AE89" i="104"/>
  <c r="M89" i="104"/>
  <c r="AG89" i="104" s="1"/>
  <c r="AT89" i="104" s="1"/>
  <c r="J89" i="104"/>
  <c r="AP89" i="104" s="1"/>
  <c r="H89" i="104"/>
  <c r="AY88" i="104"/>
  <c r="AF88" i="104"/>
  <c r="AE88" i="104"/>
  <c r="J88" i="104"/>
  <c r="AQ88" i="104" s="1"/>
  <c r="AY87" i="104"/>
  <c r="AP87" i="104"/>
  <c r="AF87" i="104"/>
  <c r="J87" i="104"/>
  <c r="AQ87" i="104" s="1"/>
  <c r="AY86" i="104"/>
  <c r="AQ86" i="104"/>
  <c r="AP86" i="104"/>
  <c r="AN86" i="104"/>
  <c r="AF86" i="104"/>
  <c r="AE86" i="104"/>
  <c r="J86" i="104"/>
  <c r="AO86" i="104" s="1"/>
  <c r="I86" i="104"/>
  <c r="AY85" i="104"/>
  <c r="AF85" i="104"/>
  <c r="J85" i="104"/>
  <c r="AY84" i="104"/>
  <c r="AR84" i="104"/>
  <c r="AF84" i="104"/>
  <c r="J84" i="104"/>
  <c r="AQ84" i="104" s="1"/>
  <c r="AY83" i="104"/>
  <c r="AL83" i="104"/>
  <c r="AF83" i="104"/>
  <c r="J83" i="104"/>
  <c r="I83" i="104" s="1"/>
  <c r="AY82" i="104"/>
  <c r="AL82" i="104"/>
  <c r="AJ82" i="104"/>
  <c r="AF82" i="104"/>
  <c r="J82" i="104"/>
  <c r="AO82" i="104" s="1"/>
  <c r="AY81" i="104"/>
  <c r="J81" i="104"/>
  <c r="AM81" i="104" s="1"/>
  <c r="AY80" i="104"/>
  <c r="AR80" i="104"/>
  <c r="AF80" i="104"/>
  <c r="AE80" i="104"/>
  <c r="J80" i="104"/>
  <c r="AP80" i="104" s="1"/>
  <c r="AY79" i="104"/>
  <c r="AQ79" i="104"/>
  <c r="AN79" i="104"/>
  <c r="K79" i="104" s="1"/>
  <c r="AM79" i="104"/>
  <c r="AK79" i="104"/>
  <c r="AJ79" i="104"/>
  <c r="AF79" i="104"/>
  <c r="AE79" i="104"/>
  <c r="M79" i="104"/>
  <c r="J79" i="104"/>
  <c r="AR79" i="104" s="1"/>
  <c r="H79" i="104"/>
  <c r="AY78" i="104"/>
  <c r="AF78" i="104"/>
  <c r="J78" i="104"/>
  <c r="AK78" i="104" s="1"/>
  <c r="AY77" i="104"/>
  <c r="AJ77" i="104"/>
  <c r="AF77" i="104"/>
  <c r="J77" i="104"/>
  <c r="I77" i="104"/>
  <c r="AY76" i="104"/>
  <c r="AR76" i="104"/>
  <c r="AP76" i="104"/>
  <c r="AO76" i="104"/>
  <c r="AN76" i="104"/>
  <c r="K76" i="104" s="1"/>
  <c r="AL76" i="104"/>
  <c r="AK76" i="104"/>
  <c r="AF76" i="104"/>
  <c r="AE76" i="104"/>
  <c r="M76" i="104"/>
  <c r="AI76" i="104" s="1"/>
  <c r="AV76" i="104" s="1"/>
  <c r="J76" i="104"/>
  <c r="AM76" i="104" s="1"/>
  <c r="I76" i="104"/>
  <c r="H76" i="104"/>
  <c r="AY75" i="104"/>
  <c r="AP75" i="104"/>
  <c r="AF75" i="104"/>
  <c r="J75" i="104"/>
  <c r="AQ75" i="104" s="1"/>
  <c r="AY74" i="104"/>
  <c r="AR74" i="104"/>
  <c r="AL74" i="104"/>
  <c r="AF74" i="104"/>
  <c r="J74" i="104"/>
  <c r="AJ74" i="104" s="1"/>
  <c r="AY73" i="104"/>
  <c r="AQ73" i="104"/>
  <c r="AP73" i="104"/>
  <c r="AK73" i="104"/>
  <c r="AF73" i="104"/>
  <c r="J73" i="104"/>
  <c r="AO73" i="104" s="1"/>
  <c r="AY72" i="104"/>
  <c r="AP72" i="104"/>
  <c r="AM72" i="104"/>
  <c r="AK72" i="104"/>
  <c r="AF72" i="104"/>
  <c r="M72" i="104"/>
  <c r="J72" i="104"/>
  <c r="AJ72" i="104" s="1"/>
  <c r="AY71" i="104"/>
  <c r="AF71" i="104"/>
  <c r="J71" i="104"/>
  <c r="M71" i="104" s="1"/>
  <c r="AY70" i="104"/>
  <c r="AK70" i="104"/>
  <c r="AF70" i="104"/>
  <c r="AE70" i="104"/>
  <c r="M70" i="104"/>
  <c r="AG70" i="104" s="1"/>
  <c r="AT70" i="104" s="1"/>
  <c r="J70" i="104"/>
  <c r="I70" i="104" s="1"/>
  <c r="H70" i="104"/>
  <c r="AY69" i="104"/>
  <c r="AY68" i="104"/>
  <c r="AQ68" i="104"/>
  <c r="AN68" i="104"/>
  <c r="AF68" i="104"/>
  <c r="J68" i="104"/>
  <c r="AR68" i="104" s="1"/>
  <c r="AY67" i="104"/>
  <c r="AJ67" i="104"/>
  <c r="AF67" i="104"/>
  <c r="J67" i="104"/>
  <c r="AR67" i="104" s="1"/>
  <c r="AY66" i="104"/>
  <c r="AR66" i="104"/>
  <c r="AQ66" i="104"/>
  <c r="AN66" i="104"/>
  <c r="AM66" i="104"/>
  <c r="AL66" i="104"/>
  <c r="AF66" i="104"/>
  <c r="AE66" i="104"/>
  <c r="J66" i="104"/>
  <c r="AK66" i="104" s="1"/>
  <c r="I66" i="104"/>
  <c r="H66" i="104"/>
  <c r="AY65" i="104"/>
  <c r="AF65" i="104"/>
  <c r="X65" i="104"/>
  <c r="J65" i="104"/>
  <c r="AR65" i="104" s="1"/>
  <c r="AY64" i="104"/>
  <c r="AF64" i="104"/>
  <c r="AE64" i="104"/>
  <c r="J64" i="104"/>
  <c r="AR64" i="104" s="1"/>
  <c r="AY63" i="104"/>
  <c r="AR63" i="104"/>
  <c r="AP63" i="104"/>
  <c r="AO63" i="104"/>
  <c r="AM63" i="104"/>
  <c r="AJ63" i="104"/>
  <c r="AF63" i="104"/>
  <c r="V63" i="104"/>
  <c r="J63" i="104"/>
  <c r="AQ63" i="104" s="1"/>
  <c r="I63" i="104"/>
  <c r="H63" i="104"/>
  <c r="AY62" i="104"/>
  <c r="AF62" i="104"/>
  <c r="J62" i="104"/>
  <c r="M62" i="104" s="1"/>
  <c r="AG62" i="104" s="1"/>
  <c r="AT62" i="104" s="1"/>
  <c r="AY61" i="104"/>
  <c r="AF61" i="104"/>
  <c r="AE61" i="104"/>
  <c r="AB61" i="104"/>
  <c r="J61" i="104"/>
  <c r="AO61" i="104" s="1"/>
  <c r="AY60" i="104"/>
  <c r="AR60" i="104"/>
  <c r="AP60" i="104"/>
  <c r="AK60" i="104"/>
  <c r="AG60" i="104"/>
  <c r="AT60" i="104" s="1"/>
  <c r="AF60" i="104"/>
  <c r="M60" i="104"/>
  <c r="AH60" i="104" s="1"/>
  <c r="AU60" i="104" s="1"/>
  <c r="J60" i="104"/>
  <c r="AY59" i="104"/>
  <c r="AF59" i="104"/>
  <c r="AC59" i="104"/>
  <c r="J59" i="104"/>
  <c r="AO59" i="104" s="1"/>
  <c r="AY58" i="104"/>
  <c r="AF58" i="104"/>
  <c r="J58" i="104"/>
  <c r="AP58" i="104" s="1"/>
  <c r="AY57" i="104"/>
  <c r="AY56" i="104"/>
  <c r="AL56" i="104"/>
  <c r="AF56" i="104"/>
  <c r="P56" i="104"/>
  <c r="J56" i="104"/>
  <c r="AE56" i="104" s="1"/>
  <c r="AY55" i="104"/>
  <c r="AM55" i="104"/>
  <c r="AL55" i="104"/>
  <c r="AF55" i="104"/>
  <c r="J55" i="104"/>
  <c r="AR55" i="104" s="1"/>
  <c r="AY54" i="104"/>
  <c r="AR54" i="104"/>
  <c r="AQ54" i="104"/>
  <c r="AP54" i="104"/>
  <c r="AM54" i="104"/>
  <c r="AL54" i="104"/>
  <c r="AF54" i="104"/>
  <c r="AE54" i="104"/>
  <c r="AC54" i="104"/>
  <c r="J54" i="104"/>
  <c r="AN54" i="104" s="1"/>
  <c r="K54" i="104" s="1"/>
  <c r="AY53" i="104"/>
  <c r="AF53" i="104"/>
  <c r="Y53" i="104"/>
  <c r="Q53" i="104"/>
  <c r="J53" i="104"/>
  <c r="AO53" i="104" s="1"/>
  <c r="AY52" i="104"/>
  <c r="AO52" i="104"/>
  <c r="AN52" i="104"/>
  <c r="K52" i="104" s="1"/>
  <c r="AK52" i="104"/>
  <c r="AJ52" i="104"/>
  <c r="AF52" i="104"/>
  <c r="AE52" i="104"/>
  <c r="Y52" i="104"/>
  <c r="J52" i="104"/>
  <c r="AR52" i="104" s="1"/>
  <c r="I52" i="104"/>
  <c r="H52" i="104"/>
  <c r="AY51" i="104"/>
  <c r="AP51" i="104"/>
  <c r="AO51" i="104"/>
  <c r="AF51" i="104"/>
  <c r="AA51" i="104"/>
  <c r="J51" i="104"/>
  <c r="H51" i="104" s="1"/>
  <c r="AY50" i="104"/>
  <c r="AO50" i="104"/>
  <c r="AF50" i="104"/>
  <c r="W50" i="104"/>
  <c r="O50" i="104"/>
  <c r="J50" i="104"/>
  <c r="AY49" i="104"/>
  <c r="AR49" i="104"/>
  <c r="AQ49" i="104"/>
  <c r="AN49" i="104"/>
  <c r="K49" i="104" s="1"/>
  <c r="AM49" i="104"/>
  <c r="AJ49" i="104"/>
  <c r="AF49" i="104"/>
  <c r="AE49" i="104"/>
  <c r="M49" i="104"/>
  <c r="J49" i="104"/>
  <c r="AO49" i="104" s="1"/>
  <c r="I49" i="104"/>
  <c r="H49" i="104"/>
  <c r="AY48" i="104"/>
  <c r="AF48" i="104"/>
  <c r="Y48" i="104"/>
  <c r="J48" i="104"/>
  <c r="H48" i="104" s="1"/>
  <c r="AY47" i="104"/>
  <c r="AR47" i="104"/>
  <c r="AN47" i="104"/>
  <c r="AL47" i="104"/>
  <c r="AF47" i="104"/>
  <c r="Z47" i="104"/>
  <c r="Q47" i="104"/>
  <c r="M47" i="104"/>
  <c r="AI47" i="104" s="1"/>
  <c r="AV47" i="104" s="1"/>
  <c r="J47" i="104"/>
  <c r="AE47" i="104" s="1"/>
  <c r="AY46" i="104"/>
  <c r="AN46" i="104"/>
  <c r="AM46" i="104"/>
  <c r="AK46" i="104"/>
  <c r="AF46" i="104"/>
  <c r="Y46" i="104"/>
  <c r="W46" i="104"/>
  <c r="M46" i="104"/>
  <c r="AI46" i="104" s="1"/>
  <c r="AV46" i="104" s="1"/>
  <c r="J46" i="104"/>
  <c r="H46" i="104" s="1"/>
  <c r="I46" i="104"/>
  <c r="AY45" i="104"/>
  <c r="P45" i="104"/>
  <c r="AY44" i="104"/>
  <c r="AF44" i="104"/>
  <c r="AC44" i="104"/>
  <c r="Q44" i="104"/>
  <c r="J44" i="104"/>
  <c r="AL44" i="104" s="1"/>
  <c r="AY43" i="104"/>
  <c r="AN43" i="104"/>
  <c r="K43" i="104" s="1"/>
  <c r="AM43" i="104"/>
  <c r="AL43" i="104"/>
  <c r="AJ43" i="104"/>
  <c r="AF43" i="104"/>
  <c r="Y43" i="104"/>
  <c r="M43" i="104"/>
  <c r="AI43" i="104" s="1"/>
  <c r="AV43" i="104" s="1"/>
  <c r="J43" i="104"/>
  <c r="AR43" i="104" s="1"/>
  <c r="H43" i="104"/>
  <c r="AY42" i="104"/>
  <c r="AQ42" i="104"/>
  <c r="AO42" i="104"/>
  <c r="AL42" i="104"/>
  <c r="AF42" i="104"/>
  <c r="M42" i="104"/>
  <c r="AH42" i="104" s="1"/>
  <c r="AU42" i="104" s="1"/>
  <c r="J42" i="104"/>
  <c r="AK42" i="104" s="1"/>
  <c r="AY41" i="104"/>
  <c r="AF41" i="104"/>
  <c r="AC41" i="104"/>
  <c r="AB41" i="104"/>
  <c r="P41" i="104"/>
  <c r="J41" i="104"/>
  <c r="I41" i="104" s="1"/>
  <c r="AY40" i="104"/>
  <c r="AM40" i="104"/>
  <c r="AF40" i="104"/>
  <c r="AB40" i="104"/>
  <c r="Y40" i="104"/>
  <c r="V40" i="104"/>
  <c r="J40" i="104"/>
  <c r="AK40" i="104" s="1"/>
  <c r="I40" i="104"/>
  <c r="AY39" i="104"/>
  <c r="AQ39" i="104"/>
  <c r="AK39" i="104"/>
  <c r="AF39" i="104"/>
  <c r="W39" i="104"/>
  <c r="S39" i="104"/>
  <c r="M39" i="104"/>
  <c r="AH39" i="104" s="1"/>
  <c r="AU39" i="104" s="1"/>
  <c r="J39" i="104"/>
  <c r="AR39" i="104" s="1"/>
  <c r="AY38" i="104"/>
  <c r="AP38" i="104"/>
  <c r="AF38" i="104"/>
  <c r="AB38" i="104"/>
  <c r="X38" i="104"/>
  <c r="S38" i="104"/>
  <c r="J38" i="104"/>
  <c r="AR38" i="104" s="1"/>
  <c r="AY37" i="104"/>
  <c r="AF37" i="104"/>
  <c r="Y37" i="104"/>
  <c r="Q37" i="104"/>
  <c r="P37" i="104"/>
  <c r="J37" i="104"/>
  <c r="AJ37" i="104" s="1"/>
  <c r="AY36" i="104"/>
  <c r="AO36" i="104"/>
  <c r="AN36" i="104"/>
  <c r="K36" i="104" s="1"/>
  <c r="AL36" i="104"/>
  <c r="AJ36" i="104"/>
  <c r="AF36" i="104"/>
  <c r="W36" i="104"/>
  <c r="V36" i="104"/>
  <c r="J36" i="104"/>
  <c r="AP36" i="104" s="1"/>
  <c r="I36" i="104"/>
  <c r="AY35" i="104"/>
  <c r="AM35" i="104"/>
  <c r="AF35" i="104"/>
  <c r="AC35" i="104"/>
  <c r="AA35" i="104"/>
  <c r="W35" i="104"/>
  <c r="V35" i="104"/>
  <c r="J35" i="104"/>
  <c r="I35" i="104" s="1"/>
  <c r="AY34" i="104"/>
  <c r="AR34" i="104"/>
  <c r="AQ34" i="104"/>
  <c r="AP34" i="104"/>
  <c r="AL34" i="104"/>
  <c r="AK34" i="104"/>
  <c r="AJ34" i="104"/>
  <c r="AF34" i="104"/>
  <c r="AE34" i="104"/>
  <c r="Y34" i="104"/>
  <c r="U34" i="104"/>
  <c r="P34" i="104"/>
  <c r="M34" i="104"/>
  <c r="AI34" i="104" s="1"/>
  <c r="AV34" i="104" s="1"/>
  <c r="J34" i="104"/>
  <c r="AO34" i="104" s="1"/>
  <c r="H34" i="104"/>
  <c r="AY33" i="104"/>
  <c r="AC33" i="104"/>
  <c r="S33" i="104"/>
  <c r="Q33" i="104"/>
  <c r="AY32" i="104"/>
  <c r="AQ32" i="104"/>
  <c r="AF32" i="104"/>
  <c r="AC32" i="104"/>
  <c r="Y32" i="104"/>
  <c r="Q32" i="104"/>
  <c r="N32" i="104"/>
  <c r="J32" i="104"/>
  <c r="AL32" i="104" s="1"/>
  <c r="AY31" i="104"/>
  <c r="AQ31" i="104"/>
  <c r="AF31" i="104"/>
  <c r="AB31" i="104"/>
  <c r="W31" i="104"/>
  <c r="Q31" i="104"/>
  <c r="P31" i="104"/>
  <c r="J31" i="104"/>
  <c r="AP31" i="104" s="1"/>
  <c r="I31" i="104"/>
  <c r="AY30" i="104"/>
  <c r="AF30" i="104"/>
  <c r="AC30" i="104"/>
  <c r="AB30" i="104"/>
  <c r="Z30" i="104"/>
  <c r="W30" i="104"/>
  <c r="V30" i="104"/>
  <c r="J30" i="104"/>
  <c r="AY29" i="104"/>
  <c r="AF29" i="104"/>
  <c r="AC29" i="104"/>
  <c r="AB29" i="104"/>
  <c r="Y29" i="104"/>
  <c r="Q29" i="104"/>
  <c r="J29" i="104"/>
  <c r="AM29" i="104" s="1"/>
  <c r="AY28" i="104"/>
  <c r="AR28" i="104"/>
  <c r="AP28" i="104"/>
  <c r="AN28" i="104"/>
  <c r="K28" i="104" s="1"/>
  <c r="AM28" i="104"/>
  <c r="AJ28" i="104"/>
  <c r="AH28" i="104"/>
  <c r="AU28" i="104" s="1"/>
  <c r="AF28" i="104"/>
  <c r="AE28" i="104"/>
  <c r="Y28" i="104"/>
  <c r="V28" i="104"/>
  <c r="S28" i="104"/>
  <c r="M28" i="104"/>
  <c r="AI28" i="104" s="1"/>
  <c r="AV28" i="104" s="1"/>
  <c r="J28" i="104"/>
  <c r="AO28" i="104" s="1"/>
  <c r="H28" i="104"/>
  <c r="AY27" i="104"/>
  <c r="AQ27" i="104"/>
  <c r="AP27" i="104"/>
  <c r="AN27" i="104"/>
  <c r="AM27" i="104"/>
  <c r="AL27" i="104"/>
  <c r="AK27" i="104"/>
  <c r="AG27" i="104"/>
  <c r="AT27" i="104" s="1"/>
  <c r="AF27" i="104"/>
  <c r="AE27" i="104"/>
  <c r="X27" i="104"/>
  <c r="M27" i="104"/>
  <c r="AH27" i="104" s="1"/>
  <c r="AU27" i="104" s="1"/>
  <c r="K27" i="104"/>
  <c r="J27" i="104"/>
  <c r="AJ27" i="104" s="1"/>
  <c r="I27" i="104"/>
  <c r="H27" i="104"/>
  <c r="AY26" i="104"/>
  <c r="AR26" i="104"/>
  <c r="AO26" i="104"/>
  <c r="AL26" i="104"/>
  <c r="AK26" i="104"/>
  <c r="AF26" i="104"/>
  <c r="AE26" i="104"/>
  <c r="AC26" i="104"/>
  <c r="Y26" i="104"/>
  <c r="W26" i="104"/>
  <c r="S26" i="104"/>
  <c r="Q26" i="104"/>
  <c r="M26" i="104"/>
  <c r="AI26" i="104" s="1"/>
  <c r="AV26" i="104" s="1"/>
  <c r="J26" i="104"/>
  <c r="AN26" i="104" s="1"/>
  <c r="AY25" i="104"/>
  <c r="AR25" i="104"/>
  <c r="AN25" i="104"/>
  <c r="AF25" i="104"/>
  <c r="AC25" i="104"/>
  <c r="AB25" i="104"/>
  <c r="Y25" i="104"/>
  <c r="W25" i="104"/>
  <c r="V25" i="104"/>
  <c r="S25" i="104"/>
  <c r="Q25" i="104"/>
  <c r="P25" i="104"/>
  <c r="K25" i="104"/>
  <c r="J25" i="104"/>
  <c r="H25" i="104" s="1"/>
  <c r="AY24" i="104"/>
  <c r="AP24" i="104"/>
  <c r="AM24" i="104"/>
  <c r="AF24" i="104"/>
  <c r="AC24" i="104"/>
  <c r="AA24" i="104"/>
  <c r="Y24" i="104"/>
  <c r="X24" i="104"/>
  <c r="W24" i="104"/>
  <c r="S24" i="104"/>
  <c r="Q24" i="104"/>
  <c r="O24" i="104"/>
  <c r="J24" i="104"/>
  <c r="AL24" i="104" s="1"/>
  <c r="AY23" i="104"/>
  <c r="AF23" i="104"/>
  <c r="AC23" i="104"/>
  <c r="AB23" i="104"/>
  <c r="W23" i="104"/>
  <c r="V23" i="104"/>
  <c r="T23" i="104"/>
  <c r="Q23" i="104"/>
  <c r="P23" i="104"/>
  <c r="J23" i="104"/>
  <c r="AQ23" i="104" s="1"/>
  <c r="C23" i="104"/>
  <c r="C24" i="104" s="1"/>
  <c r="C25" i="104" s="1"/>
  <c r="C26" i="104" s="1"/>
  <c r="C27" i="104" s="1"/>
  <c r="C28" i="104" s="1"/>
  <c r="C29" i="104" s="1"/>
  <c r="C30" i="104" s="1"/>
  <c r="C31" i="104" s="1"/>
  <c r="C32" i="104" s="1"/>
  <c r="C33" i="104" s="1"/>
  <c r="C34" i="104" s="1"/>
  <c r="C35" i="104" s="1"/>
  <c r="C36" i="104" s="1"/>
  <c r="C37" i="104" s="1"/>
  <c r="C38" i="104" s="1"/>
  <c r="C39" i="104" s="1"/>
  <c r="C40" i="104" s="1"/>
  <c r="C41" i="104" s="1"/>
  <c r="C42" i="104" s="1"/>
  <c r="C43" i="104" s="1"/>
  <c r="C44" i="104" s="1"/>
  <c r="C45" i="104" s="1"/>
  <c r="C46" i="104" s="1"/>
  <c r="C47" i="104" s="1"/>
  <c r="C48" i="104" s="1"/>
  <c r="C49" i="104" s="1"/>
  <c r="C50" i="104" s="1"/>
  <c r="C51" i="104" s="1"/>
  <c r="C52" i="104" s="1"/>
  <c r="C53" i="104" s="1"/>
  <c r="C54" i="104" s="1"/>
  <c r="C55" i="104" s="1"/>
  <c r="C56" i="104" s="1"/>
  <c r="C57" i="104" s="1"/>
  <c r="C58" i="104" s="1"/>
  <c r="C59" i="104" s="1"/>
  <c r="C60" i="104" s="1"/>
  <c r="C61" i="104" s="1"/>
  <c r="C62" i="104" s="1"/>
  <c r="C63" i="104" s="1"/>
  <c r="C64" i="104" s="1"/>
  <c r="C65" i="104" s="1"/>
  <c r="C66" i="104" s="1"/>
  <c r="C67" i="104" s="1"/>
  <c r="C68" i="104" s="1"/>
  <c r="C69" i="104" s="1"/>
  <c r="C70" i="104" s="1"/>
  <c r="C71" i="104" s="1"/>
  <c r="C72" i="104" s="1"/>
  <c r="C73" i="104" s="1"/>
  <c r="C74" i="104" s="1"/>
  <c r="C75" i="104" s="1"/>
  <c r="C76" i="104" s="1"/>
  <c r="C77" i="104" s="1"/>
  <c r="C78" i="104" s="1"/>
  <c r="C79" i="104" s="1"/>
  <c r="C80" i="104" s="1"/>
  <c r="C81" i="104" s="1"/>
  <c r="C82" i="104" s="1"/>
  <c r="C83" i="104" s="1"/>
  <c r="C84" i="104" s="1"/>
  <c r="C85" i="104" s="1"/>
  <c r="C86" i="104" s="1"/>
  <c r="C87" i="104" s="1"/>
  <c r="C88" i="104" s="1"/>
  <c r="C89" i="104" s="1"/>
  <c r="C90" i="104" s="1"/>
  <c r="C91" i="104" s="1"/>
  <c r="C92" i="104" s="1"/>
  <c r="C93" i="104" s="1"/>
  <c r="C94" i="104" s="1"/>
  <c r="C95" i="104" s="1"/>
  <c r="C96" i="104" s="1"/>
  <c r="C97" i="104" s="1"/>
  <c r="C98" i="104" s="1"/>
  <c r="C99" i="104" s="1"/>
  <c r="C100" i="104" s="1"/>
  <c r="C101" i="104" s="1"/>
  <c r="C102" i="104" s="1"/>
  <c r="C103" i="104" s="1"/>
  <c r="C104" i="104" s="1"/>
  <c r="C105" i="104" s="1"/>
  <c r="C106" i="104" s="1"/>
  <c r="C107" i="104" s="1"/>
  <c r="C108" i="104" s="1"/>
  <c r="C109" i="104" s="1"/>
  <c r="C110" i="104" s="1"/>
  <c r="C111" i="104" s="1"/>
  <c r="C112" i="104" s="1"/>
  <c r="C113" i="104" s="1"/>
  <c r="C114" i="104" s="1"/>
  <c r="C115" i="104" s="1"/>
  <c r="C116" i="104" s="1"/>
  <c r="C117" i="104" s="1"/>
  <c r="C118" i="104" s="1"/>
  <c r="C119" i="104" s="1"/>
  <c r="C120" i="104" s="1"/>
  <c r="C121" i="104" s="1"/>
  <c r="C122" i="104" s="1"/>
  <c r="C123" i="104" s="1"/>
  <c r="C124" i="104" s="1"/>
  <c r="C125" i="104" s="1"/>
  <c r="C126" i="104" s="1"/>
  <c r="C127" i="104" s="1"/>
  <c r="C128" i="104" s="1"/>
  <c r="C129" i="104" s="1"/>
  <c r="C130" i="104" s="1"/>
  <c r="C131" i="104" s="1"/>
  <c r="C132" i="104" s="1"/>
  <c r="C133" i="104" s="1"/>
  <c r="C134" i="104" s="1"/>
  <c r="C135" i="104" s="1"/>
  <c r="C136" i="104" s="1"/>
  <c r="C137" i="104" s="1"/>
  <c r="C138" i="104" s="1"/>
  <c r="C139" i="104" s="1"/>
  <c r="C140" i="104" s="1"/>
  <c r="C141" i="104" s="1"/>
  <c r="C142" i="104" s="1"/>
  <c r="C143" i="104" s="1"/>
  <c r="C144" i="104" s="1"/>
  <c r="C145" i="104" s="1"/>
  <c r="C146" i="104" s="1"/>
  <c r="C147" i="104" s="1"/>
  <c r="C148" i="104" s="1"/>
  <c r="C149" i="104" s="1"/>
  <c r="C150" i="104" s="1"/>
  <c r="C151" i="104" s="1"/>
  <c r="C152" i="104" s="1"/>
  <c r="C153" i="104" s="1"/>
  <c r="C154" i="104" s="1"/>
  <c r="C155" i="104" s="1"/>
  <c r="C156" i="104" s="1"/>
  <c r="C157" i="104" s="1"/>
  <c r="C158" i="104" s="1"/>
  <c r="C159" i="104" s="1"/>
  <c r="C160" i="104" s="1"/>
  <c r="C161" i="104" s="1"/>
  <c r="C162" i="104" s="1"/>
  <c r="C163" i="104" s="1"/>
  <c r="C164" i="104" s="1"/>
  <c r="C165" i="104" s="1"/>
  <c r="C166" i="104" s="1"/>
  <c r="C167" i="104" s="1"/>
  <c r="C168" i="104" s="1"/>
  <c r="C169" i="104" s="1"/>
  <c r="C170" i="104" s="1"/>
  <c r="C171" i="104" s="1"/>
  <c r="C172" i="104" s="1"/>
  <c r="C173" i="104" s="1"/>
  <c r="C174" i="104" s="1"/>
  <c r="C175" i="104" s="1"/>
  <c r="C176" i="104" s="1"/>
  <c r="C177" i="104" s="1"/>
  <c r="C178" i="104" s="1"/>
  <c r="C179" i="104" s="1"/>
  <c r="C180" i="104" s="1"/>
  <c r="C181" i="104" s="1"/>
  <c r="C182" i="104" s="1"/>
  <c r="C183" i="104" s="1"/>
  <c r="C184" i="104" s="1"/>
  <c r="C185" i="104" s="1"/>
  <c r="C186" i="104" s="1"/>
  <c r="C187" i="104" s="1"/>
  <c r="C188" i="104" s="1"/>
  <c r="C189" i="104" s="1"/>
  <c r="C190" i="104" s="1"/>
  <c r="C191" i="104" s="1"/>
  <c r="C192" i="104" s="1"/>
  <c r="C193" i="104" s="1"/>
  <c r="C194" i="104" s="1"/>
  <c r="C195" i="104" s="1"/>
  <c r="C196" i="104" s="1"/>
  <c r="C197" i="104" s="1"/>
  <c r="C198" i="104" s="1"/>
  <c r="C199" i="104" s="1"/>
  <c r="C200" i="104" s="1"/>
  <c r="C201" i="104" s="1"/>
  <c r="C202" i="104" s="1"/>
  <c r="C203" i="104" s="1"/>
  <c r="C204" i="104" s="1"/>
  <c r="C205" i="104" s="1"/>
  <c r="C206" i="104" s="1"/>
  <c r="C207" i="104" s="1"/>
  <c r="C208" i="104" s="1"/>
  <c r="C209" i="104" s="1"/>
  <c r="C210" i="104" s="1"/>
  <c r="C211" i="104" s="1"/>
  <c r="C212" i="104" s="1"/>
  <c r="C213" i="104" s="1"/>
  <c r="C214" i="104" s="1"/>
  <c r="C215" i="104" s="1"/>
  <c r="C216" i="104" s="1"/>
  <c r="C217" i="104" s="1"/>
  <c r="C218" i="104" s="1"/>
  <c r="C219" i="104" s="1"/>
  <c r="C220" i="104" s="1"/>
  <c r="C221" i="104" s="1"/>
  <c r="C222" i="104" s="1"/>
  <c r="C223" i="104" s="1"/>
  <c r="C224" i="104" s="1"/>
  <c r="C225" i="104" s="1"/>
  <c r="C226" i="104" s="1"/>
  <c r="C227" i="104" s="1"/>
  <c r="C228" i="104" s="1"/>
  <c r="C229" i="104" s="1"/>
  <c r="C230" i="104" s="1"/>
  <c r="C231" i="104" s="1"/>
  <c r="C232" i="104" s="1"/>
  <c r="C233" i="104" s="1"/>
  <c r="C234" i="104" s="1"/>
  <c r="C235" i="104" s="1"/>
  <c r="C236" i="104" s="1"/>
  <c r="C237" i="104" s="1"/>
  <c r="C238" i="104" s="1"/>
  <c r="C239" i="104" s="1"/>
  <c r="C240" i="104" s="1"/>
  <c r="C241" i="104" s="1"/>
  <c r="C242" i="104" s="1"/>
  <c r="C243" i="104" s="1"/>
  <c r="C244" i="104" s="1"/>
  <c r="C245" i="104" s="1"/>
  <c r="C246" i="104" s="1"/>
  <c r="C247" i="104" s="1"/>
  <c r="C248" i="104" s="1"/>
  <c r="C249" i="104" s="1"/>
  <c r="C250" i="104" s="1"/>
  <c r="C251" i="104" s="1"/>
  <c r="C252" i="104" s="1"/>
  <c r="C253" i="104" s="1"/>
  <c r="C254" i="104" s="1"/>
  <c r="C255" i="104" s="1"/>
  <c r="C256" i="104" s="1"/>
  <c r="C257" i="104" s="1"/>
  <c r="C258" i="104" s="1"/>
  <c r="C259" i="104" s="1"/>
  <c r="C260" i="104" s="1"/>
  <c r="C261" i="104" s="1"/>
  <c r="C262" i="104" s="1"/>
  <c r="C263" i="104" s="1"/>
  <c r="C264" i="104" s="1"/>
  <c r="C265" i="104" s="1"/>
  <c r="C266" i="104" s="1"/>
  <c r="C267" i="104" s="1"/>
  <c r="C268" i="104" s="1"/>
  <c r="C269" i="104" s="1"/>
  <c r="C270" i="104" s="1"/>
  <c r="C271" i="104" s="1"/>
  <c r="C272" i="104" s="1"/>
  <c r="C273" i="104" s="1"/>
  <c r="C274" i="104" s="1"/>
  <c r="C275" i="104" s="1"/>
  <c r="C276" i="104" s="1"/>
  <c r="AY22" i="104"/>
  <c r="AF22" i="104"/>
  <c r="AC22" i="104"/>
  <c r="AB22" i="104"/>
  <c r="Y22" i="104"/>
  <c r="W22" i="104"/>
  <c r="V22" i="104"/>
  <c r="S22" i="104"/>
  <c r="Q22" i="104"/>
  <c r="P22" i="104"/>
  <c r="J22" i="104"/>
  <c r="AJ22" i="104" s="1"/>
  <c r="I22" i="104"/>
  <c r="E10" i="104"/>
  <c r="E9" i="104"/>
  <c r="N8" i="104"/>
  <c r="M8" i="104"/>
  <c r="T6" i="104"/>
  <c r="N6" i="104"/>
  <c r="M6" i="104"/>
  <c r="C6" i="104"/>
  <c r="N5" i="104"/>
  <c r="M5" i="104"/>
  <c r="C5" i="104"/>
  <c r="AP4" i="104"/>
  <c r="AD61" i="104" s="1"/>
  <c r="AO4" i="104"/>
  <c r="AC42" i="104" s="1"/>
  <c r="AN4" i="104"/>
  <c r="AB55" i="104" s="1"/>
  <c r="AM4" i="104"/>
  <c r="AA55" i="104" s="1"/>
  <c r="AL4" i="104"/>
  <c r="Z44" i="104" s="1"/>
  <c r="AK4" i="104"/>
  <c r="Y71" i="104" s="1"/>
  <c r="AJ4" i="104"/>
  <c r="X60" i="104" s="1"/>
  <c r="AI4" i="104"/>
  <c r="W60" i="104" s="1"/>
  <c r="AH4" i="104"/>
  <c r="V67" i="104" s="1"/>
  <c r="AG4" i="104"/>
  <c r="U56" i="104" s="1"/>
  <c r="AF4" i="104"/>
  <c r="T56" i="104" s="1"/>
  <c r="AE4" i="104"/>
  <c r="AD4" i="104"/>
  <c r="R46" i="104" s="1"/>
  <c r="AC4" i="104"/>
  <c r="Q57" i="104" s="1"/>
  <c r="AB4" i="104"/>
  <c r="P46" i="104" s="1"/>
  <c r="AA4" i="104"/>
  <c r="O34" i="104" s="1"/>
  <c r="Z4" i="104"/>
  <c r="N81" i="104" s="1"/>
  <c r="C4" i="104"/>
  <c r="C3" i="104"/>
  <c r="C2" i="104"/>
  <c r="C1" i="104"/>
  <c r="AY276" i="103"/>
  <c r="AQ276" i="103"/>
  <c r="AP276" i="103"/>
  <c r="AM276" i="103"/>
  <c r="AL276" i="103"/>
  <c r="AF276" i="103"/>
  <c r="AE276" i="103"/>
  <c r="J276" i="103"/>
  <c r="AJ276" i="103" s="1"/>
  <c r="I276" i="103"/>
  <c r="H276" i="103"/>
  <c r="AY275" i="103"/>
  <c r="AF275" i="103"/>
  <c r="J275" i="103"/>
  <c r="AN275" i="103" s="1"/>
  <c r="AY274" i="103"/>
  <c r="AF274" i="103"/>
  <c r="J274" i="103"/>
  <c r="AY273" i="103"/>
  <c r="AY272" i="103"/>
  <c r="AY271" i="103"/>
  <c r="AF271" i="103"/>
  <c r="J271" i="103"/>
  <c r="AJ271" i="103" s="1"/>
  <c r="AY270" i="103"/>
  <c r="AF270" i="103"/>
  <c r="J270" i="103"/>
  <c r="AO270" i="103" s="1"/>
  <c r="AY269" i="103"/>
  <c r="AR269" i="103"/>
  <c r="AK269" i="103"/>
  <c r="AJ269" i="103"/>
  <c r="AF269" i="103"/>
  <c r="J269" i="103"/>
  <c r="AQ269" i="103" s="1"/>
  <c r="I269" i="103"/>
  <c r="H269" i="103"/>
  <c r="AY268" i="103"/>
  <c r="AK268" i="103"/>
  <c r="AF268" i="103"/>
  <c r="M268" i="103"/>
  <c r="AI268" i="103" s="1"/>
  <c r="AV268" i="103" s="1"/>
  <c r="J268" i="103"/>
  <c r="AM268" i="103" s="1"/>
  <c r="H268" i="103"/>
  <c r="AY267" i="103"/>
  <c r="AF267" i="103"/>
  <c r="J267" i="103"/>
  <c r="I267" i="103" s="1"/>
  <c r="AY266" i="103"/>
  <c r="AF266" i="103"/>
  <c r="J266" i="103"/>
  <c r="AK266" i="103" s="1"/>
  <c r="AY265" i="103"/>
  <c r="AL265" i="103"/>
  <c r="AK265" i="103"/>
  <c r="AF265" i="103"/>
  <c r="J265" i="103"/>
  <c r="AM265" i="103" s="1"/>
  <c r="AY264" i="103"/>
  <c r="AO264" i="103"/>
  <c r="AL264" i="103"/>
  <c r="AK264" i="103"/>
  <c r="AF264" i="103"/>
  <c r="J264" i="103"/>
  <c r="AR264" i="103" s="1"/>
  <c r="I264" i="103"/>
  <c r="H264" i="103"/>
  <c r="AY263" i="103"/>
  <c r="AL263" i="103"/>
  <c r="AF263" i="103"/>
  <c r="J263" i="103"/>
  <c r="AQ263" i="103" s="1"/>
  <c r="AY262" i="103"/>
  <c r="AF262" i="103"/>
  <c r="J262" i="103"/>
  <c r="AY261" i="103"/>
  <c r="J261" i="103"/>
  <c r="I261" i="103" s="1"/>
  <c r="AY260" i="103"/>
  <c r="AY259" i="103"/>
  <c r="AL259" i="103"/>
  <c r="AF259" i="103"/>
  <c r="J259" i="103"/>
  <c r="AE259" i="103" s="1"/>
  <c r="I259" i="103"/>
  <c r="AY258" i="103"/>
  <c r="AR258" i="103"/>
  <c r="AN258" i="103"/>
  <c r="K258" i="103" s="1"/>
  <c r="AF258" i="103"/>
  <c r="J258" i="103"/>
  <c r="AJ258" i="103" s="1"/>
  <c r="AY257" i="103"/>
  <c r="AO257" i="103"/>
  <c r="AM257" i="103"/>
  <c r="AK257" i="103"/>
  <c r="AF257" i="103"/>
  <c r="J257" i="103"/>
  <c r="AQ257" i="103" s="1"/>
  <c r="I257" i="103"/>
  <c r="H257" i="103"/>
  <c r="AY256" i="103"/>
  <c r="AP256" i="103"/>
  <c r="AL256" i="103"/>
  <c r="AK256" i="103"/>
  <c r="AF256" i="103"/>
  <c r="J256" i="103"/>
  <c r="AM256" i="103" s="1"/>
  <c r="I256" i="103"/>
  <c r="H256" i="103"/>
  <c r="AY255" i="103"/>
  <c r="AF255" i="103"/>
  <c r="J255" i="103"/>
  <c r="AY254" i="103"/>
  <c r="AF254" i="103"/>
  <c r="J254" i="103"/>
  <c r="AR254" i="103" s="1"/>
  <c r="AY253" i="103"/>
  <c r="AO253" i="103"/>
  <c r="AK253" i="103"/>
  <c r="AF253" i="103"/>
  <c r="M253" i="103"/>
  <c r="J253" i="103"/>
  <c r="H253" i="103" s="1"/>
  <c r="AY252" i="103"/>
  <c r="AF252" i="103"/>
  <c r="J252" i="103"/>
  <c r="AQ252" i="103" s="1"/>
  <c r="AY251" i="103"/>
  <c r="AF251" i="103"/>
  <c r="J251" i="103"/>
  <c r="AY250" i="103"/>
  <c r="AR250" i="103"/>
  <c r="AO250" i="103"/>
  <c r="AM250" i="103"/>
  <c r="AF250" i="103"/>
  <c r="J250" i="103"/>
  <c r="AP250" i="103" s="1"/>
  <c r="I250" i="103"/>
  <c r="H250" i="103"/>
  <c r="AY249" i="103"/>
  <c r="AY248" i="103"/>
  <c r="AY247" i="103"/>
  <c r="AF247" i="103"/>
  <c r="J247" i="103"/>
  <c r="H247" i="103" s="1"/>
  <c r="AY246" i="103"/>
  <c r="AO246" i="103"/>
  <c r="AN246" i="103"/>
  <c r="K246" i="103" s="1"/>
  <c r="AJ246" i="103"/>
  <c r="AF246" i="103"/>
  <c r="AE246" i="103"/>
  <c r="J246" i="103"/>
  <c r="AK246" i="103" s="1"/>
  <c r="AY245" i="103"/>
  <c r="AF245" i="103"/>
  <c r="J245" i="103"/>
  <c r="H245" i="103" s="1"/>
  <c r="AY244" i="103"/>
  <c r="AR244" i="103"/>
  <c r="AP244" i="103"/>
  <c r="AO244" i="103"/>
  <c r="AJ244" i="103"/>
  <c r="AH244" i="103"/>
  <c r="AU244" i="103" s="1"/>
  <c r="AF244" i="103"/>
  <c r="M244" i="103"/>
  <c r="AI244" i="103" s="1"/>
  <c r="AV244" i="103" s="1"/>
  <c r="J244" i="103"/>
  <c r="AE244" i="103" s="1"/>
  <c r="I244" i="103"/>
  <c r="H244" i="103"/>
  <c r="AY243" i="103"/>
  <c r="AF243" i="103"/>
  <c r="J243" i="103"/>
  <c r="AY242" i="103"/>
  <c r="AM242" i="103"/>
  <c r="AL242" i="103"/>
  <c r="AF242" i="103"/>
  <c r="J242" i="103"/>
  <c r="AN242" i="103" s="1"/>
  <c r="AY241" i="103"/>
  <c r="AO241" i="103"/>
  <c r="AN241" i="103"/>
  <c r="AF241" i="103"/>
  <c r="AE241" i="103"/>
  <c r="J241" i="103"/>
  <c r="AK241" i="103" s="1"/>
  <c r="AY240" i="103"/>
  <c r="AN240" i="103"/>
  <c r="AL240" i="103"/>
  <c r="AF240" i="103"/>
  <c r="J240" i="103"/>
  <c r="AP240" i="103" s="1"/>
  <c r="H240" i="103"/>
  <c r="AY239" i="103"/>
  <c r="AP239" i="103"/>
  <c r="AI239" i="103"/>
  <c r="AV239" i="103" s="1"/>
  <c r="AF239" i="103"/>
  <c r="M239" i="103"/>
  <c r="AH239" i="103" s="1"/>
  <c r="AU239" i="103" s="1"/>
  <c r="J239" i="103"/>
  <c r="AN239" i="103" s="1"/>
  <c r="AY238" i="103"/>
  <c r="AR238" i="103"/>
  <c r="AN238" i="103"/>
  <c r="K238" i="103" s="1"/>
  <c r="AF238" i="103"/>
  <c r="J238" i="103"/>
  <c r="AP238" i="103" s="1"/>
  <c r="AY237" i="103"/>
  <c r="J237" i="103"/>
  <c r="AN237" i="103" s="1"/>
  <c r="K237" i="103" s="1"/>
  <c r="AY236" i="103"/>
  <c r="AY235" i="103"/>
  <c r="AM235" i="103"/>
  <c r="AL235" i="103"/>
  <c r="AF235" i="103"/>
  <c r="AE235" i="103"/>
  <c r="J235" i="103"/>
  <c r="AR235" i="103" s="1"/>
  <c r="AY234" i="103"/>
  <c r="AP234" i="103"/>
  <c r="AO234" i="103"/>
  <c r="AJ234" i="103"/>
  <c r="AF234" i="103"/>
  <c r="AE234" i="103"/>
  <c r="J234" i="103"/>
  <c r="AM234" i="103" s="1"/>
  <c r="AY233" i="103"/>
  <c r="AO233" i="103"/>
  <c r="AL233" i="103"/>
  <c r="AF233" i="103"/>
  <c r="AE233" i="103"/>
  <c r="J233" i="103"/>
  <c r="AP233" i="103" s="1"/>
  <c r="I233" i="103"/>
  <c r="H233" i="103"/>
  <c r="AY232" i="103"/>
  <c r="AM232" i="103"/>
  <c r="AL232" i="103"/>
  <c r="AF232" i="103"/>
  <c r="AE232" i="103"/>
  <c r="J232" i="103"/>
  <c r="AP232" i="103" s="1"/>
  <c r="AY231" i="103"/>
  <c r="AF231" i="103"/>
  <c r="J231" i="103"/>
  <c r="AY230" i="103"/>
  <c r="AF230" i="103"/>
  <c r="J230" i="103"/>
  <c r="AO230" i="103" s="1"/>
  <c r="AY229" i="103"/>
  <c r="AN229" i="103"/>
  <c r="AF229" i="103"/>
  <c r="J229" i="103"/>
  <c r="AR229" i="103" s="1"/>
  <c r="AY228" i="103"/>
  <c r="AR228" i="103"/>
  <c r="AL228" i="103"/>
  <c r="AF228" i="103"/>
  <c r="J228" i="103"/>
  <c r="AK228" i="103" s="1"/>
  <c r="AY227" i="103"/>
  <c r="AM227" i="103"/>
  <c r="AL227" i="103"/>
  <c r="AF227" i="103"/>
  <c r="M227" i="103"/>
  <c r="J227" i="103"/>
  <c r="AP227" i="103" s="1"/>
  <c r="AY226" i="103"/>
  <c r="AQ226" i="103"/>
  <c r="AP226" i="103"/>
  <c r="AF226" i="103"/>
  <c r="J226" i="103"/>
  <c r="H226" i="103" s="1"/>
  <c r="AY225" i="103"/>
  <c r="AY224" i="103"/>
  <c r="AY223" i="103"/>
  <c r="AF223" i="103"/>
  <c r="J223" i="103"/>
  <c r="AY222" i="103"/>
  <c r="AF222" i="103"/>
  <c r="J222" i="103"/>
  <c r="AO222" i="103" s="1"/>
  <c r="AY221" i="103"/>
  <c r="AL221" i="103"/>
  <c r="AK221" i="103"/>
  <c r="AF221" i="103"/>
  <c r="AE221" i="103"/>
  <c r="J221" i="103"/>
  <c r="AJ221" i="103" s="1"/>
  <c r="AY220" i="103"/>
  <c r="AL220" i="103"/>
  <c r="AK220" i="103"/>
  <c r="AF220" i="103"/>
  <c r="AE220" i="103"/>
  <c r="J220" i="103"/>
  <c r="M220" i="103" s="1"/>
  <c r="AH220" i="103" s="1"/>
  <c r="AU220" i="103" s="1"/>
  <c r="AY219" i="103"/>
  <c r="AL219" i="103"/>
  <c r="AI219" i="103"/>
  <c r="AV219" i="103" s="1"/>
  <c r="AF219" i="103"/>
  <c r="J219" i="103"/>
  <c r="M219" i="103" s="1"/>
  <c r="AY218" i="103"/>
  <c r="AQ218" i="103"/>
  <c r="AK218" i="103"/>
  <c r="AF218" i="103"/>
  <c r="J218" i="103"/>
  <c r="AO218" i="103" s="1"/>
  <c r="AY217" i="103"/>
  <c r="AP217" i="103"/>
  <c r="AO217" i="103"/>
  <c r="AJ217" i="103"/>
  <c r="AG217" i="103"/>
  <c r="AT217" i="103" s="1"/>
  <c r="AF217" i="103"/>
  <c r="M217" i="103"/>
  <c r="AI217" i="103" s="1"/>
  <c r="AV217" i="103" s="1"/>
  <c r="J217" i="103"/>
  <c r="I217" i="103" s="1"/>
  <c r="AY216" i="103"/>
  <c r="AQ216" i="103"/>
  <c r="AP216" i="103"/>
  <c r="AL216" i="103"/>
  <c r="AK216" i="103"/>
  <c r="AH216" i="103"/>
  <c r="AU216" i="103" s="1"/>
  <c r="AF216" i="103"/>
  <c r="M216" i="103"/>
  <c r="AI216" i="103" s="1"/>
  <c r="AV216" i="103" s="1"/>
  <c r="J216" i="103"/>
  <c r="AN216" i="103" s="1"/>
  <c r="K216" i="103" s="1"/>
  <c r="AY215" i="103"/>
  <c r="AF215" i="103"/>
  <c r="J215" i="103"/>
  <c r="AY214" i="103"/>
  <c r="AR214" i="103"/>
  <c r="AN214" i="103"/>
  <c r="K214" i="103" s="1"/>
  <c r="AJ214" i="103"/>
  <c r="AF214" i="103"/>
  <c r="J214" i="103"/>
  <c r="AL214" i="103" s="1"/>
  <c r="AY213" i="103"/>
  <c r="AY212" i="103"/>
  <c r="AY211" i="103"/>
  <c r="AQ211" i="103"/>
  <c r="AF211" i="103"/>
  <c r="J211" i="103"/>
  <c r="AE211" i="103" s="1"/>
  <c r="AY210" i="103"/>
  <c r="AQ210" i="103"/>
  <c r="AN210" i="103"/>
  <c r="AJ210" i="103"/>
  <c r="AF210" i="103"/>
  <c r="M210" i="103"/>
  <c r="K210" i="103"/>
  <c r="J210" i="103"/>
  <c r="I210" i="103" s="1"/>
  <c r="AY209" i="103"/>
  <c r="AO209" i="103"/>
  <c r="AN209" i="103"/>
  <c r="AJ209" i="103"/>
  <c r="AG209" i="103"/>
  <c r="AT209" i="103" s="1"/>
  <c r="AF209" i="103"/>
  <c r="M209" i="103"/>
  <c r="K209" i="103"/>
  <c r="J209" i="103"/>
  <c r="AM209" i="103" s="1"/>
  <c r="H209" i="103"/>
  <c r="AY208" i="103"/>
  <c r="AF208" i="103"/>
  <c r="J208" i="103"/>
  <c r="I208" i="103" s="1"/>
  <c r="AY207" i="103"/>
  <c r="AQ207" i="103"/>
  <c r="AF207" i="103"/>
  <c r="AE207" i="103"/>
  <c r="J207" i="103"/>
  <c r="AN207" i="103" s="1"/>
  <c r="I207" i="103"/>
  <c r="AY206" i="103"/>
  <c r="AR206" i="103"/>
  <c r="AQ206" i="103"/>
  <c r="AN206" i="103"/>
  <c r="K206" i="103" s="1"/>
  <c r="AM206" i="103"/>
  <c r="AL206" i="103"/>
  <c r="AK206" i="103"/>
  <c r="AJ206" i="103"/>
  <c r="AG206" i="103"/>
  <c r="AT206" i="103" s="1"/>
  <c r="AF206" i="103"/>
  <c r="M206" i="103"/>
  <c r="AI206" i="103" s="1"/>
  <c r="AV206" i="103" s="1"/>
  <c r="J206" i="103"/>
  <c r="AP206" i="103" s="1"/>
  <c r="I206" i="103"/>
  <c r="H206" i="103"/>
  <c r="AY205" i="103"/>
  <c r="AQ205" i="103"/>
  <c r="AF205" i="103"/>
  <c r="AE205" i="103"/>
  <c r="S205" i="103"/>
  <c r="J205" i="103"/>
  <c r="AN205" i="103" s="1"/>
  <c r="K205" i="103" s="1"/>
  <c r="I205" i="103"/>
  <c r="AY204" i="103"/>
  <c r="AL204" i="103"/>
  <c r="AK204" i="103"/>
  <c r="AF204" i="103"/>
  <c r="AE204" i="103"/>
  <c r="J204" i="103"/>
  <c r="AN204" i="103" s="1"/>
  <c r="K204" i="103" s="1"/>
  <c r="AY203" i="103"/>
  <c r="AJ203" i="103"/>
  <c r="AF203" i="103"/>
  <c r="J203" i="103"/>
  <c r="AQ203" i="103" s="1"/>
  <c r="AY202" i="103"/>
  <c r="AP202" i="103"/>
  <c r="AN202" i="103"/>
  <c r="K202" i="103" s="1"/>
  <c r="AF202" i="103"/>
  <c r="J202" i="103"/>
  <c r="AM202" i="103" s="1"/>
  <c r="I202" i="103"/>
  <c r="AY201" i="103"/>
  <c r="AY200" i="103"/>
  <c r="AY199" i="103"/>
  <c r="AF199" i="103"/>
  <c r="J199" i="103"/>
  <c r="H199" i="103" s="1"/>
  <c r="AY198" i="103"/>
  <c r="AR198" i="103"/>
  <c r="AQ198" i="103"/>
  <c r="AL198" i="103"/>
  <c r="AJ198" i="103"/>
  <c r="AF198" i="103"/>
  <c r="J198" i="103"/>
  <c r="AM198" i="103" s="1"/>
  <c r="AY197" i="103"/>
  <c r="AF197" i="103"/>
  <c r="M197" i="103"/>
  <c r="J197" i="103"/>
  <c r="AR197" i="103" s="1"/>
  <c r="AY196" i="103"/>
  <c r="AJ196" i="103"/>
  <c r="AF196" i="103"/>
  <c r="J196" i="103"/>
  <c r="AN196" i="103" s="1"/>
  <c r="K196" i="103" s="1"/>
  <c r="AY195" i="103"/>
  <c r="AF195" i="103"/>
  <c r="J195" i="103"/>
  <c r="AY194" i="103"/>
  <c r="AP194" i="103"/>
  <c r="AO194" i="103"/>
  <c r="AK194" i="103"/>
  <c r="AF194" i="103"/>
  <c r="J194" i="103"/>
  <c r="AL194" i="103" s="1"/>
  <c r="AY193" i="103"/>
  <c r="AF193" i="103"/>
  <c r="J193" i="103"/>
  <c r="I193" i="103" s="1"/>
  <c r="AY192" i="103"/>
  <c r="AF192" i="103"/>
  <c r="J192" i="103"/>
  <c r="H192" i="103"/>
  <c r="AY191" i="103"/>
  <c r="AF191" i="103"/>
  <c r="J191" i="103"/>
  <c r="AY190" i="103"/>
  <c r="AF190" i="103"/>
  <c r="J190" i="103"/>
  <c r="I190" i="103" s="1"/>
  <c r="AY189" i="103"/>
  <c r="AF189" i="103"/>
  <c r="AY188" i="103"/>
  <c r="AY187" i="103"/>
  <c r="AN187" i="103"/>
  <c r="AJ187" i="103"/>
  <c r="AF187" i="103"/>
  <c r="J187" i="103"/>
  <c r="I187" i="103" s="1"/>
  <c r="AY186" i="103"/>
  <c r="AR186" i="103"/>
  <c r="AN186" i="103"/>
  <c r="K186" i="103" s="1"/>
  <c r="AM186" i="103"/>
  <c r="AF186" i="103"/>
  <c r="J186" i="103"/>
  <c r="AP186" i="103" s="1"/>
  <c r="I186" i="103"/>
  <c r="H186" i="103"/>
  <c r="AY185" i="103"/>
  <c r="AQ185" i="103"/>
  <c r="AN185" i="103"/>
  <c r="K185" i="103" s="1"/>
  <c r="AF185" i="103"/>
  <c r="AE185" i="103"/>
  <c r="AC185" i="103"/>
  <c r="J185" i="103"/>
  <c r="AP185" i="103" s="1"/>
  <c r="I185" i="103"/>
  <c r="AY184" i="103"/>
  <c r="AR184" i="103"/>
  <c r="AP184" i="103"/>
  <c r="AM184" i="103"/>
  <c r="AL184" i="103"/>
  <c r="AK184" i="103"/>
  <c r="AJ184" i="103"/>
  <c r="AF184" i="103"/>
  <c r="AE184" i="103"/>
  <c r="M184" i="103"/>
  <c r="AI184" i="103" s="1"/>
  <c r="AV184" i="103" s="1"/>
  <c r="J184" i="103"/>
  <c r="AN184" i="103" s="1"/>
  <c r="K184" i="103" s="1"/>
  <c r="I184" i="103"/>
  <c r="H184" i="103"/>
  <c r="AY183" i="103"/>
  <c r="AF183" i="103"/>
  <c r="J183" i="103"/>
  <c r="AY182" i="103"/>
  <c r="AF182" i="103"/>
  <c r="J182" i="103"/>
  <c r="AY181" i="103"/>
  <c r="AF181" i="103"/>
  <c r="M181" i="103"/>
  <c r="J181" i="103"/>
  <c r="AY180" i="103"/>
  <c r="AK180" i="103"/>
  <c r="AF180" i="103"/>
  <c r="J180" i="103"/>
  <c r="I180" i="103" s="1"/>
  <c r="AY179" i="103"/>
  <c r="AP179" i="103"/>
  <c r="AN179" i="103"/>
  <c r="K179" i="103" s="1"/>
  <c r="AK179" i="103"/>
  <c r="AJ179" i="103"/>
  <c r="AF179" i="103"/>
  <c r="M179" i="103"/>
  <c r="AI179" i="103" s="1"/>
  <c r="AV179" i="103" s="1"/>
  <c r="J179" i="103"/>
  <c r="AM179" i="103" s="1"/>
  <c r="I179" i="103"/>
  <c r="AY178" i="103"/>
  <c r="AF178" i="103"/>
  <c r="J178" i="103"/>
  <c r="AY177" i="103"/>
  <c r="AY176" i="103"/>
  <c r="AY175" i="103"/>
  <c r="AL175" i="103"/>
  <c r="AF175" i="103"/>
  <c r="J175" i="103"/>
  <c r="AQ175" i="103" s="1"/>
  <c r="AY174" i="103"/>
  <c r="AF174" i="103"/>
  <c r="AE174" i="103"/>
  <c r="M174" i="103"/>
  <c r="J174" i="103"/>
  <c r="AY173" i="103"/>
  <c r="AF173" i="103"/>
  <c r="J173" i="103"/>
  <c r="AO173" i="103" s="1"/>
  <c r="AY172" i="103"/>
  <c r="AO172" i="103"/>
  <c r="AF172" i="103"/>
  <c r="J172" i="103"/>
  <c r="H172" i="103"/>
  <c r="AY171" i="103"/>
  <c r="AP171" i="103"/>
  <c r="AO171" i="103"/>
  <c r="AM171" i="103"/>
  <c r="AF171" i="103"/>
  <c r="J171" i="103"/>
  <c r="AQ171" i="103" s="1"/>
  <c r="AY170" i="103"/>
  <c r="AF170" i="103"/>
  <c r="J170" i="103"/>
  <c r="I170" i="103" s="1"/>
  <c r="AY169" i="103"/>
  <c r="AR169" i="103"/>
  <c r="AP169" i="103"/>
  <c r="AF169" i="103"/>
  <c r="AE169" i="103"/>
  <c r="M169" i="103"/>
  <c r="J169" i="103"/>
  <c r="AO169" i="103" s="1"/>
  <c r="I169" i="103"/>
  <c r="AY168" i="103"/>
  <c r="AF168" i="103"/>
  <c r="M168" i="103"/>
  <c r="AH168" i="103" s="1"/>
  <c r="AU168" i="103" s="1"/>
  <c r="J168" i="103"/>
  <c r="H168" i="103"/>
  <c r="AY167" i="103"/>
  <c r="AL167" i="103"/>
  <c r="AF167" i="103"/>
  <c r="M167" i="103"/>
  <c r="J167" i="103"/>
  <c r="AK167" i="103" s="1"/>
  <c r="AY166" i="103"/>
  <c r="AF166" i="103"/>
  <c r="J166" i="103"/>
  <c r="I166" i="103"/>
  <c r="AY165" i="103"/>
  <c r="AY164" i="103"/>
  <c r="AY163" i="103"/>
  <c r="AP163" i="103"/>
  <c r="AN163" i="103"/>
  <c r="AL163" i="103"/>
  <c r="AK163" i="103"/>
  <c r="AJ163" i="103"/>
  <c r="AF163" i="103"/>
  <c r="AE163" i="103"/>
  <c r="J163" i="103"/>
  <c r="AO163" i="103" s="1"/>
  <c r="AY162" i="103"/>
  <c r="AL162" i="103"/>
  <c r="AK162" i="103"/>
  <c r="AF162" i="103"/>
  <c r="M162" i="103"/>
  <c r="J162" i="103"/>
  <c r="AY161" i="103"/>
  <c r="AF161" i="103"/>
  <c r="J161" i="103"/>
  <c r="AY160" i="103"/>
  <c r="AF160" i="103"/>
  <c r="J160" i="103"/>
  <c r="AL160" i="103" s="1"/>
  <c r="AY159" i="103"/>
  <c r="AF159" i="103"/>
  <c r="M159" i="103"/>
  <c r="J159" i="103"/>
  <c r="AY158" i="103"/>
  <c r="AR158" i="103"/>
  <c r="AP158" i="103"/>
  <c r="AO158" i="103"/>
  <c r="AM158" i="103"/>
  <c r="AK158" i="103"/>
  <c r="AG158" i="103"/>
  <c r="AT158" i="103" s="1"/>
  <c r="AF158" i="103"/>
  <c r="AE158" i="103"/>
  <c r="M158" i="103"/>
  <c r="J158" i="103"/>
  <c r="AL158" i="103" s="1"/>
  <c r="I158" i="103"/>
  <c r="H158" i="103"/>
  <c r="AY157" i="103"/>
  <c r="AF157" i="103"/>
  <c r="J157" i="103"/>
  <c r="AY156" i="103"/>
  <c r="AF156" i="103"/>
  <c r="J156" i="103"/>
  <c r="I156" i="103" s="1"/>
  <c r="AY155" i="103"/>
  <c r="AR155" i="103"/>
  <c r="AN155" i="103"/>
  <c r="K155" i="103" s="1"/>
  <c r="AM155" i="103"/>
  <c r="AK155" i="103"/>
  <c r="AJ155" i="103"/>
  <c r="AH155" i="103"/>
  <c r="AU155" i="103" s="1"/>
  <c r="AF155" i="103"/>
  <c r="M155" i="103"/>
  <c r="AI155" i="103" s="1"/>
  <c r="AV155" i="103" s="1"/>
  <c r="J155" i="103"/>
  <c r="AQ155" i="103" s="1"/>
  <c r="I155" i="103"/>
  <c r="H155" i="103"/>
  <c r="AY154" i="103"/>
  <c r="AF154" i="103"/>
  <c r="J154" i="103"/>
  <c r="H154" i="103" s="1"/>
  <c r="AY153" i="103"/>
  <c r="AY152" i="103"/>
  <c r="AF152" i="103"/>
  <c r="AY151" i="103"/>
  <c r="AF151" i="103"/>
  <c r="J151" i="103"/>
  <c r="H151" i="103" s="1"/>
  <c r="AY150" i="103"/>
  <c r="AK150" i="103"/>
  <c r="AF150" i="103"/>
  <c r="J150" i="103"/>
  <c r="AY149" i="103"/>
  <c r="AQ149" i="103"/>
  <c r="AP149" i="103"/>
  <c r="AN149" i="103"/>
  <c r="K149" i="103" s="1"/>
  <c r="AK149" i="103"/>
  <c r="AJ149" i="103"/>
  <c r="AH149" i="103"/>
  <c r="AU149" i="103" s="1"/>
  <c r="AF149" i="103"/>
  <c r="M149" i="103"/>
  <c r="AI149" i="103" s="1"/>
  <c r="AV149" i="103" s="1"/>
  <c r="J149" i="103"/>
  <c r="AR149" i="103" s="1"/>
  <c r="I149" i="103"/>
  <c r="AY148" i="103"/>
  <c r="AO148" i="103"/>
  <c r="AM148" i="103"/>
  <c r="AL148" i="103"/>
  <c r="AJ148" i="103"/>
  <c r="AF148" i="103"/>
  <c r="J148" i="103"/>
  <c r="H148" i="103" s="1"/>
  <c r="AY147" i="103"/>
  <c r="AQ147" i="103"/>
  <c r="AL147" i="103"/>
  <c r="AK147" i="103"/>
  <c r="AJ147" i="103"/>
  <c r="AF147" i="103"/>
  <c r="M147" i="103"/>
  <c r="AH147" i="103" s="1"/>
  <c r="AU147" i="103" s="1"/>
  <c r="J147" i="103"/>
  <c r="H147" i="103" s="1"/>
  <c r="I147" i="103"/>
  <c r="AY146" i="103"/>
  <c r="AF146" i="103"/>
  <c r="J146" i="103"/>
  <c r="AY145" i="103"/>
  <c r="AR145" i="103"/>
  <c r="AF145" i="103"/>
  <c r="J145" i="103"/>
  <c r="AL145" i="103" s="1"/>
  <c r="AY144" i="103"/>
  <c r="AF144" i="103"/>
  <c r="J144" i="103"/>
  <c r="AY143" i="103"/>
  <c r="AF143" i="103"/>
  <c r="J143" i="103"/>
  <c r="AY142" i="103"/>
  <c r="AL142" i="103"/>
  <c r="AF142" i="103"/>
  <c r="J142" i="103"/>
  <c r="H142" i="103" s="1"/>
  <c r="AY141" i="103"/>
  <c r="AY140" i="103"/>
  <c r="AJ140" i="103"/>
  <c r="AY139" i="103"/>
  <c r="AR139" i="103"/>
  <c r="AQ139" i="103"/>
  <c r="AP139" i="103"/>
  <c r="AM139" i="103"/>
  <c r="AL139" i="103"/>
  <c r="AJ139" i="103"/>
  <c r="AF139" i="103"/>
  <c r="J139" i="103"/>
  <c r="AN139" i="103" s="1"/>
  <c r="K139" i="103" s="1"/>
  <c r="AY138" i="103"/>
  <c r="AF138" i="103"/>
  <c r="J138" i="103"/>
  <c r="AR138" i="103" s="1"/>
  <c r="I138" i="103"/>
  <c r="AY137" i="103"/>
  <c r="AR137" i="103"/>
  <c r="AO137" i="103"/>
  <c r="AF137" i="103"/>
  <c r="AE137" i="103"/>
  <c r="J137" i="103"/>
  <c r="AK137" i="103" s="1"/>
  <c r="I137" i="103"/>
  <c r="AY136" i="103"/>
  <c r="AF136" i="103"/>
  <c r="J136" i="103"/>
  <c r="H136" i="103" s="1"/>
  <c r="AY135" i="103"/>
  <c r="AF135" i="103"/>
  <c r="J135" i="103"/>
  <c r="I135" i="103" s="1"/>
  <c r="AY134" i="103"/>
  <c r="AR134" i="103"/>
  <c r="AQ134" i="103"/>
  <c r="AP134" i="103"/>
  <c r="AN134" i="103"/>
  <c r="K134" i="103" s="1"/>
  <c r="AK134" i="103"/>
  <c r="AJ134" i="103"/>
  <c r="AG134" i="103"/>
  <c r="AT134" i="103" s="1"/>
  <c r="AF134" i="103"/>
  <c r="AE134" i="103"/>
  <c r="M134" i="103"/>
  <c r="J134" i="103"/>
  <c r="AO134" i="103" s="1"/>
  <c r="H134" i="103"/>
  <c r="AY133" i="103"/>
  <c r="AF133" i="103"/>
  <c r="J133" i="103"/>
  <c r="AP133" i="103" s="1"/>
  <c r="H133" i="103"/>
  <c r="AY132" i="103"/>
  <c r="AP132" i="103"/>
  <c r="AF132" i="103"/>
  <c r="J132" i="103"/>
  <c r="AY131" i="103"/>
  <c r="AM131" i="103"/>
  <c r="AF131" i="103"/>
  <c r="J131" i="103"/>
  <c r="AE131" i="103" s="1"/>
  <c r="AY130" i="103"/>
  <c r="AO130" i="103"/>
  <c r="AM130" i="103"/>
  <c r="AJ130" i="103"/>
  <c r="AF130" i="103"/>
  <c r="J130" i="103"/>
  <c r="H130" i="103" s="1"/>
  <c r="AY129" i="103"/>
  <c r="AY128" i="103"/>
  <c r="AY127" i="103"/>
  <c r="AQ127" i="103"/>
  <c r="AP127" i="103"/>
  <c r="AF127" i="103"/>
  <c r="J127" i="103"/>
  <c r="AR127" i="103" s="1"/>
  <c r="AY126" i="103"/>
  <c r="AF126" i="103"/>
  <c r="AE126" i="103"/>
  <c r="J126" i="103"/>
  <c r="AY125" i="103"/>
  <c r="AN125" i="103"/>
  <c r="K125" i="103" s="1"/>
  <c r="AM125" i="103"/>
  <c r="AF125" i="103"/>
  <c r="AE125" i="103"/>
  <c r="J125" i="103"/>
  <c r="I125" i="103" s="1"/>
  <c r="AY124" i="103"/>
  <c r="AF124" i="103"/>
  <c r="J124" i="103"/>
  <c r="AM124" i="103" s="1"/>
  <c r="AY123" i="103"/>
  <c r="AR123" i="103"/>
  <c r="AQ123" i="103"/>
  <c r="AO123" i="103"/>
  <c r="AM123" i="103"/>
  <c r="AI123" i="103"/>
  <c r="AV123" i="103" s="1"/>
  <c r="AH123" i="103"/>
  <c r="AU123" i="103" s="1"/>
  <c r="AF123" i="103"/>
  <c r="AE123" i="103"/>
  <c r="M123" i="103"/>
  <c r="AG123" i="103" s="1"/>
  <c r="AT123" i="103" s="1"/>
  <c r="J123" i="103"/>
  <c r="AK123" i="103" s="1"/>
  <c r="I123" i="103"/>
  <c r="AY122" i="103"/>
  <c r="AJ122" i="103"/>
  <c r="AF122" i="103"/>
  <c r="J122" i="103"/>
  <c r="AM122" i="103" s="1"/>
  <c r="AY121" i="103"/>
  <c r="AO121" i="103"/>
  <c r="AF121" i="103"/>
  <c r="M121" i="103"/>
  <c r="J121" i="103"/>
  <c r="AR121" i="103" s="1"/>
  <c r="AY120" i="103"/>
  <c r="AO120" i="103"/>
  <c r="AF120" i="103"/>
  <c r="J120" i="103"/>
  <c r="I120" i="103" s="1"/>
  <c r="AY119" i="103"/>
  <c r="AL119" i="103"/>
  <c r="AF119" i="103"/>
  <c r="J119" i="103"/>
  <c r="I119" i="103" s="1"/>
  <c r="AY118" i="103"/>
  <c r="AQ118" i="103"/>
  <c r="AL118" i="103"/>
  <c r="AF118" i="103"/>
  <c r="J118" i="103"/>
  <c r="AM118" i="103" s="1"/>
  <c r="AY117" i="103"/>
  <c r="AY116" i="103"/>
  <c r="AY115" i="103"/>
  <c r="AR115" i="103"/>
  <c r="AQ115" i="103"/>
  <c r="AF115" i="103"/>
  <c r="AE115" i="103"/>
  <c r="M115" i="103"/>
  <c r="J115" i="103"/>
  <c r="AO115" i="103" s="1"/>
  <c r="I115" i="103"/>
  <c r="H115" i="103"/>
  <c r="AY114" i="103"/>
  <c r="AP114" i="103"/>
  <c r="AL114" i="103"/>
  <c r="AF114" i="103"/>
  <c r="M114" i="103"/>
  <c r="J114" i="103"/>
  <c r="I114" i="103" s="1"/>
  <c r="AY113" i="103"/>
  <c r="AP113" i="103"/>
  <c r="AF113" i="103"/>
  <c r="J113" i="103"/>
  <c r="AR113" i="103" s="1"/>
  <c r="AY112" i="103"/>
  <c r="AK112" i="103"/>
  <c r="AF112" i="103"/>
  <c r="J112" i="103"/>
  <c r="I112" i="103" s="1"/>
  <c r="AY111" i="103"/>
  <c r="AP111" i="103"/>
  <c r="AO111" i="103"/>
  <c r="AM111" i="103"/>
  <c r="AF111" i="103"/>
  <c r="AE111" i="103"/>
  <c r="J111" i="103"/>
  <c r="AK111" i="103" s="1"/>
  <c r="H111" i="103"/>
  <c r="AY110" i="103"/>
  <c r="AF110" i="103"/>
  <c r="J110" i="103"/>
  <c r="AY109" i="103"/>
  <c r="AR109" i="103"/>
  <c r="AN109" i="103"/>
  <c r="K109" i="103" s="1"/>
  <c r="AM109" i="103"/>
  <c r="AL109" i="103"/>
  <c r="AJ109" i="103"/>
  <c r="AF109" i="103"/>
  <c r="AE109" i="103"/>
  <c r="M109" i="103"/>
  <c r="J109" i="103"/>
  <c r="H109" i="103" s="1"/>
  <c r="I109" i="103"/>
  <c r="AY108" i="103"/>
  <c r="AQ108" i="103"/>
  <c r="AF108" i="103"/>
  <c r="J108" i="103"/>
  <c r="AN108" i="103" s="1"/>
  <c r="I108" i="103"/>
  <c r="AY107" i="103"/>
  <c r="AR107" i="103"/>
  <c r="AF107" i="103"/>
  <c r="J107" i="103"/>
  <c r="AL107" i="103" s="1"/>
  <c r="AY106" i="103"/>
  <c r="AO106" i="103"/>
  <c r="AN106" i="103"/>
  <c r="AF106" i="103"/>
  <c r="M106" i="103"/>
  <c r="J106" i="103"/>
  <c r="AL106" i="103" s="1"/>
  <c r="AY105" i="103"/>
  <c r="J105" i="103"/>
  <c r="I105" i="103" s="1"/>
  <c r="AY104" i="103"/>
  <c r="AY103" i="103"/>
  <c r="AK103" i="103"/>
  <c r="AF103" i="103"/>
  <c r="J103" i="103"/>
  <c r="I103" i="103" s="1"/>
  <c r="AY102" i="103"/>
  <c r="AP102" i="103"/>
  <c r="AL102" i="103"/>
  <c r="AF102" i="103"/>
  <c r="J102" i="103"/>
  <c r="AM102" i="103" s="1"/>
  <c r="AY101" i="103"/>
  <c r="AQ101" i="103"/>
  <c r="AN101" i="103"/>
  <c r="K101" i="103" s="1"/>
  <c r="AF101" i="103"/>
  <c r="J101" i="103"/>
  <c r="AO101" i="103" s="1"/>
  <c r="AY100" i="103"/>
  <c r="AM100" i="103"/>
  <c r="AK100" i="103"/>
  <c r="AF100" i="103"/>
  <c r="M100" i="103"/>
  <c r="AI100" i="103" s="1"/>
  <c r="AV100" i="103" s="1"/>
  <c r="J100" i="103"/>
  <c r="AO100" i="103" s="1"/>
  <c r="AY99" i="103"/>
  <c r="AL99" i="103"/>
  <c r="AK99" i="103"/>
  <c r="AF99" i="103"/>
  <c r="M99" i="103"/>
  <c r="J99" i="103"/>
  <c r="AJ99" i="103" s="1"/>
  <c r="H99" i="103"/>
  <c r="AY98" i="103"/>
  <c r="AF98" i="103"/>
  <c r="J98" i="103"/>
  <c r="AO98" i="103" s="1"/>
  <c r="AY97" i="103"/>
  <c r="AF97" i="103"/>
  <c r="J97" i="103"/>
  <c r="AJ97" i="103" s="1"/>
  <c r="AY96" i="103"/>
  <c r="AF96" i="103"/>
  <c r="J96" i="103"/>
  <c r="AK96" i="103" s="1"/>
  <c r="H96" i="103"/>
  <c r="AY95" i="103"/>
  <c r="AR95" i="103"/>
  <c r="AQ95" i="103"/>
  <c r="AO95" i="103"/>
  <c r="AN95" i="103"/>
  <c r="AL95" i="103"/>
  <c r="AK95" i="103"/>
  <c r="AF95" i="103"/>
  <c r="AE95" i="103"/>
  <c r="M95" i="103"/>
  <c r="AI95" i="103" s="1"/>
  <c r="AV95" i="103" s="1"/>
  <c r="J95" i="103"/>
  <c r="AP95" i="103" s="1"/>
  <c r="I95" i="103"/>
  <c r="H95" i="103"/>
  <c r="AY94" i="103"/>
  <c r="AQ94" i="103"/>
  <c r="AO94" i="103"/>
  <c r="AL94" i="103"/>
  <c r="AK94" i="103"/>
  <c r="AJ94" i="103"/>
  <c r="AF94" i="103"/>
  <c r="AE94" i="103"/>
  <c r="M94" i="103"/>
  <c r="AI94" i="103" s="1"/>
  <c r="AV94" i="103" s="1"/>
  <c r="J94" i="103"/>
  <c r="AR94" i="103" s="1"/>
  <c r="I94" i="103"/>
  <c r="AY93" i="103"/>
  <c r="AY92" i="103"/>
  <c r="AF92" i="103"/>
  <c r="AY91" i="103"/>
  <c r="AK91" i="103"/>
  <c r="AJ91" i="103"/>
  <c r="AF91" i="103"/>
  <c r="M91" i="103"/>
  <c r="AI91" i="103" s="1"/>
  <c r="AV91" i="103" s="1"/>
  <c r="J91" i="103"/>
  <c r="AL91" i="103" s="1"/>
  <c r="AY90" i="103"/>
  <c r="AP90" i="103"/>
  <c r="AF90" i="103"/>
  <c r="J90" i="103"/>
  <c r="I90" i="103"/>
  <c r="AY89" i="103"/>
  <c r="AF89" i="103"/>
  <c r="J89" i="103"/>
  <c r="AY88" i="103"/>
  <c r="AJ88" i="103"/>
  <c r="AG88" i="103"/>
  <c r="AT88" i="103" s="1"/>
  <c r="AF88" i="103"/>
  <c r="M88" i="103"/>
  <c r="AI88" i="103" s="1"/>
  <c r="AV88" i="103" s="1"/>
  <c r="J88" i="103"/>
  <c r="AO88" i="103" s="1"/>
  <c r="AY87" i="103"/>
  <c r="AF87" i="103"/>
  <c r="M87" i="103"/>
  <c r="J87" i="103"/>
  <c r="AY86" i="103"/>
  <c r="AQ86" i="103"/>
  <c r="AP86" i="103"/>
  <c r="AL86" i="103"/>
  <c r="AF86" i="103"/>
  <c r="AE86" i="103"/>
  <c r="J86" i="103"/>
  <c r="AM86" i="103" s="1"/>
  <c r="AY85" i="103"/>
  <c r="AF85" i="103"/>
  <c r="J85" i="103"/>
  <c r="AQ85" i="103" s="1"/>
  <c r="AY84" i="103"/>
  <c r="AO84" i="103"/>
  <c r="AN84" i="103"/>
  <c r="K84" i="103" s="1"/>
  <c r="AJ84" i="103"/>
  <c r="AF84" i="103"/>
  <c r="J84" i="103"/>
  <c r="AK84" i="103" s="1"/>
  <c r="AY83" i="103"/>
  <c r="AO83" i="103"/>
  <c r="AN83" i="103"/>
  <c r="AF83" i="103"/>
  <c r="AE83" i="103"/>
  <c r="J83" i="103"/>
  <c r="AP83" i="103" s="1"/>
  <c r="AY82" i="103"/>
  <c r="AF82" i="103"/>
  <c r="J82" i="103"/>
  <c r="AR82" i="103" s="1"/>
  <c r="AY81" i="103"/>
  <c r="J81" i="103"/>
  <c r="AN81" i="103" s="1"/>
  <c r="K81" i="103" s="1"/>
  <c r="AY80" i="103"/>
  <c r="AY79" i="103"/>
  <c r="AP79" i="103"/>
  <c r="AO79" i="103"/>
  <c r="AN79" i="103"/>
  <c r="K79" i="103" s="1"/>
  <c r="AK79" i="103"/>
  <c r="AJ79" i="103"/>
  <c r="AH79" i="103"/>
  <c r="AU79" i="103" s="1"/>
  <c r="AF79" i="103"/>
  <c r="AE79" i="103"/>
  <c r="M79" i="103"/>
  <c r="AI79" i="103" s="1"/>
  <c r="AV79" i="103" s="1"/>
  <c r="J79" i="103"/>
  <c r="AL79" i="103" s="1"/>
  <c r="H79" i="103"/>
  <c r="AY78" i="103"/>
  <c r="AF78" i="103"/>
  <c r="J78" i="103"/>
  <c r="I78" i="103" s="1"/>
  <c r="H78" i="103"/>
  <c r="AY77" i="103"/>
  <c r="AF77" i="103"/>
  <c r="J77" i="103"/>
  <c r="AR77" i="103" s="1"/>
  <c r="I77" i="103"/>
  <c r="AY76" i="103"/>
  <c r="AF76" i="103"/>
  <c r="AE76" i="103"/>
  <c r="J76" i="103"/>
  <c r="AO76" i="103" s="1"/>
  <c r="AY75" i="103"/>
  <c r="AO75" i="103"/>
  <c r="AL75" i="103"/>
  <c r="AG75" i="103"/>
  <c r="AT75" i="103" s="1"/>
  <c r="AF75" i="103"/>
  <c r="M75" i="103"/>
  <c r="AH75" i="103" s="1"/>
  <c r="AU75" i="103" s="1"/>
  <c r="J75" i="103"/>
  <c r="AR75" i="103" s="1"/>
  <c r="H75" i="103"/>
  <c r="AY74" i="103"/>
  <c r="AO74" i="103"/>
  <c r="AN74" i="103"/>
  <c r="AL74" i="103"/>
  <c r="AF74" i="103"/>
  <c r="J74" i="103"/>
  <c r="AQ74" i="103" s="1"/>
  <c r="AY73" i="103"/>
  <c r="AN73" i="103"/>
  <c r="AF73" i="103"/>
  <c r="J73" i="103"/>
  <c r="K73" i="103" s="1"/>
  <c r="AY72" i="103"/>
  <c r="AJ72" i="103"/>
  <c r="AF72" i="103"/>
  <c r="J72" i="103"/>
  <c r="H72" i="103" s="1"/>
  <c r="AY71" i="103"/>
  <c r="AO71" i="103"/>
  <c r="AN71" i="103"/>
  <c r="AL71" i="103"/>
  <c r="AH71" i="103"/>
  <c r="AU71" i="103" s="1"/>
  <c r="AF71" i="103"/>
  <c r="AE71" i="103"/>
  <c r="M71" i="103"/>
  <c r="AI71" i="103" s="1"/>
  <c r="AV71" i="103" s="1"/>
  <c r="J71" i="103"/>
  <c r="AP71" i="103" s="1"/>
  <c r="I71" i="103"/>
  <c r="AY70" i="103"/>
  <c r="AQ70" i="103"/>
  <c r="AP70" i="103"/>
  <c r="AM70" i="103"/>
  <c r="AL70" i="103"/>
  <c r="AK70" i="103"/>
  <c r="AJ70" i="103"/>
  <c r="AF70" i="103"/>
  <c r="M70" i="103"/>
  <c r="AI70" i="103" s="1"/>
  <c r="AV70" i="103" s="1"/>
  <c r="J70" i="103"/>
  <c r="AR70" i="103" s="1"/>
  <c r="H70" i="103"/>
  <c r="AY69" i="103"/>
  <c r="AY68" i="103"/>
  <c r="J68" i="103"/>
  <c r="AY67" i="103"/>
  <c r="AF67" i="103"/>
  <c r="J67" i="103"/>
  <c r="AL67" i="103" s="1"/>
  <c r="AY66" i="103"/>
  <c r="AF66" i="103"/>
  <c r="J66" i="103"/>
  <c r="AY65" i="103"/>
  <c r="AF65" i="103"/>
  <c r="J65" i="103"/>
  <c r="I65" i="103" s="1"/>
  <c r="AY64" i="103"/>
  <c r="AQ64" i="103"/>
  <c r="AP64" i="103"/>
  <c r="AN64" i="103"/>
  <c r="K64" i="103" s="1"/>
  <c r="AF64" i="103"/>
  <c r="AE64" i="103"/>
  <c r="M64" i="103"/>
  <c r="AG64" i="103" s="1"/>
  <c r="AT64" i="103" s="1"/>
  <c r="J64" i="103"/>
  <c r="AO64" i="103" s="1"/>
  <c r="AY63" i="103"/>
  <c r="AO63" i="103"/>
  <c r="AF63" i="103"/>
  <c r="J63" i="103"/>
  <c r="AY62" i="103"/>
  <c r="AN62" i="103"/>
  <c r="AL62" i="103"/>
  <c r="AF62" i="103"/>
  <c r="AE62" i="103"/>
  <c r="M62" i="103"/>
  <c r="AG62" i="103" s="1"/>
  <c r="AT62" i="103" s="1"/>
  <c r="J62" i="103"/>
  <c r="I62" i="103" s="1"/>
  <c r="AY61" i="103"/>
  <c r="AM61" i="103"/>
  <c r="AF61" i="103"/>
  <c r="J61" i="103"/>
  <c r="AY60" i="103"/>
  <c r="AR60" i="103"/>
  <c r="AO60" i="103"/>
  <c r="AJ60" i="103"/>
  <c r="AF60" i="103"/>
  <c r="AE60" i="103"/>
  <c r="J60" i="103"/>
  <c r="AM60" i="103" s="1"/>
  <c r="H60" i="103"/>
  <c r="AY59" i="103"/>
  <c r="AR59" i="103"/>
  <c r="AQ59" i="103"/>
  <c r="AO59" i="103"/>
  <c r="AL59" i="103"/>
  <c r="AF59" i="103"/>
  <c r="AE59" i="103"/>
  <c r="M59" i="103"/>
  <c r="AI59" i="103" s="1"/>
  <c r="AV59" i="103" s="1"/>
  <c r="J59" i="103"/>
  <c r="AK59" i="103" s="1"/>
  <c r="I59" i="103"/>
  <c r="AY58" i="103"/>
  <c r="AQ58" i="103"/>
  <c r="AP58" i="103"/>
  <c r="AO58" i="103"/>
  <c r="AN58" i="103"/>
  <c r="K58" i="103" s="1"/>
  <c r="AF58" i="103"/>
  <c r="AE58" i="103"/>
  <c r="M58" i="103"/>
  <c r="AI58" i="103" s="1"/>
  <c r="AV58" i="103" s="1"/>
  <c r="J58" i="103"/>
  <c r="AR58" i="103" s="1"/>
  <c r="I58" i="103"/>
  <c r="AY57" i="103"/>
  <c r="AY56" i="103"/>
  <c r="AY55" i="103"/>
  <c r="AM55" i="103"/>
  <c r="AK55" i="103"/>
  <c r="AF55" i="103"/>
  <c r="M55" i="103"/>
  <c r="J55" i="103"/>
  <c r="AL55" i="103" s="1"/>
  <c r="AY54" i="103"/>
  <c r="AP54" i="103"/>
  <c r="AF54" i="103"/>
  <c r="J54" i="103"/>
  <c r="AY53" i="103"/>
  <c r="AF53" i="103"/>
  <c r="J53" i="103"/>
  <c r="AY52" i="103"/>
  <c r="AF52" i="103"/>
  <c r="J52" i="103"/>
  <c r="AO52" i="103" s="1"/>
  <c r="AY51" i="103"/>
  <c r="AJ51" i="103"/>
  <c r="AF51" i="103"/>
  <c r="O51" i="103"/>
  <c r="J51" i="103"/>
  <c r="I51" i="103" s="1"/>
  <c r="AY50" i="103"/>
  <c r="AL50" i="103"/>
  <c r="AF50" i="103"/>
  <c r="Q50" i="103"/>
  <c r="J50" i="103"/>
  <c r="AM50" i="103" s="1"/>
  <c r="AY49" i="103"/>
  <c r="AQ49" i="103"/>
  <c r="AM49" i="103"/>
  <c r="AF49" i="103"/>
  <c r="J49" i="103"/>
  <c r="AY48" i="103"/>
  <c r="AR48" i="103"/>
  <c r="AQ48" i="103"/>
  <c r="AN48" i="103"/>
  <c r="K48" i="103" s="1"/>
  <c r="AM48" i="103"/>
  <c r="AL48" i="103"/>
  <c r="AF48" i="103"/>
  <c r="P48" i="103"/>
  <c r="M48" i="103"/>
  <c r="AI48" i="103" s="1"/>
  <c r="AV48" i="103" s="1"/>
  <c r="J48" i="103"/>
  <c r="AO48" i="103" s="1"/>
  <c r="H48" i="103"/>
  <c r="AY47" i="103"/>
  <c r="AF47" i="103"/>
  <c r="T47" i="103"/>
  <c r="J47" i="103"/>
  <c r="AR47" i="103" s="1"/>
  <c r="I47" i="103"/>
  <c r="AY46" i="103"/>
  <c r="AH46" i="103"/>
  <c r="AU46" i="103" s="1"/>
  <c r="AF46" i="103"/>
  <c r="X46" i="103"/>
  <c r="M46" i="103"/>
  <c r="J46" i="103"/>
  <c r="H46" i="103" s="1"/>
  <c r="AY45" i="103"/>
  <c r="AA45" i="103"/>
  <c r="AY44" i="103"/>
  <c r="AY43" i="103"/>
  <c r="AM43" i="103"/>
  <c r="AK43" i="103"/>
  <c r="AF43" i="103"/>
  <c r="AE43" i="103"/>
  <c r="M43" i="103"/>
  <c r="AI43" i="103" s="1"/>
  <c r="AV43" i="103" s="1"/>
  <c r="J43" i="103"/>
  <c r="AL43" i="103" s="1"/>
  <c r="AY42" i="103"/>
  <c r="AR42" i="103"/>
  <c r="AM42" i="103"/>
  <c r="AK42" i="103"/>
  <c r="AJ42" i="103"/>
  <c r="AF42" i="103"/>
  <c r="R42" i="103"/>
  <c r="M42" i="103"/>
  <c r="AI42" i="103" s="1"/>
  <c r="AV42" i="103" s="1"/>
  <c r="J42" i="103"/>
  <c r="AN42" i="103" s="1"/>
  <c r="K42" i="103" s="1"/>
  <c r="H42" i="103"/>
  <c r="AY41" i="103"/>
  <c r="AJ41" i="103"/>
  <c r="AF41" i="103"/>
  <c r="S41" i="103"/>
  <c r="J41" i="103"/>
  <c r="I41" i="103" s="1"/>
  <c r="AY40" i="103"/>
  <c r="AP40" i="103"/>
  <c r="AL40" i="103"/>
  <c r="AK40" i="103"/>
  <c r="AH40" i="103"/>
  <c r="AU40" i="103" s="1"/>
  <c r="AF40" i="103"/>
  <c r="V40" i="103"/>
  <c r="M40" i="103"/>
  <c r="AI40" i="103" s="1"/>
  <c r="AV40" i="103" s="1"/>
  <c r="J40" i="103"/>
  <c r="AM40" i="103" s="1"/>
  <c r="AY39" i="103"/>
  <c r="AQ39" i="103"/>
  <c r="AP39" i="103"/>
  <c r="AM39" i="103"/>
  <c r="AL39" i="103"/>
  <c r="AK39" i="103"/>
  <c r="AF39" i="103"/>
  <c r="AD39" i="103"/>
  <c r="AA39" i="103"/>
  <c r="R39" i="103"/>
  <c r="O39" i="103"/>
  <c r="M39" i="103"/>
  <c r="AI39" i="103" s="1"/>
  <c r="AV39" i="103" s="1"/>
  <c r="J39" i="103"/>
  <c r="AJ39" i="103" s="1"/>
  <c r="AY38" i="103"/>
  <c r="AR38" i="103"/>
  <c r="AF38" i="103"/>
  <c r="T38" i="103"/>
  <c r="J38" i="103"/>
  <c r="AP38" i="103" s="1"/>
  <c r="AY37" i="103"/>
  <c r="AM37" i="103"/>
  <c r="AK37" i="103"/>
  <c r="AJ37" i="103"/>
  <c r="AF37" i="103"/>
  <c r="AB37" i="103"/>
  <c r="Y37" i="103"/>
  <c r="P37" i="103"/>
  <c r="M37" i="103"/>
  <c r="AI37" i="103" s="1"/>
  <c r="AV37" i="103" s="1"/>
  <c r="J37" i="103"/>
  <c r="I37" i="103" s="1"/>
  <c r="AY36" i="103"/>
  <c r="AP36" i="103"/>
  <c r="AO36" i="103"/>
  <c r="AF36" i="103"/>
  <c r="AD36" i="103"/>
  <c r="R36" i="103"/>
  <c r="J36" i="103"/>
  <c r="AM36" i="103" s="1"/>
  <c r="I36" i="103"/>
  <c r="AY35" i="103"/>
  <c r="AF35" i="103"/>
  <c r="Z35" i="103"/>
  <c r="W35" i="103"/>
  <c r="N35" i="103"/>
  <c r="J35" i="103"/>
  <c r="H35" i="103" s="1"/>
  <c r="AY34" i="103"/>
  <c r="AP34" i="103"/>
  <c r="AN34" i="103"/>
  <c r="AM34" i="103"/>
  <c r="AF34" i="103"/>
  <c r="AE34" i="103"/>
  <c r="AB34" i="103"/>
  <c r="S34" i="103"/>
  <c r="P34" i="103"/>
  <c r="J34" i="103"/>
  <c r="AK34" i="103" s="1"/>
  <c r="AY33" i="103"/>
  <c r="AY32" i="103"/>
  <c r="AC32" i="103"/>
  <c r="Z32" i="103"/>
  <c r="Q32" i="103"/>
  <c r="N32" i="103"/>
  <c r="AY31" i="103"/>
  <c r="AQ31" i="103"/>
  <c r="AF31" i="103"/>
  <c r="V31" i="103"/>
  <c r="S31" i="103"/>
  <c r="J31" i="103"/>
  <c r="AO31" i="103" s="1"/>
  <c r="AY30" i="103"/>
  <c r="AF30" i="103"/>
  <c r="AB30" i="103"/>
  <c r="AA30" i="103"/>
  <c r="X30" i="103"/>
  <c r="P30" i="103"/>
  <c r="O30" i="103"/>
  <c r="J30" i="103"/>
  <c r="I30" i="103" s="1"/>
  <c r="AY29" i="103"/>
  <c r="AN29" i="103"/>
  <c r="K29" i="103" s="1"/>
  <c r="AM29" i="103"/>
  <c r="AJ29" i="103"/>
  <c r="AF29" i="103"/>
  <c r="AE29" i="103"/>
  <c r="AC29" i="103"/>
  <c r="T29" i="103"/>
  <c r="Q29" i="103"/>
  <c r="J29" i="103"/>
  <c r="AL29" i="103" s="1"/>
  <c r="AY28" i="103"/>
  <c r="AO28" i="103"/>
  <c r="AF28" i="103"/>
  <c r="Z28" i="103"/>
  <c r="Y28" i="103"/>
  <c r="V28" i="103"/>
  <c r="N28" i="103"/>
  <c r="J28" i="103"/>
  <c r="AQ28" i="103" s="1"/>
  <c r="I28" i="103"/>
  <c r="AY27" i="103"/>
  <c r="AQ27" i="103"/>
  <c r="AP27" i="103"/>
  <c r="AO27" i="103"/>
  <c r="AN27" i="103"/>
  <c r="AM27" i="103"/>
  <c r="AL27" i="103"/>
  <c r="AF27" i="103"/>
  <c r="AE27" i="103"/>
  <c r="AD27" i="103"/>
  <c r="AC27" i="103"/>
  <c r="AA27" i="103"/>
  <c r="Z27" i="103"/>
  <c r="R27" i="103"/>
  <c r="Q27" i="103"/>
  <c r="O27" i="103"/>
  <c r="N27" i="103"/>
  <c r="M27" i="103"/>
  <c r="AI27" i="103" s="1"/>
  <c r="AV27" i="103" s="1"/>
  <c r="J27" i="103"/>
  <c r="AJ27" i="103" s="1"/>
  <c r="AY26" i="103"/>
  <c r="AR26" i="103"/>
  <c r="AF26" i="103"/>
  <c r="W26" i="103"/>
  <c r="V26" i="103"/>
  <c r="T26" i="103"/>
  <c r="J26" i="103"/>
  <c r="AP26" i="103" s="1"/>
  <c r="AY25" i="103"/>
  <c r="AO25" i="103"/>
  <c r="AN25" i="103"/>
  <c r="K25" i="103" s="1"/>
  <c r="AJ25" i="103"/>
  <c r="AF25" i="103"/>
  <c r="AC25" i="103"/>
  <c r="AB25" i="103"/>
  <c r="AA25" i="103"/>
  <c r="Y25" i="103"/>
  <c r="Q25" i="103"/>
  <c r="P25" i="103"/>
  <c r="O25" i="103"/>
  <c r="M25" i="103"/>
  <c r="AI25" i="103" s="1"/>
  <c r="AV25" i="103" s="1"/>
  <c r="J25" i="103"/>
  <c r="I25" i="103" s="1"/>
  <c r="AY24" i="103"/>
  <c r="AR24" i="103"/>
  <c r="AQ24" i="103"/>
  <c r="AN24" i="103"/>
  <c r="AK24" i="103"/>
  <c r="AF24" i="103"/>
  <c r="AD24" i="103"/>
  <c r="AC24" i="103"/>
  <c r="AB24" i="103"/>
  <c r="V24" i="103"/>
  <c r="R24" i="103"/>
  <c r="Q24" i="103"/>
  <c r="P24" i="103"/>
  <c r="M24" i="103"/>
  <c r="AI24" i="103" s="1"/>
  <c r="AV24" i="103" s="1"/>
  <c r="J24" i="103"/>
  <c r="AM24" i="103" s="1"/>
  <c r="C24" i="103"/>
  <c r="C25" i="103" s="1"/>
  <c r="C26" i="103" s="1"/>
  <c r="C27" i="103" s="1"/>
  <c r="C28" i="103" s="1"/>
  <c r="C29" i="103" s="1"/>
  <c r="C30" i="103" s="1"/>
  <c r="C31" i="103" s="1"/>
  <c r="C32" i="103" s="1"/>
  <c r="C33" i="103" s="1"/>
  <c r="C34" i="103" s="1"/>
  <c r="C35" i="103" s="1"/>
  <c r="C36" i="103" s="1"/>
  <c r="C37" i="103" s="1"/>
  <c r="C38" i="103" s="1"/>
  <c r="C39" i="103" s="1"/>
  <c r="C40" i="103" s="1"/>
  <c r="C41" i="103" s="1"/>
  <c r="C42" i="103" s="1"/>
  <c r="C43" i="103" s="1"/>
  <c r="C44" i="103" s="1"/>
  <c r="C45" i="103" s="1"/>
  <c r="C46" i="103" s="1"/>
  <c r="C47" i="103" s="1"/>
  <c r="C48" i="103" s="1"/>
  <c r="C49" i="103" s="1"/>
  <c r="C50" i="103" s="1"/>
  <c r="C51" i="103" s="1"/>
  <c r="C52" i="103" s="1"/>
  <c r="C53" i="103" s="1"/>
  <c r="C54" i="103" s="1"/>
  <c r="C55" i="103" s="1"/>
  <c r="C56" i="103" s="1"/>
  <c r="C57" i="103" s="1"/>
  <c r="C58" i="103" s="1"/>
  <c r="C59" i="103" s="1"/>
  <c r="C60" i="103" s="1"/>
  <c r="C61" i="103" s="1"/>
  <c r="C62" i="103" s="1"/>
  <c r="C63" i="103" s="1"/>
  <c r="C64" i="103" s="1"/>
  <c r="C65" i="103" s="1"/>
  <c r="C66" i="103" s="1"/>
  <c r="C67" i="103" s="1"/>
  <c r="C68" i="103" s="1"/>
  <c r="C69" i="103" s="1"/>
  <c r="C70" i="103" s="1"/>
  <c r="C71" i="103" s="1"/>
  <c r="C72" i="103" s="1"/>
  <c r="C73" i="103" s="1"/>
  <c r="C74" i="103" s="1"/>
  <c r="C75" i="103" s="1"/>
  <c r="C76" i="103" s="1"/>
  <c r="C77" i="103" s="1"/>
  <c r="C78" i="103" s="1"/>
  <c r="C79" i="103" s="1"/>
  <c r="C80" i="103" s="1"/>
  <c r="C81" i="103" s="1"/>
  <c r="C82" i="103" s="1"/>
  <c r="C83" i="103" s="1"/>
  <c r="C84" i="103" s="1"/>
  <c r="C85" i="103" s="1"/>
  <c r="C86" i="103" s="1"/>
  <c r="C87" i="103" s="1"/>
  <c r="C88" i="103" s="1"/>
  <c r="C89" i="103" s="1"/>
  <c r="C90" i="103" s="1"/>
  <c r="C91" i="103" s="1"/>
  <c r="C92" i="103" s="1"/>
  <c r="C93" i="103" s="1"/>
  <c r="C94" i="103" s="1"/>
  <c r="C95" i="103" s="1"/>
  <c r="C96" i="103" s="1"/>
  <c r="C97" i="103" s="1"/>
  <c r="C98" i="103" s="1"/>
  <c r="C99" i="103" s="1"/>
  <c r="C100" i="103" s="1"/>
  <c r="C101" i="103" s="1"/>
  <c r="C102" i="103" s="1"/>
  <c r="C103" i="103" s="1"/>
  <c r="C104" i="103" s="1"/>
  <c r="C105" i="103" s="1"/>
  <c r="C106" i="103" s="1"/>
  <c r="C107" i="103" s="1"/>
  <c r="C108" i="103" s="1"/>
  <c r="C109" i="103" s="1"/>
  <c r="C110" i="103" s="1"/>
  <c r="C111" i="103" s="1"/>
  <c r="C112" i="103" s="1"/>
  <c r="C113" i="103" s="1"/>
  <c r="C114" i="103" s="1"/>
  <c r="C115" i="103" s="1"/>
  <c r="C116" i="103" s="1"/>
  <c r="C117" i="103" s="1"/>
  <c r="C118" i="103" s="1"/>
  <c r="C119" i="103" s="1"/>
  <c r="C120" i="103" s="1"/>
  <c r="C121" i="103" s="1"/>
  <c r="C122" i="103" s="1"/>
  <c r="C123" i="103" s="1"/>
  <c r="C124" i="103" s="1"/>
  <c r="C125" i="103" s="1"/>
  <c r="C126" i="103" s="1"/>
  <c r="C127" i="103" s="1"/>
  <c r="C128" i="103" s="1"/>
  <c r="C129" i="103" s="1"/>
  <c r="C130" i="103" s="1"/>
  <c r="C131" i="103" s="1"/>
  <c r="C132" i="103" s="1"/>
  <c r="C133" i="103" s="1"/>
  <c r="C134" i="103" s="1"/>
  <c r="C135" i="103" s="1"/>
  <c r="C136" i="103" s="1"/>
  <c r="C137" i="103" s="1"/>
  <c r="C138" i="103" s="1"/>
  <c r="C139" i="103" s="1"/>
  <c r="C140" i="103" s="1"/>
  <c r="C141" i="103" s="1"/>
  <c r="C142" i="103" s="1"/>
  <c r="C143" i="103" s="1"/>
  <c r="C144" i="103" s="1"/>
  <c r="C145" i="103" s="1"/>
  <c r="C146" i="103" s="1"/>
  <c r="C147" i="103" s="1"/>
  <c r="C148" i="103" s="1"/>
  <c r="C149" i="103" s="1"/>
  <c r="C150" i="103" s="1"/>
  <c r="C151" i="103" s="1"/>
  <c r="C152" i="103" s="1"/>
  <c r="C153" i="103" s="1"/>
  <c r="C154" i="103" s="1"/>
  <c r="C155" i="103" s="1"/>
  <c r="C156" i="103" s="1"/>
  <c r="C157" i="103" s="1"/>
  <c r="C158" i="103" s="1"/>
  <c r="C159" i="103" s="1"/>
  <c r="C160" i="103" s="1"/>
  <c r="C161" i="103" s="1"/>
  <c r="C162" i="103" s="1"/>
  <c r="C163" i="103" s="1"/>
  <c r="C164" i="103" s="1"/>
  <c r="C165" i="103" s="1"/>
  <c r="C166" i="103" s="1"/>
  <c r="C167" i="103" s="1"/>
  <c r="C168" i="103" s="1"/>
  <c r="C169" i="103" s="1"/>
  <c r="C170" i="103" s="1"/>
  <c r="C171" i="103" s="1"/>
  <c r="C172" i="103" s="1"/>
  <c r="C173" i="103" s="1"/>
  <c r="C174" i="103" s="1"/>
  <c r="C175" i="103" s="1"/>
  <c r="C176" i="103" s="1"/>
  <c r="C177" i="103" s="1"/>
  <c r="C178" i="103" s="1"/>
  <c r="C179" i="103" s="1"/>
  <c r="C180" i="103" s="1"/>
  <c r="C181" i="103" s="1"/>
  <c r="C182" i="103" s="1"/>
  <c r="C183" i="103" s="1"/>
  <c r="C184" i="103" s="1"/>
  <c r="C185" i="103" s="1"/>
  <c r="C186" i="103" s="1"/>
  <c r="C187" i="103" s="1"/>
  <c r="C188" i="103" s="1"/>
  <c r="C189" i="103" s="1"/>
  <c r="C190" i="103" s="1"/>
  <c r="C191" i="103" s="1"/>
  <c r="C192" i="103" s="1"/>
  <c r="C193" i="103" s="1"/>
  <c r="C194" i="103" s="1"/>
  <c r="C195" i="103" s="1"/>
  <c r="C196" i="103" s="1"/>
  <c r="C197" i="103" s="1"/>
  <c r="C198" i="103" s="1"/>
  <c r="C199" i="103" s="1"/>
  <c r="C200" i="103" s="1"/>
  <c r="C201" i="103" s="1"/>
  <c r="C202" i="103" s="1"/>
  <c r="C203" i="103" s="1"/>
  <c r="C204" i="103" s="1"/>
  <c r="C205" i="103" s="1"/>
  <c r="C206" i="103" s="1"/>
  <c r="C207" i="103" s="1"/>
  <c r="C208" i="103" s="1"/>
  <c r="C209" i="103" s="1"/>
  <c r="C210" i="103" s="1"/>
  <c r="C211" i="103" s="1"/>
  <c r="C212" i="103" s="1"/>
  <c r="C213" i="103" s="1"/>
  <c r="C214" i="103" s="1"/>
  <c r="C215" i="103" s="1"/>
  <c r="C216" i="103" s="1"/>
  <c r="C217" i="103" s="1"/>
  <c r="C218" i="103" s="1"/>
  <c r="C219" i="103" s="1"/>
  <c r="C220" i="103" s="1"/>
  <c r="C221" i="103" s="1"/>
  <c r="C222" i="103" s="1"/>
  <c r="C223" i="103" s="1"/>
  <c r="C224" i="103" s="1"/>
  <c r="C225" i="103" s="1"/>
  <c r="C226" i="103" s="1"/>
  <c r="C227" i="103" s="1"/>
  <c r="C228" i="103" s="1"/>
  <c r="C229" i="103" s="1"/>
  <c r="C230" i="103" s="1"/>
  <c r="C231" i="103" s="1"/>
  <c r="C232" i="103" s="1"/>
  <c r="C233" i="103" s="1"/>
  <c r="C234" i="103" s="1"/>
  <c r="C235" i="103" s="1"/>
  <c r="C236" i="103" s="1"/>
  <c r="C237" i="103" s="1"/>
  <c r="C238" i="103" s="1"/>
  <c r="C239" i="103" s="1"/>
  <c r="C240" i="103" s="1"/>
  <c r="C241" i="103" s="1"/>
  <c r="C242" i="103" s="1"/>
  <c r="C243" i="103" s="1"/>
  <c r="C244" i="103" s="1"/>
  <c r="C245" i="103" s="1"/>
  <c r="C246" i="103" s="1"/>
  <c r="C247" i="103" s="1"/>
  <c r="C248" i="103" s="1"/>
  <c r="C249" i="103" s="1"/>
  <c r="C250" i="103" s="1"/>
  <c r="C251" i="103" s="1"/>
  <c r="C252" i="103" s="1"/>
  <c r="C253" i="103" s="1"/>
  <c r="C254" i="103" s="1"/>
  <c r="C255" i="103" s="1"/>
  <c r="C256" i="103" s="1"/>
  <c r="C257" i="103" s="1"/>
  <c r="C258" i="103" s="1"/>
  <c r="C259" i="103" s="1"/>
  <c r="C260" i="103" s="1"/>
  <c r="C261" i="103" s="1"/>
  <c r="C262" i="103" s="1"/>
  <c r="C263" i="103" s="1"/>
  <c r="C264" i="103" s="1"/>
  <c r="C265" i="103" s="1"/>
  <c r="C266" i="103" s="1"/>
  <c r="C267" i="103" s="1"/>
  <c r="C268" i="103" s="1"/>
  <c r="C269" i="103" s="1"/>
  <c r="C270" i="103" s="1"/>
  <c r="C271" i="103" s="1"/>
  <c r="C272" i="103" s="1"/>
  <c r="C273" i="103" s="1"/>
  <c r="C274" i="103" s="1"/>
  <c r="C275" i="103" s="1"/>
  <c r="C276" i="103" s="1"/>
  <c r="AY23" i="103"/>
  <c r="AF23" i="103"/>
  <c r="AA23" i="103"/>
  <c r="Z23" i="103"/>
  <c r="W23" i="103"/>
  <c r="V23" i="103"/>
  <c r="O23" i="103"/>
  <c r="N23" i="103"/>
  <c r="J23" i="103"/>
  <c r="H23" i="103" s="1"/>
  <c r="C23" i="103"/>
  <c r="AY22" i="103"/>
  <c r="AF22" i="103"/>
  <c r="AD22" i="103"/>
  <c r="AB22" i="103"/>
  <c r="AA22" i="103"/>
  <c r="Z22" i="103"/>
  <c r="S22" i="103"/>
  <c r="R22" i="103"/>
  <c r="P22" i="103"/>
  <c r="O22" i="103"/>
  <c r="N22" i="103"/>
  <c r="J22" i="103"/>
  <c r="AK22" i="103" s="1"/>
  <c r="E10" i="103"/>
  <c r="E9" i="103"/>
  <c r="N8" i="103"/>
  <c r="M8" i="103"/>
  <c r="T6" i="103"/>
  <c r="N6" i="103"/>
  <c r="M6" i="103"/>
  <c r="C6" i="103"/>
  <c r="N5" i="103"/>
  <c r="M5" i="103"/>
  <c r="C5" i="103"/>
  <c r="AP4" i="103"/>
  <c r="AD48" i="103" s="1"/>
  <c r="AO4" i="103"/>
  <c r="AC51" i="103" s="1"/>
  <c r="AN4" i="103"/>
  <c r="AB76" i="103" s="1"/>
  <c r="AM4" i="103"/>
  <c r="AA48" i="103" s="1"/>
  <c r="AL4" i="103"/>
  <c r="Z40" i="103" s="1"/>
  <c r="AK4" i="103"/>
  <c r="Y55" i="103" s="1"/>
  <c r="AJ4" i="103"/>
  <c r="X40" i="103" s="1"/>
  <c r="AI4" i="103"/>
  <c r="W40" i="103" s="1"/>
  <c r="AH4" i="103"/>
  <c r="V46" i="103" s="1"/>
  <c r="AG4" i="103"/>
  <c r="U47" i="103" s="1"/>
  <c r="AF4" i="103"/>
  <c r="AE4" i="103"/>
  <c r="S62" i="103" s="1"/>
  <c r="AD4" i="103"/>
  <c r="R60" i="103" s="1"/>
  <c r="AC4" i="103"/>
  <c r="Q78" i="103" s="1"/>
  <c r="AB4" i="103"/>
  <c r="P80" i="103" s="1"/>
  <c r="AA4" i="103"/>
  <c r="O40" i="103" s="1"/>
  <c r="Z4" i="103"/>
  <c r="N40" i="103" s="1"/>
  <c r="C4" i="103"/>
  <c r="C3" i="103"/>
  <c r="C2" i="103"/>
  <c r="C1" i="103"/>
  <c r="AY276" i="102"/>
  <c r="AL276" i="102"/>
  <c r="AF276" i="102"/>
  <c r="J276" i="102"/>
  <c r="AJ276" i="102" s="1"/>
  <c r="AY275" i="102"/>
  <c r="AF275" i="102"/>
  <c r="J275" i="102"/>
  <c r="AM275" i="102" s="1"/>
  <c r="H275" i="102"/>
  <c r="AY274" i="102"/>
  <c r="AF274" i="102"/>
  <c r="J274" i="102"/>
  <c r="AY273" i="102"/>
  <c r="AY272" i="102"/>
  <c r="AF272" i="102"/>
  <c r="J272" i="102"/>
  <c r="AQ272" i="102" s="1"/>
  <c r="H272" i="102"/>
  <c r="AY271" i="102"/>
  <c r="AF271" i="102"/>
  <c r="J271" i="102"/>
  <c r="H271" i="102" s="1"/>
  <c r="I271" i="102"/>
  <c r="AY270" i="102"/>
  <c r="AF270" i="102"/>
  <c r="J270" i="102"/>
  <c r="AY269" i="102"/>
  <c r="AF269" i="102"/>
  <c r="J269" i="102"/>
  <c r="I269" i="102" s="1"/>
  <c r="AY268" i="102"/>
  <c r="AF268" i="102"/>
  <c r="J268" i="102"/>
  <c r="AM268" i="102" s="1"/>
  <c r="AY267" i="102"/>
  <c r="AF267" i="102"/>
  <c r="J267" i="102"/>
  <c r="AR267" i="102" s="1"/>
  <c r="AY266" i="102"/>
  <c r="AP266" i="102"/>
  <c r="AO266" i="102"/>
  <c r="AF266" i="102"/>
  <c r="M266" i="102"/>
  <c r="AI266" i="102" s="1"/>
  <c r="AV266" i="102" s="1"/>
  <c r="J266" i="102"/>
  <c r="AJ266" i="102" s="1"/>
  <c r="H266" i="102"/>
  <c r="AY265" i="102"/>
  <c r="AR265" i="102"/>
  <c r="AL265" i="102"/>
  <c r="AF265" i="102"/>
  <c r="J265" i="102"/>
  <c r="AP265" i="102" s="1"/>
  <c r="AY264" i="102"/>
  <c r="AF264" i="102"/>
  <c r="J264" i="102"/>
  <c r="AY263" i="102"/>
  <c r="AR263" i="102"/>
  <c r="AQ263" i="102"/>
  <c r="AM263" i="102"/>
  <c r="AL263" i="102"/>
  <c r="AJ263" i="102"/>
  <c r="AF263" i="102"/>
  <c r="AE263" i="102"/>
  <c r="J263" i="102"/>
  <c r="AK263" i="102" s="1"/>
  <c r="H263" i="102"/>
  <c r="AY262" i="102"/>
  <c r="AF262" i="102"/>
  <c r="J262" i="102"/>
  <c r="AY261" i="102"/>
  <c r="AY260" i="102"/>
  <c r="AM260" i="102"/>
  <c r="AJ260" i="102"/>
  <c r="AF260" i="102"/>
  <c r="J260" i="102"/>
  <c r="AQ260" i="102" s="1"/>
  <c r="H260" i="102"/>
  <c r="AY259" i="102"/>
  <c r="AM259" i="102"/>
  <c r="AJ259" i="102"/>
  <c r="AF259" i="102"/>
  <c r="M259" i="102"/>
  <c r="AI259" i="102" s="1"/>
  <c r="AV259" i="102" s="1"/>
  <c r="J259" i="102"/>
  <c r="I259" i="102" s="1"/>
  <c r="AY258" i="102"/>
  <c r="AF258" i="102"/>
  <c r="AE258" i="102"/>
  <c r="J258" i="102"/>
  <c r="AM258" i="102" s="1"/>
  <c r="AY257" i="102"/>
  <c r="AM257" i="102"/>
  <c r="AF257" i="102"/>
  <c r="J257" i="102"/>
  <c r="AP257" i="102" s="1"/>
  <c r="AY256" i="102"/>
  <c r="AF256" i="102"/>
  <c r="J256" i="102"/>
  <c r="AY255" i="102"/>
  <c r="AF255" i="102"/>
  <c r="M255" i="102"/>
  <c r="AI255" i="102" s="1"/>
  <c r="AV255" i="102" s="1"/>
  <c r="J255" i="102"/>
  <c r="AQ255" i="102" s="1"/>
  <c r="I255" i="102"/>
  <c r="AY254" i="102"/>
  <c r="AJ254" i="102"/>
  <c r="AF254" i="102"/>
  <c r="J254" i="102"/>
  <c r="I254" i="102" s="1"/>
  <c r="AY253" i="102"/>
  <c r="AF253" i="102"/>
  <c r="J253" i="102"/>
  <c r="AR253" i="102" s="1"/>
  <c r="I253" i="102"/>
  <c r="AY252" i="102"/>
  <c r="AF252" i="102"/>
  <c r="J252" i="102"/>
  <c r="I252" i="102" s="1"/>
  <c r="AY251" i="102"/>
  <c r="AF251" i="102"/>
  <c r="J251" i="102"/>
  <c r="AL251" i="102" s="1"/>
  <c r="H251" i="102"/>
  <c r="AY250" i="102"/>
  <c r="AF250" i="102"/>
  <c r="J250" i="102"/>
  <c r="AY249" i="102"/>
  <c r="AY248" i="102"/>
  <c r="AL248" i="102"/>
  <c r="AK248" i="102"/>
  <c r="AF248" i="102"/>
  <c r="M248" i="102"/>
  <c r="AI248" i="102" s="1"/>
  <c r="AV248" i="102" s="1"/>
  <c r="J248" i="102"/>
  <c r="AR248" i="102" s="1"/>
  <c r="AY247" i="102"/>
  <c r="AP247" i="102"/>
  <c r="AN247" i="102"/>
  <c r="AM247" i="102"/>
  <c r="AL247" i="102"/>
  <c r="AF247" i="102"/>
  <c r="AE247" i="102"/>
  <c r="J247" i="102"/>
  <c r="AJ247" i="102" s="1"/>
  <c r="H247" i="102"/>
  <c r="AY246" i="102"/>
  <c r="AR246" i="102"/>
  <c r="AF246" i="102"/>
  <c r="J246" i="102"/>
  <c r="AE246" i="102" s="1"/>
  <c r="AY245" i="102"/>
  <c r="AF245" i="102"/>
  <c r="AE245" i="102"/>
  <c r="J245" i="102"/>
  <c r="AL245" i="102" s="1"/>
  <c r="AY244" i="102"/>
  <c r="AO244" i="102"/>
  <c r="AK244" i="102"/>
  <c r="AG244" i="102"/>
  <c r="AT244" i="102" s="1"/>
  <c r="AF244" i="102"/>
  <c r="AE244" i="102"/>
  <c r="M244" i="102"/>
  <c r="AI244" i="102" s="1"/>
  <c r="AV244" i="102" s="1"/>
  <c r="J244" i="102"/>
  <c r="AM244" i="102" s="1"/>
  <c r="AY243" i="102"/>
  <c r="AL243" i="102"/>
  <c r="AF243" i="102"/>
  <c r="J243" i="102"/>
  <c r="I243" i="102" s="1"/>
  <c r="AY242" i="102"/>
  <c r="AN242" i="102"/>
  <c r="AM242" i="102"/>
  <c r="AF242" i="102"/>
  <c r="J242" i="102"/>
  <c r="I242" i="102"/>
  <c r="AY241" i="102"/>
  <c r="AO241" i="102"/>
  <c r="AN241" i="102"/>
  <c r="K241" i="102" s="1"/>
  <c r="AM241" i="102"/>
  <c r="AL241" i="102"/>
  <c r="AK241" i="102"/>
  <c r="AF241" i="102"/>
  <c r="M241" i="102"/>
  <c r="J241" i="102"/>
  <c r="AP241" i="102" s="1"/>
  <c r="AY240" i="102"/>
  <c r="AR240" i="102"/>
  <c r="AF240" i="102"/>
  <c r="J240" i="102"/>
  <c r="I240" i="102" s="1"/>
  <c r="H240" i="102"/>
  <c r="AY239" i="102"/>
  <c r="AF239" i="102"/>
  <c r="J239" i="102"/>
  <c r="AR239" i="102" s="1"/>
  <c r="I239" i="102"/>
  <c r="AY238" i="102"/>
  <c r="AP238" i="102"/>
  <c r="AN238" i="102"/>
  <c r="AF238" i="102"/>
  <c r="J238" i="102"/>
  <c r="AQ238" i="102" s="1"/>
  <c r="AY237" i="102"/>
  <c r="AY236" i="102"/>
  <c r="AO236" i="102"/>
  <c r="AN236" i="102"/>
  <c r="AF236" i="102"/>
  <c r="J236" i="102"/>
  <c r="AR236" i="102" s="1"/>
  <c r="I236" i="102"/>
  <c r="H236" i="102"/>
  <c r="AY235" i="102"/>
  <c r="AR235" i="102"/>
  <c r="AF235" i="102"/>
  <c r="AE235" i="102"/>
  <c r="M235" i="102"/>
  <c r="AI235" i="102" s="1"/>
  <c r="AV235" i="102" s="1"/>
  <c r="J235" i="102"/>
  <c r="AO235" i="102" s="1"/>
  <c r="I235" i="102"/>
  <c r="AY234" i="102"/>
  <c r="AF234" i="102"/>
  <c r="J234" i="102"/>
  <c r="AY233" i="102"/>
  <c r="AO233" i="102"/>
  <c r="AJ233" i="102"/>
  <c r="AF233" i="102"/>
  <c r="J233" i="102"/>
  <c r="AR233" i="102" s="1"/>
  <c r="AY232" i="102"/>
  <c r="AQ232" i="102"/>
  <c r="AP232" i="102"/>
  <c r="AO232" i="102"/>
  <c r="AN232" i="102"/>
  <c r="K232" i="102" s="1"/>
  <c r="AK232" i="102"/>
  <c r="AF232" i="102"/>
  <c r="M232" i="102"/>
  <c r="AI232" i="102" s="1"/>
  <c r="AV232" i="102" s="1"/>
  <c r="J232" i="102"/>
  <c r="AM232" i="102" s="1"/>
  <c r="I232" i="102"/>
  <c r="H232" i="102"/>
  <c r="AY231" i="102"/>
  <c r="AO231" i="102"/>
  <c r="AL231" i="102"/>
  <c r="AJ231" i="102"/>
  <c r="AF231" i="102"/>
  <c r="J231" i="102"/>
  <c r="AP231" i="102" s="1"/>
  <c r="AY230" i="102"/>
  <c r="AR230" i="102"/>
  <c r="AQ230" i="102"/>
  <c r="AO230" i="102"/>
  <c r="AM230" i="102"/>
  <c r="AL230" i="102"/>
  <c r="AF230" i="102"/>
  <c r="AE230" i="102"/>
  <c r="M230" i="102"/>
  <c r="J230" i="102"/>
  <c r="AK230" i="102" s="1"/>
  <c r="I230" i="102"/>
  <c r="AY229" i="102"/>
  <c r="AN229" i="102"/>
  <c r="AM229" i="102"/>
  <c r="AL229" i="102"/>
  <c r="AK229" i="102"/>
  <c r="AF229" i="102"/>
  <c r="J229" i="102"/>
  <c r="AO229" i="102" s="1"/>
  <c r="AY228" i="102"/>
  <c r="AO228" i="102"/>
  <c r="AM228" i="102"/>
  <c r="AL228" i="102"/>
  <c r="AF228" i="102"/>
  <c r="J228" i="102"/>
  <c r="M228" i="102" s="1"/>
  <c r="AY227" i="102"/>
  <c r="AQ227" i="102"/>
  <c r="AN227" i="102"/>
  <c r="K227" i="102" s="1"/>
  <c r="AM227" i="102"/>
  <c r="AL227" i="102"/>
  <c r="AK227" i="102"/>
  <c r="AJ227" i="102"/>
  <c r="AF227" i="102"/>
  <c r="J227" i="102"/>
  <c r="AE227" i="102" s="1"/>
  <c r="I227" i="102"/>
  <c r="AY226" i="102"/>
  <c r="AJ226" i="102"/>
  <c r="AF226" i="102"/>
  <c r="J226" i="102"/>
  <c r="H226" i="102" s="1"/>
  <c r="I226" i="102"/>
  <c r="AY225" i="102"/>
  <c r="AY224" i="102"/>
  <c r="AR224" i="102"/>
  <c r="AF224" i="102"/>
  <c r="J224" i="102"/>
  <c r="AO224" i="102" s="1"/>
  <c r="AY223" i="102"/>
  <c r="AL223" i="102"/>
  <c r="AK223" i="102"/>
  <c r="AJ223" i="102"/>
  <c r="AF223" i="102"/>
  <c r="J223" i="102"/>
  <c r="M223" i="102" s="1"/>
  <c r="AI223" i="102" s="1"/>
  <c r="AV223" i="102" s="1"/>
  <c r="AY222" i="102"/>
  <c r="AQ222" i="102"/>
  <c r="AO222" i="102"/>
  <c r="AN222" i="102"/>
  <c r="AK222" i="102"/>
  <c r="AF222" i="102"/>
  <c r="AE222" i="102"/>
  <c r="M222" i="102"/>
  <c r="J222" i="102"/>
  <c r="AM222" i="102" s="1"/>
  <c r="AY221" i="102"/>
  <c r="AF221" i="102"/>
  <c r="J221" i="102"/>
  <c r="I221" i="102" s="1"/>
  <c r="AY220" i="102"/>
  <c r="AP220" i="102"/>
  <c r="AN220" i="102"/>
  <c r="K220" i="102" s="1"/>
  <c r="AL220" i="102"/>
  <c r="AJ220" i="102"/>
  <c r="AF220" i="102"/>
  <c r="J220" i="102"/>
  <c r="AM220" i="102" s="1"/>
  <c r="AY219" i="102"/>
  <c r="AQ219" i="102"/>
  <c r="AN219" i="102"/>
  <c r="AL219" i="102"/>
  <c r="AJ219" i="102"/>
  <c r="AF219" i="102"/>
  <c r="AE219" i="102"/>
  <c r="K219" i="102"/>
  <c r="J219" i="102"/>
  <c r="I219" i="102" s="1"/>
  <c r="AY218" i="102"/>
  <c r="AO218" i="102"/>
  <c r="AF218" i="102"/>
  <c r="J218" i="102"/>
  <c r="AR218" i="102" s="1"/>
  <c r="I218" i="102"/>
  <c r="AY217" i="102"/>
  <c r="AO217" i="102"/>
  <c r="AF217" i="102"/>
  <c r="J217" i="102"/>
  <c r="AQ217" i="102" s="1"/>
  <c r="AY216" i="102"/>
  <c r="AF216" i="102"/>
  <c r="AE216" i="102"/>
  <c r="J216" i="102"/>
  <c r="AK216" i="102" s="1"/>
  <c r="AY215" i="102"/>
  <c r="AP215" i="102"/>
  <c r="AN215" i="102"/>
  <c r="AM215" i="102"/>
  <c r="AK215" i="102"/>
  <c r="AJ215" i="102"/>
  <c r="AF215" i="102"/>
  <c r="AE215" i="102"/>
  <c r="J215" i="102"/>
  <c r="AL215" i="102" s="1"/>
  <c r="I215" i="102"/>
  <c r="AY214" i="102"/>
  <c r="AP214" i="102"/>
  <c r="AO214" i="102"/>
  <c r="AF214" i="102"/>
  <c r="J214" i="102"/>
  <c r="AM214" i="102" s="1"/>
  <c r="I214" i="102"/>
  <c r="H214" i="102"/>
  <c r="AY213" i="102"/>
  <c r="AY212" i="102"/>
  <c r="AR212" i="102"/>
  <c r="AP212" i="102"/>
  <c r="AN212" i="102"/>
  <c r="K212" i="102" s="1"/>
  <c r="AM212" i="102"/>
  <c r="AL212" i="102"/>
  <c r="AF212" i="102"/>
  <c r="J212" i="102"/>
  <c r="AK212" i="102" s="1"/>
  <c r="AY211" i="102"/>
  <c r="AF211" i="102"/>
  <c r="J211" i="102"/>
  <c r="AY210" i="102"/>
  <c r="AQ210" i="102"/>
  <c r="AF210" i="102"/>
  <c r="J210" i="102"/>
  <c r="AM210" i="102" s="1"/>
  <c r="I210" i="102"/>
  <c r="AY209" i="102"/>
  <c r="AF209" i="102"/>
  <c r="J209" i="102"/>
  <c r="H209" i="102" s="1"/>
  <c r="AY208" i="102"/>
  <c r="AL208" i="102"/>
  <c r="AF208" i="102"/>
  <c r="J208" i="102"/>
  <c r="AP208" i="102" s="1"/>
  <c r="I208" i="102"/>
  <c r="AY207" i="102"/>
  <c r="AQ207" i="102"/>
  <c r="AO207" i="102"/>
  <c r="AN207" i="102"/>
  <c r="AF207" i="102"/>
  <c r="J207" i="102"/>
  <c r="H207" i="102" s="1"/>
  <c r="AY206" i="102"/>
  <c r="AP206" i="102"/>
  <c r="AO206" i="102"/>
  <c r="AN206" i="102"/>
  <c r="K206" i="102" s="1"/>
  <c r="AM206" i="102"/>
  <c r="AL206" i="102"/>
  <c r="AF206" i="102"/>
  <c r="J206" i="102"/>
  <c r="AQ206" i="102" s="1"/>
  <c r="I206" i="102"/>
  <c r="H206" i="102"/>
  <c r="AY205" i="102"/>
  <c r="AQ205" i="102"/>
  <c r="AF205" i="102"/>
  <c r="AE205" i="102"/>
  <c r="J205" i="102"/>
  <c r="AJ205" i="102" s="1"/>
  <c r="H205" i="102"/>
  <c r="AY204" i="102"/>
  <c r="AR204" i="102"/>
  <c r="AQ204" i="102"/>
  <c r="AF204" i="102"/>
  <c r="J204" i="102"/>
  <c r="AO204" i="102" s="1"/>
  <c r="I204" i="102"/>
  <c r="AY203" i="102"/>
  <c r="AF203" i="102"/>
  <c r="J203" i="102"/>
  <c r="AY202" i="102"/>
  <c r="AL202" i="102"/>
  <c r="AJ202" i="102"/>
  <c r="AH202" i="102"/>
  <c r="AU202" i="102" s="1"/>
  <c r="AF202" i="102"/>
  <c r="M202" i="102"/>
  <c r="J202" i="102"/>
  <c r="AM202" i="102" s="1"/>
  <c r="AY201" i="102"/>
  <c r="AY200" i="102"/>
  <c r="AF200" i="102"/>
  <c r="J200" i="102"/>
  <c r="AP200" i="102" s="1"/>
  <c r="AY199" i="102"/>
  <c r="AF199" i="102"/>
  <c r="J199" i="102"/>
  <c r="AY198" i="102"/>
  <c r="AQ198" i="102"/>
  <c r="AP198" i="102"/>
  <c r="AO198" i="102"/>
  <c r="AN198" i="102"/>
  <c r="K198" i="102" s="1"/>
  <c r="AF198" i="102"/>
  <c r="AE198" i="102"/>
  <c r="J198" i="102"/>
  <c r="AM198" i="102" s="1"/>
  <c r="I198" i="102"/>
  <c r="H198" i="102"/>
  <c r="AY197" i="102"/>
  <c r="AP197" i="102"/>
  <c r="AK197" i="102"/>
  <c r="AJ197" i="102"/>
  <c r="AF197" i="102"/>
  <c r="AE197" i="102"/>
  <c r="J197" i="102"/>
  <c r="H197" i="102" s="1"/>
  <c r="I197" i="102"/>
  <c r="AY196" i="102"/>
  <c r="AR196" i="102"/>
  <c r="AQ196" i="102"/>
  <c r="AO196" i="102"/>
  <c r="AJ196" i="102"/>
  <c r="AF196" i="102"/>
  <c r="J196" i="102"/>
  <c r="AK196" i="102" s="1"/>
  <c r="I196" i="102"/>
  <c r="AY195" i="102"/>
  <c r="AF195" i="102"/>
  <c r="J195" i="102"/>
  <c r="AY194" i="102"/>
  <c r="AR194" i="102"/>
  <c r="AQ194" i="102"/>
  <c r="AF194" i="102"/>
  <c r="J194" i="102"/>
  <c r="AK194" i="102" s="1"/>
  <c r="H194" i="102"/>
  <c r="AY193" i="102"/>
  <c r="AJ193" i="102"/>
  <c r="AF193" i="102"/>
  <c r="J193" i="102"/>
  <c r="H193" i="102" s="1"/>
  <c r="AY192" i="102"/>
  <c r="AQ192" i="102"/>
  <c r="AP192" i="102"/>
  <c r="AN192" i="102"/>
  <c r="K192" i="102" s="1"/>
  <c r="AK192" i="102"/>
  <c r="AJ192" i="102"/>
  <c r="AH192" i="102"/>
  <c r="AU192" i="102" s="1"/>
  <c r="AF192" i="102"/>
  <c r="AE192" i="102"/>
  <c r="M192" i="102"/>
  <c r="AI192" i="102" s="1"/>
  <c r="AV192" i="102" s="1"/>
  <c r="J192" i="102"/>
  <c r="AR192" i="102" s="1"/>
  <c r="I192" i="102"/>
  <c r="H192" i="102"/>
  <c r="AY191" i="102"/>
  <c r="AF191" i="102"/>
  <c r="AE191" i="102"/>
  <c r="J191" i="102"/>
  <c r="AN191" i="102" s="1"/>
  <c r="AY190" i="102"/>
  <c r="AF190" i="102"/>
  <c r="J190" i="102"/>
  <c r="I190" i="102"/>
  <c r="AY189" i="102"/>
  <c r="AY188" i="102"/>
  <c r="AJ188" i="102"/>
  <c r="AF188" i="102"/>
  <c r="M188" i="102"/>
  <c r="AH188" i="102" s="1"/>
  <c r="AU188" i="102" s="1"/>
  <c r="J188" i="102"/>
  <c r="AQ188" i="102" s="1"/>
  <c r="AY187" i="102"/>
  <c r="AP187" i="102"/>
  <c r="AK187" i="102"/>
  <c r="AI187" i="102"/>
  <c r="AV187" i="102" s="1"/>
  <c r="AF187" i="102"/>
  <c r="M187" i="102"/>
  <c r="J187" i="102"/>
  <c r="AQ187" i="102" s="1"/>
  <c r="AY186" i="102"/>
  <c r="AF186" i="102"/>
  <c r="J186" i="102"/>
  <c r="AY185" i="102"/>
  <c r="AO185" i="102"/>
  <c r="AF185" i="102"/>
  <c r="J185" i="102"/>
  <c r="AN185" i="102" s="1"/>
  <c r="AY184" i="102"/>
  <c r="AR184" i="102"/>
  <c r="AO184" i="102"/>
  <c r="AN184" i="102"/>
  <c r="AL184" i="102"/>
  <c r="AF184" i="102"/>
  <c r="J184" i="102"/>
  <c r="H184" i="102" s="1"/>
  <c r="AY183" i="102"/>
  <c r="AF183" i="102"/>
  <c r="J183" i="102"/>
  <c r="AQ183" i="102" s="1"/>
  <c r="I183" i="102"/>
  <c r="AY182" i="102"/>
  <c r="AF182" i="102"/>
  <c r="J182" i="102"/>
  <c r="AR182" i="102" s="1"/>
  <c r="H182" i="102"/>
  <c r="AY181" i="102"/>
  <c r="AQ181" i="102"/>
  <c r="AO181" i="102"/>
  <c r="AL181" i="102"/>
  <c r="AF181" i="102"/>
  <c r="J181" i="102"/>
  <c r="AE181" i="102" s="1"/>
  <c r="AY180" i="102"/>
  <c r="AF180" i="102"/>
  <c r="J180" i="102"/>
  <c r="H180" i="102" s="1"/>
  <c r="AY179" i="102"/>
  <c r="AF179" i="102"/>
  <c r="M179" i="102"/>
  <c r="J179" i="102"/>
  <c r="AY178" i="102"/>
  <c r="AF178" i="102"/>
  <c r="J178" i="102"/>
  <c r="AY177" i="102"/>
  <c r="J177" i="102"/>
  <c r="H177" i="102" s="1"/>
  <c r="AY176" i="102"/>
  <c r="AR176" i="102"/>
  <c r="AF176" i="102"/>
  <c r="AE176" i="102"/>
  <c r="M176" i="102"/>
  <c r="AI176" i="102" s="1"/>
  <c r="AV176" i="102" s="1"/>
  <c r="J176" i="102"/>
  <c r="I176" i="102" s="1"/>
  <c r="AY175" i="102"/>
  <c r="AF175" i="102"/>
  <c r="J175" i="102"/>
  <c r="AO175" i="102" s="1"/>
  <c r="AY174" i="102"/>
  <c r="AN174" i="102"/>
  <c r="K174" i="102" s="1"/>
  <c r="AL174" i="102"/>
  <c r="AJ174" i="102"/>
  <c r="AF174" i="102"/>
  <c r="J174" i="102"/>
  <c r="H174" i="102" s="1"/>
  <c r="AY173" i="102"/>
  <c r="AF173" i="102"/>
  <c r="J173" i="102"/>
  <c r="AY172" i="102"/>
  <c r="AF172" i="102"/>
  <c r="J172" i="102"/>
  <c r="I172" i="102"/>
  <c r="H172" i="102"/>
  <c r="AY171" i="102"/>
  <c r="AK171" i="102"/>
  <c r="AF171" i="102"/>
  <c r="AE171" i="102"/>
  <c r="M171" i="102"/>
  <c r="J171" i="102"/>
  <c r="AJ171" i="102" s="1"/>
  <c r="AY170" i="102"/>
  <c r="AP170" i="102"/>
  <c r="AK170" i="102"/>
  <c r="AJ170" i="102"/>
  <c r="AF170" i="102"/>
  <c r="AE170" i="102"/>
  <c r="J170" i="102"/>
  <c r="AO170" i="102" s="1"/>
  <c r="AY169" i="102"/>
  <c r="AQ169" i="102"/>
  <c r="AM169" i="102"/>
  <c r="AK169" i="102"/>
  <c r="AJ169" i="102"/>
  <c r="AF169" i="102"/>
  <c r="AE169" i="102"/>
  <c r="J169" i="102"/>
  <c r="M169" i="102" s="1"/>
  <c r="AY168" i="102"/>
  <c r="AJ168" i="102"/>
  <c r="AF168" i="102"/>
  <c r="J168" i="102"/>
  <c r="I168" i="102"/>
  <c r="AY167" i="102"/>
  <c r="AF167" i="102"/>
  <c r="J167" i="102"/>
  <c r="AY166" i="102"/>
  <c r="AQ166" i="102"/>
  <c r="AO166" i="102"/>
  <c r="AN166" i="102"/>
  <c r="AM166" i="102"/>
  <c r="AL166" i="102"/>
  <c r="AF166" i="102"/>
  <c r="J166" i="102"/>
  <c r="AK166" i="102" s="1"/>
  <c r="AY165" i="102"/>
  <c r="AY164" i="102"/>
  <c r="AM164" i="102"/>
  <c r="AK164" i="102"/>
  <c r="AJ164" i="102"/>
  <c r="AF164" i="102"/>
  <c r="AE164" i="102"/>
  <c r="M164" i="102"/>
  <c r="J164" i="102"/>
  <c r="I164" i="102" s="1"/>
  <c r="AY163" i="102"/>
  <c r="AF163" i="102"/>
  <c r="J163" i="102"/>
  <c r="AQ163" i="102" s="1"/>
  <c r="AY162" i="102"/>
  <c r="AM162" i="102"/>
  <c r="AF162" i="102"/>
  <c r="J162" i="102"/>
  <c r="I162" i="102" s="1"/>
  <c r="AY161" i="102"/>
  <c r="AR161" i="102"/>
  <c r="AO161" i="102"/>
  <c r="AM161" i="102"/>
  <c r="AF161" i="102"/>
  <c r="J161" i="102"/>
  <c r="AN161" i="102" s="1"/>
  <c r="AY160" i="102"/>
  <c r="AP160" i="102"/>
  <c r="AO160" i="102"/>
  <c r="AM160" i="102"/>
  <c r="AL160" i="102"/>
  <c r="AK160" i="102"/>
  <c r="AJ160" i="102"/>
  <c r="AF160" i="102"/>
  <c r="AE160" i="102"/>
  <c r="M160" i="102"/>
  <c r="J160" i="102"/>
  <c r="AQ160" i="102" s="1"/>
  <c r="I160" i="102"/>
  <c r="H160" i="102"/>
  <c r="AY159" i="102"/>
  <c r="AF159" i="102"/>
  <c r="J159" i="102"/>
  <c r="AY158" i="102"/>
  <c r="AN158" i="102"/>
  <c r="K158" i="102" s="1"/>
  <c r="AK158" i="102"/>
  <c r="AJ158" i="102"/>
  <c r="AF158" i="102"/>
  <c r="AE158" i="102"/>
  <c r="J158" i="102"/>
  <c r="AL158" i="102" s="1"/>
  <c r="AY157" i="102"/>
  <c r="AO157" i="102"/>
  <c r="AF157" i="102"/>
  <c r="J157" i="102"/>
  <c r="AY156" i="102"/>
  <c r="AF156" i="102"/>
  <c r="J156" i="102"/>
  <c r="AY155" i="102"/>
  <c r="AK155" i="102"/>
  <c r="AF155" i="102"/>
  <c r="J155" i="102"/>
  <c r="AE155" i="102" s="1"/>
  <c r="AY154" i="102"/>
  <c r="AF154" i="102"/>
  <c r="J154" i="102"/>
  <c r="AY153" i="102"/>
  <c r="AO153" i="102"/>
  <c r="AY152" i="102"/>
  <c r="AK152" i="102"/>
  <c r="AH152" i="102"/>
  <c r="AU152" i="102" s="1"/>
  <c r="AF152" i="102"/>
  <c r="M152" i="102"/>
  <c r="AI152" i="102" s="1"/>
  <c r="AV152" i="102" s="1"/>
  <c r="J152" i="102"/>
  <c r="I152" i="102" s="1"/>
  <c r="AY151" i="102"/>
  <c r="AL151" i="102"/>
  <c r="AF151" i="102"/>
  <c r="J151" i="102"/>
  <c r="AP151" i="102" s="1"/>
  <c r="H151" i="102"/>
  <c r="AY150" i="102"/>
  <c r="AN150" i="102"/>
  <c r="AL150" i="102"/>
  <c r="AJ150" i="102"/>
  <c r="AF150" i="102"/>
  <c r="AE150" i="102"/>
  <c r="J150" i="102"/>
  <c r="AR150" i="102" s="1"/>
  <c r="AY149" i="102"/>
  <c r="AR149" i="102"/>
  <c r="AO149" i="102"/>
  <c r="AM149" i="102"/>
  <c r="AL149" i="102"/>
  <c r="AK149" i="102"/>
  <c r="AF149" i="102"/>
  <c r="J149" i="102"/>
  <c r="H149" i="102"/>
  <c r="AY148" i="102"/>
  <c r="AP148" i="102"/>
  <c r="AF148" i="102"/>
  <c r="J148" i="102"/>
  <c r="I148" i="102" s="1"/>
  <c r="AY147" i="102"/>
  <c r="AL147" i="102"/>
  <c r="AF147" i="102"/>
  <c r="AE147" i="102"/>
  <c r="J147" i="102"/>
  <c r="AK147" i="102" s="1"/>
  <c r="I147" i="102"/>
  <c r="AY146" i="102"/>
  <c r="AF146" i="102"/>
  <c r="J146" i="102"/>
  <c r="AP146" i="102" s="1"/>
  <c r="AY145" i="102"/>
  <c r="AF145" i="102"/>
  <c r="J145" i="102"/>
  <c r="AY144" i="102"/>
  <c r="AO144" i="102"/>
  <c r="AF144" i="102"/>
  <c r="J144" i="102"/>
  <c r="AM144" i="102" s="1"/>
  <c r="AY143" i="102"/>
  <c r="AR143" i="102"/>
  <c r="AF143" i="102"/>
  <c r="M143" i="102"/>
  <c r="AI143" i="102" s="1"/>
  <c r="AV143" i="102" s="1"/>
  <c r="J143" i="102"/>
  <c r="AY142" i="102"/>
  <c r="AF142" i="102"/>
  <c r="J142" i="102"/>
  <c r="AY141" i="102"/>
  <c r="AF141" i="102"/>
  <c r="AY140" i="102"/>
  <c r="AQ140" i="102"/>
  <c r="AL140" i="102"/>
  <c r="AF140" i="102"/>
  <c r="J140" i="102"/>
  <c r="I140" i="102" s="1"/>
  <c r="AY139" i="102"/>
  <c r="AR139" i="102"/>
  <c r="AQ139" i="102"/>
  <c r="AN139" i="102"/>
  <c r="AL139" i="102"/>
  <c r="AF139" i="102"/>
  <c r="AE139" i="102"/>
  <c r="K139" i="102"/>
  <c r="J139" i="102"/>
  <c r="I139" i="102" s="1"/>
  <c r="AY138" i="102"/>
  <c r="AQ138" i="102"/>
  <c r="AL138" i="102"/>
  <c r="AK138" i="102"/>
  <c r="AJ138" i="102"/>
  <c r="AF138" i="102"/>
  <c r="M138" i="102"/>
  <c r="AI138" i="102" s="1"/>
  <c r="AV138" i="102" s="1"/>
  <c r="J138" i="102"/>
  <c r="AY137" i="102"/>
  <c r="AF137" i="102"/>
  <c r="J137" i="102"/>
  <c r="I137" i="102" s="1"/>
  <c r="AY136" i="102"/>
  <c r="AO136" i="102"/>
  <c r="AN136" i="102"/>
  <c r="K136" i="102" s="1"/>
  <c r="AM136" i="102"/>
  <c r="AJ136" i="102"/>
  <c r="AF136" i="102"/>
  <c r="J136" i="102"/>
  <c r="AK136" i="102" s="1"/>
  <c r="AY135" i="102"/>
  <c r="AR135" i="102"/>
  <c r="AO135" i="102"/>
  <c r="AF135" i="102"/>
  <c r="J135" i="102"/>
  <c r="AP135" i="102" s="1"/>
  <c r="I135" i="102"/>
  <c r="AY134" i="102"/>
  <c r="AL134" i="102"/>
  <c r="AF134" i="102"/>
  <c r="J134" i="102"/>
  <c r="AQ134" i="102" s="1"/>
  <c r="AY133" i="102"/>
  <c r="AM133" i="102"/>
  <c r="AF133" i="102"/>
  <c r="AE133" i="102"/>
  <c r="J133" i="102"/>
  <c r="AJ133" i="102" s="1"/>
  <c r="AY132" i="102"/>
  <c r="AF132" i="102"/>
  <c r="J132" i="102"/>
  <c r="AK132" i="102" s="1"/>
  <c r="AY131" i="102"/>
  <c r="AP131" i="102"/>
  <c r="AK131" i="102"/>
  <c r="AF131" i="102"/>
  <c r="M131" i="102"/>
  <c r="J131" i="102"/>
  <c r="AL131" i="102" s="1"/>
  <c r="AY130" i="102"/>
  <c r="AF130" i="102"/>
  <c r="J130" i="102"/>
  <c r="I130" i="102" s="1"/>
  <c r="AY129" i="102"/>
  <c r="AY128" i="102"/>
  <c r="AR128" i="102"/>
  <c r="AQ128" i="102"/>
  <c r="AP128" i="102"/>
  <c r="AN128" i="102"/>
  <c r="AF128" i="102"/>
  <c r="AE128" i="102"/>
  <c r="J128" i="102"/>
  <c r="AO128" i="102" s="1"/>
  <c r="I128" i="102"/>
  <c r="H128" i="102"/>
  <c r="AY127" i="102"/>
  <c r="AR127" i="102"/>
  <c r="AQ127" i="102"/>
  <c r="AM127" i="102"/>
  <c r="AF127" i="102"/>
  <c r="AE127" i="102"/>
  <c r="J127" i="102"/>
  <c r="I127" i="102" s="1"/>
  <c r="H127" i="102"/>
  <c r="AY126" i="102"/>
  <c r="AK126" i="102"/>
  <c r="AF126" i="102"/>
  <c r="J126" i="102"/>
  <c r="AM126" i="102" s="1"/>
  <c r="AY125" i="102"/>
  <c r="AF125" i="102"/>
  <c r="J125" i="102"/>
  <c r="AQ125" i="102" s="1"/>
  <c r="AY124" i="102"/>
  <c r="AF124" i="102"/>
  <c r="J124" i="102"/>
  <c r="I124" i="102" s="1"/>
  <c r="AY123" i="102"/>
  <c r="AO123" i="102"/>
  <c r="AF123" i="102"/>
  <c r="J123" i="102"/>
  <c r="H123" i="102" s="1"/>
  <c r="AY122" i="102"/>
  <c r="AU122" i="102"/>
  <c r="AN122" i="102"/>
  <c r="K122" i="102" s="1"/>
  <c r="AM122" i="102"/>
  <c r="AL122" i="102"/>
  <c r="AK122" i="102"/>
  <c r="AJ122" i="102"/>
  <c r="AH122" i="102"/>
  <c r="AF122" i="102"/>
  <c r="M122" i="102"/>
  <c r="AI122" i="102" s="1"/>
  <c r="AV122" i="102" s="1"/>
  <c r="J122" i="102"/>
  <c r="AQ122" i="102" s="1"/>
  <c r="I122" i="102"/>
  <c r="H122" i="102"/>
  <c r="AY121" i="102"/>
  <c r="AR121" i="102"/>
  <c r="AQ121" i="102"/>
  <c r="AP121" i="102"/>
  <c r="AO121" i="102"/>
  <c r="AM121" i="102"/>
  <c r="AL121" i="102"/>
  <c r="AF121" i="102"/>
  <c r="AE121" i="102"/>
  <c r="M121" i="102"/>
  <c r="AG121" i="102" s="1"/>
  <c r="AT121" i="102" s="1"/>
  <c r="J121" i="102"/>
  <c r="AN121" i="102" s="1"/>
  <c r="H121" i="102"/>
  <c r="AY120" i="102"/>
  <c r="AF120" i="102"/>
  <c r="J120" i="102"/>
  <c r="AJ120" i="102" s="1"/>
  <c r="AY119" i="102"/>
  <c r="AO119" i="102"/>
  <c r="AK119" i="102"/>
  <c r="AF119" i="102"/>
  <c r="M119" i="102"/>
  <c r="AI119" i="102" s="1"/>
  <c r="AV119" i="102" s="1"/>
  <c r="J119" i="102"/>
  <c r="AN119" i="102" s="1"/>
  <c r="K119" i="102" s="1"/>
  <c r="AY118" i="102"/>
  <c r="AN118" i="102"/>
  <c r="AF118" i="102"/>
  <c r="K118" i="102"/>
  <c r="J118" i="102"/>
  <c r="AO118" i="102" s="1"/>
  <c r="I118" i="102"/>
  <c r="H118" i="102"/>
  <c r="AY117" i="102"/>
  <c r="AY116" i="102"/>
  <c r="AR116" i="102"/>
  <c r="AP116" i="102"/>
  <c r="AN116" i="102"/>
  <c r="K116" i="102" s="1"/>
  <c r="AL116" i="102"/>
  <c r="AH116" i="102"/>
  <c r="AU116" i="102" s="1"/>
  <c r="AF116" i="102"/>
  <c r="AE116" i="102"/>
  <c r="M116" i="102"/>
  <c r="AI116" i="102" s="1"/>
  <c r="AV116" i="102" s="1"/>
  <c r="J116" i="102"/>
  <c r="AO116" i="102" s="1"/>
  <c r="I116" i="102"/>
  <c r="AY115" i="102"/>
  <c r="AR115" i="102"/>
  <c r="AM115" i="102"/>
  <c r="AL115" i="102"/>
  <c r="AK115" i="102"/>
  <c r="AJ115" i="102"/>
  <c r="AF115" i="102"/>
  <c r="AE115" i="102"/>
  <c r="J115" i="102"/>
  <c r="I115" i="102" s="1"/>
  <c r="AY114" i="102"/>
  <c r="AR114" i="102"/>
  <c r="AP114" i="102"/>
  <c r="AO114" i="102"/>
  <c r="AL114" i="102"/>
  <c r="AK114" i="102"/>
  <c r="AJ114" i="102"/>
  <c r="AF114" i="102"/>
  <c r="AE114" i="102"/>
  <c r="M114" i="102"/>
  <c r="J114" i="102"/>
  <c r="AM114" i="102" s="1"/>
  <c r="AY113" i="102"/>
  <c r="AP113" i="102"/>
  <c r="AJ113" i="102"/>
  <c r="AF113" i="102"/>
  <c r="M113" i="102"/>
  <c r="J113" i="102"/>
  <c r="AO113" i="102" s="1"/>
  <c r="I113" i="102"/>
  <c r="AY112" i="102"/>
  <c r="AM112" i="102"/>
  <c r="AF112" i="102"/>
  <c r="J112" i="102"/>
  <c r="AJ112" i="102" s="1"/>
  <c r="AY111" i="102"/>
  <c r="AL111" i="102"/>
  <c r="AK111" i="102"/>
  <c r="AF111" i="102"/>
  <c r="M111" i="102"/>
  <c r="AH111" i="102" s="1"/>
  <c r="AU111" i="102" s="1"/>
  <c r="J111" i="102"/>
  <c r="AE111" i="102" s="1"/>
  <c r="AY110" i="102"/>
  <c r="AR110" i="102"/>
  <c r="AF110" i="102"/>
  <c r="AE110" i="102"/>
  <c r="J110" i="102"/>
  <c r="AK110" i="102" s="1"/>
  <c r="AY109" i="102"/>
  <c r="AJ109" i="102"/>
  <c r="AF109" i="102"/>
  <c r="J109" i="102"/>
  <c r="AM109" i="102" s="1"/>
  <c r="AY108" i="102"/>
  <c r="AJ108" i="102"/>
  <c r="AF108" i="102"/>
  <c r="J108" i="102"/>
  <c r="H108" i="102"/>
  <c r="AY107" i="102"/>
  <c r="AR107" i="102"/>
  <c r="AO107" i="102"/>
  <c r="AL107" i="102"/>
  <c r="AF107" i="102"/>
  <c r="J107" i="102"/>
  <c r="AN107" i="102" s="1"/>
  <c r="I107" i="102"/>
  <c r="AY106" i="102"/>
  <c r="AL106" i="102"/>
  <c r="AF106" i="102"/>
  <c r="J106" i="102"/>
  <c r="AP106" i="102" s="1"/>
  <c r="AY105" i="102"/>
  <c r="AY104" i="102"/>
  <c r="AL104" i="102"/>
  <c r="AK104" i="102"/>
  <c r="AF104" i="102"/>
  <c r="M104" i="102"/>
  <c r="J104" i="102"/>
  <c r="AY103" i="102"/>
  <c r="AK103" i="102"/>
  <c r="AJ103" i="102"/>
  <c r="AF103" i="102"/>
  <c r="AE103" i="102"/>
  <c r="M103" i="102"/>
  <c r="AH103" i="102" s="1"/>
  <c r="AU103" i="102" s="1"/>
  <c r="J103" i="102"/>
  <c r="H103" i="102" s="1"/>
  <c r="I103" i="102"/>
  <c r="AY102" i="102"/>
  <c r="AF102" i="102"/>
  <c r="J102" i="102"/>
  <c r="H102" i="102" s="1"/>
  <c r="AY101" i="102"/>
  <c r="AL101" i="102"/>
  <c r="AF101" i="102"/>
  <c r="J101" i="102"/>
  <c r="I101" i="102" s="1"/>
  <c r="AY100" i="102"/>
  <c r="AR100" i="102"/>
  <c r="AQ100" i="102"/>
  <c r="AK100" i="102"/>
  <c r="AF100" i="102"/>
  <c r="AE100" i="102"/>
  <c r="M100" i="102"/>
  <c r="AI100" i="102" s="1"/>
  <c r="AV100" i="102" s="1"/>
  <c r="J100" i="102"/>
  <c r="AJ100" i="102" s="1"/>
  <c r="I100" i="102"/>
  <c r="H100" i="102"/>
  <c r="AY99" i="102"/>
  <c r="AQ99" i="102"/>
  <c r="AN99" i="102"/>
  <c r="K99" i="102" s="1"/>
  <c r="AM99" i="102"/>
  <c r="AK99" i="102"/>
  <c r="AJ99" i="102"/>
  <c r="AF99" i="102"/>
  <c r="AE99" i="102"/>
  <c r="M99" i="102"/>
  <c r="J99" i="102"/>
  <c r="AO99" i="102" s="1"/>
  <c r="I99" i="102"/>
  <c r="AY98" i="102"/>
  <c r="AR98" i="102"/>
  <c r="AL98" i="102"/>
  <c r="AK98" i="102"/>
  <c r="AJ98" i="102"/>
  <c r="AF98" i="102"/>
  <c r="AE98" i="102"/>
  <c r="M98" i="102"/>
  <c r="J98" i="102"/>
  <c r="AQ98" i="102" s="1"/>
  <c r="AY97" i="102"/>
  <c r="AO97" i="102"/>
  <c r="AF97" i="102"/>
  <c r="J97" i="102"/>
  <c r="AQ97" i="102" s="1"/>
  <c r="AY96" i="102"/>
  <c r="AK96" i="102"/>
  <c r="AJ96" i="102"/>
  <c r="AH96" i="102"/>
  <c r="AU96" i="102" s="1"/>
  <c r="AF96" i="102"/>
  <c r="M96" i="102"/>
  <c r="AG96" i="102" s="1"/>
  <c r="AT96" i="102" s="1"/>
  <c r="J96" i="102"/>
  <c r="AN96" i="102" s="1"/>
  <c r="AY95" i="102"/>
  <c r="AF95" i="102"/>
  <c r="J95" i="102"/>
  <c r="AY94" i="102"/>
  <c r="AF94" i="102"/>
  <c r="J94" i="102"/>
  <c r="AR94" i="102" s="1"/>
  <c r="AY93" i="102"/>
  <c r="AY92" i="102"/>
  <c r="AP92" i="102"/>
  <c r="AM92" i="102"/>
  <c r="AK92" i="102"/>
  <c r="AF92" i="102"/>
  <c r="AE92" i="102"/>
  <c r="M92" i="102"/>
  <c r="AI92" i="102" s="1"/>
  <c r="AV92" i="102" s="1"/>
  <c r="J92" i="102"/>
  <c r="AN92" i="102" s="1"/>
  <c r="I92" i="102"/>
  <c r="AY91" i="102"/>
  <c r="AF91" i="102"/>
  <c r="N91" i="102"/>
  <c r="J91" i="102"/>
  <c r="AN91" i="102" s="1"/>
  <c r="AY90" i="102"/>
  <c r="AQ90" i="102"/>
  <c r="AF90" i="102"/>
  <c r="M90" i="102"/>
  <c r="AH90" i="102" s="1"/>
  <c r="AU90" i="102" s="1"/>
  <c r="J90" i="102"/>
  <c r="H90" i="102" s="1"/>
  <c r="AY89" i="102"/>
  <c r="AO89" i="102"/>
  <c r="AF89" i="102"/>
  <c r="J89" i="102"/>
  <c r="H89" i="102" s="1"/>
  <c r="AY88" i="102"/>
  <c r="AF88" i="102"/>
  <c r="W88" i="102"/>
  <c r="J88" i="102"/>
  <c r="I88" i="102" s="1"/>
  <c r="AY87" i="102"/>
  <c r="AQ87" i="102"/>
  <c r="AM87" i="102"/>
  <c r="AF87" i="102"/>
  <c r="M87" i="102"/>
  <c r="AI87" i="102" s="1"/>
  <c r="AV87" i="102" s="1"/>
  <c r="J87" i="102"/>
  <c r="AJ87" i="102" s="1"/>
  <c r="AY86" i="102"/>
  <c r="AF86" i="102"/>
  <c r="J86" i="102"/>
  <c r="AO86" i="102" s="1"/>
  <c r="AY85" i="102"/>
  <c r="AK85" i="102"/>
  <c r="AF85" i="102"/>
  <c r="AE85" i="102"/>
  <c r="J85" i="102"/>
  <c r="M85" i="102" s="1"/>
  <c r="AI85" i="102" s="1"/>
  <c r="AV85" i="102" s="1"/>
  <c r="AY84" i="102"/>
  <c r="AF84" i="102"/>
  <c r="J84" i="102"/>
  <c r="AQ84" i="102" s="1"/>
  <c r="AY83" i="102"/>
  <c r="AF83" i="102"/>
  <c r="J83" i="102"/>
  <c r="I83" i="102" s="1"/>
  <c r="AY82" i="102"/>
  <c r="AF82" i="102"/>
  <c r="J82" i="102"/>
  <c r="H82" i="102" s="1"/>
  <c r="AY81" i="102"/>
  <c r="AY80" i="102"/>
  <c r="AQ80" i="102"/>
  <c r="AM80" i="102"/>
  <c r="AG80" i="102"/>
  <c r="AT80" i="102" s="1"/>
  <c r="AF80" i="102"/>
  <c r="O80" i="102"/>
  <c r="M80" i="102"/>
  <c r="J80" i="102"/>
  <c r="I80" i="102" s="1"/>
  <c r="H80" i="102"/>
  <c r="AY79" i="102"/>
  <c r="AR79" i="102"/>
  <c r="AN79" i="102"/>
  <c r="AK79" i="102"/>
  <c r="AF79" i="102"/>
  <c r="M79" i="102"/>
  <c r="AI79" i="102" s="1"/>
  <c r="AV79" i="102" s="1"/>
  <c r="J79" i="102"/>
  <c r="AM79" i="102" s="1"/>
  <c r="H79" i="102"/>
  <c r="AY78" i="102"/>
  <c r="AF78" i="102"/>
  <c r="J78" i="102"/>
  <c r="AY77" i="102"/>
  <c r="AF77" i="102"/>
  <c r="AB77" i="102"/>
  <c r="J77" i="102"/>
  <c r="AN77" i="102" s="1"/>
  <c r="AY76" i="102"/>
  <c r="AQ76" i="102"/>
  <c r="AF76" i="102"/>
  <c r="AE76" i="102"/>
  <c r="U76" i="102"/>
  <c r="J76" i="102"/>
  <c r="AP76" i="102" s="1"/>
  <c r="AY75" i="102"/>
  <c r="AN75" i="102"/>
  <c r="AM75" i="102"/>
  <c r="AK75" i="102"/>
  <c r="AJ75" i="102"/>
  <c r="AF75" i="102"/>
  <c r="AE75" i="102"/>
  <c r="M75" i="102"/>
  <c r="AI75" i="102" s="1"/>
  <c r="AV75" i="102" s="1"/>
  <c r="J75" i="102"/>
  <c r="AR75" i="102" s="1"/>
  <c r="H75" i="102"/>
  <c r="AY74" i="102"/>
  <c r="AO74" i="102"/>
  <c r="AL74" i="102"/>
  <c r="AF74" i="102"/>
  <c r="AE74" i="102"/>
  <c r="J74" i="102"/>
  <c r="AN74" i="102" s="1"/>
  <c r="I74" i="102"/>
  <c r="AY73" i="102"/>
  <c r="AM73" i="102"/>
  <c r="AL73" i="102"/>
  <c r="AF73" i="102"/>
  <c r="AE73" i="102"/>
  <c r="J73" i="102"/>
  <c r="H73" i="102" s="1"/>
  <c r="I73" i="102"/>
  <c r="AY72" i="102"/>
  <c r="AR72" i="102"/>
  <c r="AN72" i="102"/>
  <c r="AM72" i="102"/>
  <c r="AJ72" i="102"/>
  <c r="AH72" i="102"/>
  <c r="AU72" i="102" s="1"/>
  <c r="AF72" i="102"/>
  <c r="AE72" i="102"/>
  <c r="M72" i="102"/>
  <c r="AI72" i="102" s="1"/>
  <c r="AV72" i="102" s="1"/>
  <c r="J72" i="102"/>
  <c r="AL72" i="102" s="1"/>
  <c r="H72" i="102"/>
  <c r="AY71" i="102"/>
  <c r="AO71" i="102"/>
  <c r="AM71" i="102"/>
  <c r="AL71" i="102"/>
  <c r="AK71" i="102"/>
  <c r="AJ71" i="102"/>
  <c r="AF71" i="102"/>
  <c r="J71" i="102"/>
  <c r="AQ71" i="102" s="1"/>
  <c r="H71" i="102"/>
  <c r="AY70" i="102"/>
  <c r="AQ70" i="102"/>
  <c r="AO70" i="102"/>
  <c r="AL70" i="102"/>
  <c r="AF70" i="102"/>
  <c r="AE70" i="102"/>
  <c r="R70" i="102"/>
  <c r="J70" i="102"/>
  <c r="AJ70" i="102" s="1"/>
  <c r="I70" i="102"/>
  <c r="AY69" i="102"/>
  <c r="AY68" i="102"/>
  <c r="AN68" i="102"/>
  <c r="AF68" i="102"/>
  <c r="J68" i="102"/>
  <c r="AY67" i="102"/>
  <c r="AR67" i="102"/>
  <c r="AP67" i="102"/>
  <c r="AN67" i="102"/>
  <c r="AK67" i="102"/>
  <c r="AF67" i="102"/>
  <c r="AB67" i="102"/>
  <c r="M67" i="102"/>
  <c r="AI67" i="102" s="1"/>
  <c r="AV67" i="102" s="1"/>
  <c r="J67" i="102"/>
  <c r="AM67" i="102" s="1"/>
  <c r="I67" i="102"/>
  <c r="H67" i="102"/>
  <c r="AY66" i="102"/>
  <c r="AF66" i="102"/>
  <c r="Z66" i="102"/>
  <c r="J66" i="102"/>
  <c r="H66" i="102" s="1"/>
  <c r="AY65" i="102"/>
  <c r="AR65" i="102"/>
  <c r="AF65" i="102"/>
  <c r="T65" i="102"/>
  <c r="J65" i="102"/>
  <c r="AE65" i="102" s="1"/>
  <c r="AY64" i="102"/>
  <c r="AF64" i="102"/>
  <c r="S64" i="102"/>
  <c r="J64" i="102"/>
  <c r="AQ64" i="102" s="1"/>
  <c r="AY63" i="102"/>
  <c r="AP63" i="102"/>
  <c r="AN63" i="102"/>
  <c r="K63" i="102" s="1"/>
  <c r="AL63" i="102"/>
  <c r="AF63" i="102"/>
  <c r="AE63" i="102"/>
  <c r="Y63" i="102"/>
  <c r="J63" i="102"/>
  <c r="AR63" i="102" s="1"/>
  <c r="I63" i="102"/>
  <c r="AY62" i="102"/>
  <c r="AQ62" i="102"/>
  <c r="AP62" i="102"/>
  <c r="AL62" i="102"/>
  <c r="AF62" i="102"/>
  <c r="AE62" i="102"/>
  <c r="J62" i="102"/>
  <c r="AO62" i="102" s="1"/>
  <c r="I62" i="102"/>
  <c r="H62" i="102"/>
  <c r="AY61" i="102"/>
  <c r="AM61" i="102"/>
  <c r="AF61" i="102"/>
  <c r="W61" i="102"/>
  <c r="J61" i="102"/>
  <c r="AQ61" i="102" s="1"/>
  <c r="AY60" i="102"/>
  <c r="AR60" i="102"/>
  <c r="AN60" i="102"/>
  <c r="K60" i="102" s="1"/>
  <c r="AK60" i="102"/>
  <c r="AF60" i="102"/>
  <c r="M60" i="102"/>
  <c r="AI60" i="102" s="1"/>
  <c r="AV60" i="102" s="1"/>
  <c r="J60" i="102"/>
  <c r="AL60" i="102" s="1"/>
  <c r="AY59" i="102"/>
  <c r="AL59" i="102"/>
  <c r="AJ59" i="102"/>
  <c r="AF59" i="102"/>
  <c r="V59" i="102"/>
  <c r="J59" i="102"/>
  <c r="AO59" i="102" s="1"/>
  <c r="AY58" i="102"/>
  <c r="AF58" i="102"/>
  <c r="T58" i="102"/>
  <c r="J58" i="102"/>
  <c r="AM58" i="102" s="1"/>
  <c r="AY57" i="102"/>
  <c r="AF57" i="102"/>
  <c r="S57" i="102"/>
  <c r="AY56" i="102"/>
  <c r="AR56" i="102"/>
  <c r="AF56" i="102"/>
  <c r="V56" i="102"/>
  <c r="J56" i="102"/>
  <c r="AQ56" i="102" s="1"/>
  <c r="AY55" i="102"/>
  <c r="AP55" i="102"/>
  <c r="AF55" i="102"/>
  <c r="AE55" i="102"/>
  <c r="AA55" i="102"/>
  <c r="O55" i="102"/>
  <c r="J55" i="102"/>
  <c r="AJ55" i="102" s="1"/>
  <c r="AY54" i="102"/>
  <c r="AP54" i="102"/>
  <c r="AF54" i="102"/>
  <c r="T54" i="102"/>
  <c r="J54" i="102"/>
  <c r="AO54" i="102" s="1"/>
  <c r="AY53" i="102"/>
  <c r="AK53" i="102"/>
  <c r="AF53" i="102"/>
  <c r="Y53" i="102"/>
  <c r="M53" i="102"/>
  <c r="AI53" i="102" s="1"/>
  <c r="AV53" i="102" s="1"/>
  <c r="J53" i="102"/>
  <c r="I53" i="102" s="1"/>
  <c r="AY52" i="102"/>
  <c r="AK52" i="102"/>
  <c r="AF52" i="102"/>
  <c r="AD52" i="102"/>
  <c r="R52" i="102"/>
  <c r="J52" i="102"/>
  <c r="AM52" i="102" s="1"/>
  <c r="AY51" i="102"/>
  <c r="AF51" i="102"/>
  <c r="W51" i="102"/>
  <c r="J51" i="102"/>
  <c r="H51" i="102" s="1"/>
  <c r="AY50" i="102"/>
  <c r="AF50" i="102"/>
  <c r="AB50" i="102"/>
  <c r="P50" i="102"/>
  <c r="J50" i="102"/>
  <c r="AL50" i="102" s="1"/>
  <c r="AY49" i="102"/>
  <c r="AQ49" i="102"/>
  <c r="AK49" i="102"/>
  <c r="AG49" i="102"/>
  <c r="AT49" i="102" s="1"/>
  <c r="AF49" i="102"/>
  <c r="U49" i="102"/>
  <c r="M49" i="102"/>
  <c r="AI49" i="102" s="1"/>
  <c r="AV49" i="102" s="1"/>
  <c r="J49" i="102"/>
  <c r="AP49" i="102" s="1"/>
  <c r="I49" i="102"/>
  <c r="H49" i="102"/>
  <c r="AY48" i="102"/>
  <c r="AF48" i="102"/>
  <c r="Z48" i="102"/>
  <c r="N48" i="102"/>
  <c r="J48" i="102"/>
  <c r="AR48" i="102" s="1"/>
  <c r="AY47" i="102"/>
  <c r="AQ47" i="102"/>
  <c r="AL47" i="102"/>
  <c r="AF47" i="102"/>
  <c r="AE47" i="102"/>
  <c r="S47" i="102"/>
  <c r="J47" i="102"/>
  <c r="AO47" i="102" s="1"/>
  <c r="AY46" i="102"/>
  <c r="AF46" i="102"/>
  <c r="X46" i="102"/>
  <c r="J46" i="102"/>
  <c r="H46" i="102" s="1"/>
  <c r="AY45" i="102"/>
  <c r="Q45" i="102"/>
  <c r="J45" i="102"/>
  <c r="AL45" i="102" s="1"/>
  <c r="AY44" i="102"/>
  <c r="AR44" i="102"/>
  <c r="AO44" i="102"/>
  <c r="AL44" i="102"/>
  <c r="AF44" i="102"/>
  <c r="V44" i="102"/>
  <c r="J44" i="102"/>
  <c r="AQ44" i="102" s="1"/>
  <c r="I44" i="102"/>
  <c r="AY43" i="102"/>
  <c r="AR43" i="102"/>
  <c r="AN43" i="102"/>
  <c r="K43" i="102" s="1"/>
  <c r="AK43" i="102"/>
  <c r="AF43" i="102"/>
  <c r="AA43" i="102"/>
  <c r="O43" i="102"/>
  <c r="M43" i="102"/>
  <c r="AI43" i="102" s="1"/>
  <c r="AV43" i="102" s="1"/>
  <c r="J43" i="102"/>
  <c r="AJ43" i="102" s="1"/>
  <c r="AY42" i="102"/>
  <c r="AR42" i="102"/>
  <c r="AP42" i="102"/>
  <c r="AM42" i="102"/>
  <c r="AJ42" i="102"/>
  <c r="AF42" i="102"/>
  <c r="T42" i="102"/>
  <c r="J42" i="102"/>
  <c r="AO42" i="102" s="1"/>
  <c r="H42" i="102"/>
  <c r="AY41" i="102"/>
  <c r="AK41" i="102"/>
  <c r="AF41" i="102"/>
  <c r="Y41" i="102"/>
  <c r="M41" i="102"/>
  <c r="AI41" i="102" s="1"/>
  <c r="AV41" i="102" s="1"/>
  <c r="J41" i="102"/>
  <c r="I41" i="102" s="1"/>
  <c r="AY40" i="102"/>
  <c r="AN40" i="102"/>
  <c r="AF40" i="102"/>
  <c r="AD40" i="102"/>
  <c r="Y40" i="102"/>
  <c r="R40" i="102"/>
  <c r="J40" i="102"/>
  <c r="AM40" i="102" s="1"/>
  <c r="AY39" i="102"/>
  <c r="AF39" i="102"/>
  <c r="W39" i="102"/>
  <c r="J39" i="102"/>
  <c r="H39" i="102" s="1"/>
  <c r="AY38" i="102"/>
  <c r="AN38" i="102"/>
  <c r="AF38" i="102"/>
  <c r="AB38" i="102"/>
  <c r="W38" i="102"/>
  <c r="P38" i="102"/>
  <c r="J38" i="102"/>
  <c r="AL38" i="102" s="1"/>
  <c r="AY37" i="102"/>
  <c r="AN37" i="102"/>
  <c r="AK37" i="102"/>
  <c r="AF37" i="102"/>
  <c r="AE37" i="102"/>
  <c r="AB37" i="102"/>
  <c r="Y37" i="102"/>
  <c r="U37" i="102"/>
  <c r="P37" i="102"/>
  <c r="J37" i="102"/>
  <c r="AP37" i="102" s="1"/>
  <c r="AY36" i="102"/>
  <c r="AN36" i="102"/>
  <c r="AL36" i="102"/>
  <c r="AF36" i="102"/>
  <c r="Z36" i="102"/>
  <c r="N36" i="102"/>
  <c r="K36" i="102"/>
  <c r="J36" i="102"/>
  <c r="I36" i="102" s="1"/>
  <c r="AY35" i="102"/>
  <c r="AQ35" i="102"/>
  <c r="AL35" i="102"/>
  <c r="AF35" i="102"/>
  <c r="AE35" i="102"/>
  <c r="Z35" i="102"/>
  <c r="W35" i="102"/>
  <c r="S35" i="102"/>
  <c r="N35" i="102"/>
  <c r="J35" i="102"/>
  <c r="AN35" i="102" s="1"/>
  <c r="AY34" i="102"/>
  <c r="AO34" i="102"/>
  <c r="AM34" i="102"/>
  <c r="AF34" i="102"/>
  <c r="AE34" i="102"/>
  <c r="AB34" i="102"/>
  <c r="X34" i="102"/>
  <c r="V34" i="102"/>
  <c r="S34" i="102"/>
  <c r="P34" i="102"/>
  <c r="M34" i="102"/>
  <c r="AG34" i="102" s="1"/>
  <c r="AT34" i="102" s="1"/>
  <c r="J34" i="102"/>
  <c r="H34" i="102" s="1"/>
  <c r="AY33" i="102"/>
  <c r="AY32" i="102"/>
  <c r="AO32" i="102"/>
  <c r="AF32" i="102"/>
  <c r="Z32" i="102"/>
  <c r="V32" i="102"/>
  <c r="T32" i="102"/>
  <c r="N32" i="102"/>
  <c r="J32" i="102"/>
  <c r="AQ32" i="102" s="1"/>
  <c r="AY31" i="102"/>
  <c r="AR31" i="102"/>
  <c r="AQ31" i="102"/>
  <c r="AP31" i="102"/>
  <c r="AN31" i="102"/>
  <c r="AM31" i="102"/>
  <c r="AK31" i="102"/>
  <c r="AH31" i="102"/>
  <c r="AU31" i="102" s="1"/>
  <c r="AF31" i="102"/>
  <c r="AE31" i="102"/>
  <c r="AA31" i="102"/>
  <c r="Y31" i="102"/>
  <c r="V31" i="102"/>
  <c r="O31" i="102"/>
  <c r="M31" i="102"/>
  <c r="AI31" i="102" s="1"/>
  <c r="AV31" i="102" s="1"/>
  <c r="J31" i="102"/>
  <c r="AJ31" i="102" s="1"/>
  <c r="I31" i="102"/>
  <c r="AY30" i="102"/>
  <c r="AP30" i="102"/>
  <c r="AJ30" i="102"/>
  <c r="AF30" i="102"/>
  <c r="AD30" i="102"/>
  <c r="T30" i="102"/>
  <c r="R30" i="102"/>
  <c r="J30" i="102"/>
  <c r="AO30" i="102" s="1"/>
  <c r="AY29" i="102"/>
  <c r="AF29" i="102"/>
  <c r="Y29" i="102"/>
  <c r="W29" i="102"/>
  <c r="T29" i="102"/>
  <c r="J29" i="102"/>
  <c r="I29" i="102" s="1"/>
  <c r="AY28" i="102"/>
  <c r="AK28" i="102"/>
  <c r="AF28" i="102"/>
  <c r="AD28" i="102"/>
  <c r="AB28" i="102"/>
  <c r="Y28" i="102"/>
  <c r="V28" i="102"/>
  <c r="R28" i="102"/>
  <c r="P28" i="102"/>
  <c r="J28" i="102"/>
  <c r="AM28" i="102" s="1"/>
  <c r="H28" i="102"/>
  <c r="AY27" i="102"/>
  <c r="AF27" i="102"/>
  <c r="AD27" i="102"/>
  <c r="Y27" i="102"/>
  <c r="W27" i="102"/>
  <c r="R27" i="102"/>
  <c r="J27" i="102"/>
  <c r="H27" i="102" s="1"/>
  <c r="AY26" i="102"/>
  <c r="AN26" i="102"/>
  <c r="AF26" i="102"/>
  <c r="AB26" i="102"/>
  <c r="Z26" i="102"/>
  <c r="W26" i="102"/>
  <c r="T26" i="102"/>
  <c r="P26" i="102"/>
  <c r="N26" i="102"/>
  <c r="J26" i="102"/>
  <c r="AL26" i="102" s="1"/>
  <c r="AY25" i="102"/>
  <c r="AQ25" i="102"/>
  <c r="AK25" i="102"/>
  <c r="AG25" i="102"/>
  <c r="AT25" i="102" s="1"/>
  <c r="AF25" i="102"/>
  <c r="AE25" i="102"/>
  <c r="AB25" i="102"/>
  <c r="Y25" i="102"/>
  <c r="W25" i="102"/>
  <c r="U25" i="102"/>
  <c r="S25" i="102"/>
  <c r="P25" i="102"/>
  <c r="M25" i="102"/>
  <c r="AI25" i="102" s="1"/>
  <c r="AV25" i="102" s="1"/>
  <c r="J25" i="102"/>
  <c r="AP25" i="102" s="1"/>
  <c r="H25" i="102"/>
  <c r="AY24" i="102"/>
  <c r="AP24" i="102"/>
  <c r="AN24" i="102"/>
  <c r="AF24" i="102"/>
  <c r="AE24" i="102"/>
  <c r="AD24" i="102"/>
  <c r="AB24" i="102"/>
  <c r="Z24" i="102"/>
  <c r="U24" i="102"/>
  <c r="R24" i="102"/>
  <c r="P24" i="102"/>
  <c r="N24" i="102"/>
  <c r="J24" i="102"/>
  <c r="I24" i="102" s="1"/>
  <c r="AY23" i="102"/>
  <c r="AQ23" i="102"/>
  <c r="AF23" i="102"/>
  <c r="Z23" i="102"/>
  <c r="W23" i="102"/>
  <c r="S23" i="102"/>
  <c r="N23" i="102"/>
  <c r="J23" i="102"/>
  <c r="AN23" i="102" s="1"/>
  <c r="C23" i="102"/>
  <c r="C24" i="102" s="1"/>
  <c r="C25" i="102" s="1"/>
  <c r="C26" i="102" s="1"/>
  <c r="C27" i="102" s="1"/>
  <c r="C28" i="102" s="1"/>
  <c r="C29" i="102" s="1"/>
  <c r="C30" i="102" s="1"/>
  <c r="C31" i="102" s="1"/>
  <c r="C32" i="102" s="1"/>
  <c r="C33" i="102" s="1"/>
  <c r="C34" i="102" s="1"/>
  <c r="C35" i="102" s="1"/>
  <c r="C36" i="102" s="1"/>
  <c r="C37" i="102" s="1"/>
  <c r="C38" i="102" s="1"/>
  <c r="C39" i="102" s="1"/>
  <c r="C40" i="102" s="1"/>
  <c r="C41" i="102" s="1"/>
  <c r="C42" i="102" s="1"/>
  <c r="C43" i="102" s="1"/>
  <c r="C44" i="102" s="1"/>
  <c r="C45" i="102" s="1"/>
  <c r="C46" i="102" s="1"/>
  <c r="C47" i="102" s="1"/>
  <c r="C48" i="102" s="1"/>
  <c r="C49" i="102" s="1"/>
  <c r="C50" i="102" s="1"/>
  <c r="C51" i="102" s="1"/>
  <c r="C52" i="102" s="1"/>
  <c r="C53" i="102" s="1"/>
  <c r="C54" i="102" s="1"/>
  <c r="C55" i="102" s="1"/>
  <c r="C56" i="102" s="1"/>
  <c r="C57" i="102" s="1"/>
  <c r="C58" i="102" s="1"/>
  <c r="C59" i="102" s="1"/>
  <c r="C60" i="102" s="1"/>
  <c r="C61" i="102" s="1"/>
  <c r="C62" i="102" s="1"/>
  <c r="C63" i="102" s="1"/>
  <c r="C64" i="102" s="1"/>
  <c r="C65" i="102" s="1"/>
  <c r="C66" i="102" s="1"/>
  <c r="C67" i="102" s="1"/>
  <c r="C68" i="102" s="1"/>
  <c r="C69" i="102" s="1"/>
  <c r="C70" i="102" s="1"/>
  <c r="C71" i="102" s="1"/>
  <c r="C72" i="102" s="1"/>
  <c r="C73" i="102" s="1"/>
  <c r="C74" i="102" s="1"/>
  <c r="C75" i="102" s="1"/>
  <c r="C76" i="102" s="1"/>
  <c r="C77" i="102" s="1"/>
  <c r="C78" i="102" s="1"/>
  <c r="C79" i="102" s="1"/>
  <c r="C80" i="102" s="1"/>
  <c r="C81" i="102" s="1"/>
  <c r="C82" i="102" s="1"/>
  <c r="C83" i="102" s="1"/>
  <c r="C84" i="102" s="1"/>
  <c r="C85" i="102" s="1"/>
  <c r="C86" i="102" s="1"/>
  <c r="C87" i="102" s="1"/>
  <c r="C88" i="102" s="1"/>
  <c r="C89" i="102" s="1"/>
  <c r="C90" i="102" s="1"/>
  <c r="C91" i="102" s="1"/>
  <c r="C92" i="102" s="1"/>
  <c r="C93" i="102" s="1"/>
  <c r="C94" i="102" s="1"/>
  <c r="C95" i="102" s="1"/>
  <c r="C96" i="102" s="1"/>
  <c r="C97" i="102" s="1"/>
  <c r="C98" i="102" s="1"/>
  <c r="C99" i="102" s="1"/>
  <c r="C100" i="102" s="1"/>
  <c r="C101" i="102" s="1"/>
  <c r="C102" i="102" s="1"/>
  <c r="C103" i="102" s="1"/>
  <c r="C104" i="102" s="1"/>
  <c r="C105" i="102" s="1"/>
  <c r="C106" i="102" s="1"/>
  <c r="C107" i="102" s="1"/>
  <c r="C108" i="102" s="1"/>
  <c r="C109" i="102" s="1"/>
  <c r="C110" i="102" s="1"/>
  <c r="C111" i="102" s="1"/>
  <c r="C112" i="102" s="1"/>
  <c r="C113" i="102" s="1"/>
  <c r="C114" i="102" s="1"/>
  <c r="C115" i="102" s="1"/>
  <c r="C116" i="102" s="1"/>
  <c r="C117" i="102" s="1"/>
  <c r="C118" i="102" s="1"/>
  <c r="C119" i="102" s="1"/>
  <c r="C120" i="102" s="1"/>
  <c r="C121" i="102" s="1"/>
  <c r="C122" i="102" s="1"/>
  <c r="C123" i="102" s="1"/>
  <c r="C124" i="102" s="1"/>
  <c r="C125" i="102" s="1"/>
  <c r="C126" i="102" s="1"/>
  <c r="C127" i="102" s="1"/>
  <c r="C128" i="102" s="1"/>
  <c r="C129" i="102" s="1"/>
  <c r="C130" i="102" s="1"/>
  <c r="C131" i="102" s="1"/>
  <c r="C132" i="102" s="1"/>
  <c r="C133" i="102" s="1"/>
  <c r="C134" i="102" s="1"/>
  <c r="C135" i="102" s="1"/>
  <c r="C136" i="102" s="1"/>
  <c r="C137" i="102" s="1"/>
  <c r="C138" i="102" s="1"/>
  <c r="C139" i="102" s="1"/>
  <c r="C140" i="102" s="1"/>
  <c r="C141" i="102" s="1"/>
  <c r="C142" i="102" s="1"/>
  <c r="C143" i="102" s="1"/>
  <c r="C144" i="102" s="1"/>
  <c r="C145" i="102" s="1"/>
  <c r="C146" i="102" s="1"/>
  <c r="C147" i="102" s="1"/>
  <c r="C148" i="102" s="1"/>
  <c r="C149" i="102" s="1"/>
  <c r="C150" i="102" s="1"/>
  <c r="C151" i="102" s="1"/>
  <c r="C152" i="102" s="1"/>
  <c r="C153" i="102" s="1"/>
  <c r="C154" i="102" s="1"/>
  <c r="C155" i="102" s="1"/>
  <c r="C156" i="102" s="1"/>
  <c r="C157" i="102" s="1"/>
  <c r="C158" i="102" s="1"/>
  <c r="C159" i="102" s="1"/>
  <c r="C160" i="102" s="1"/>
  <c r="C161" i="102" s="1"/>
  <c r="C162" i="102" s="1"/>
  <c r="C163" i="102" s="1"/>
  <c r="C164" i="102" s="1"/>
  <c r="C165" i="102" s="1"/>
  <c r="C166" i="102" s="1"/>
  <c r="C167" i="102" s="1"/>
  <c r="C168" i="102" s="1"/>
  <c r="C169" i="102" s="1"/>
  <c r="C170" i="102" s="1"/>
  <c r="C171" i="102" s="1"/>
  <c r="C172" i="102" s="1"/>
  <c r="C173" i="102" s="1"/>
  <c r="C174" i="102" s="1"/>
  <c r="C175" i="102" s="1"/>
  <c r="C176" i="102" s="1"/>
  <c r="C177" i="102" s="1"/>
  <c r="C178" i="102" s="1"/>
  <c r="C179" i="102" s="1"/>
  <c r="C180" i="102" s="1"/>
  <c r="C181" i="102" s="1"/>
  <c r="C182" i="102" s="1"/>
  <c r="C183" i="102" s="1"/>
  <c r="C184" i="102" s="1"/>
  <c r="C185" i="102" s="1"/>
  <c r="C186" i="102" s="1"/>
  <c r="C187" i="102" s="1"/>
  <c r="C188" i="102" s="1"/>
  <c r="C189" i="102" s="1"/>
  <c r="C190" i="102" s="1"/>
  <c r="C191" i="102" s="1"/>
  <c r="C192" i="102" s="1"/>
  <c r="C193" i="102" s="1"/>
  <c r="C194" i="102" s="1"/>
  <c r="C195" i="102" s="1"/>
  <c r="C196" i="102" s="1"/>
  <c r="C197" i="102" s="1"/>
  <c r="C198" i="102" s="1"/>
  <c r="C199" i="102" s="1"/>
  <c r="C200" i="102" s="1"/>
  <c r="C201" i="102" s="1"/>
  <c r="C202" i="102" s="1"/>
  <c r="C203" i="102" s="1"/>
  <c r="C204" i="102" s="1"/>
  <c r="C205" i="102" s="1"/>
  <c r="C206" i="102" s="1"/>
  <c r="C207" i="102" s="1"/>
  <c r="C208" i="102" s="1"/>
  <c r="C209" i="102" s="1"/>
  <c r="C210" i="102" s="1"/>
  <c r="C211" i="102" s="1"/>
  <c r="C212" i="102" s="1"/>
  <c r="C213" i="102" s="1"/>
  <c r="C214" i="102" s="1"/>
  <c r="C215" i="102" s="1"/>
  <c r="C216" i="102" s="1"/>
  <c r="C217" i="102" s="1"/>
  <c r="C218" i="102" s="1"/>
  <c r="C219" i="102" s="1"/>
  <c r="C220" i="102" s="1"/>
  <c r="C221" i="102" s="1"/>
  <c r="C222" i="102" s="1"/>
  <c r="C223" i="102" s="1"/>
  <c r="C224" i="102" s="1"/>
  <c r="C225" i="102" s="1"/>
  <c r="C226" i="102" s="1"/>
  <c r="C227" i="102" s="1"/>
  <c r="C228" i="102" s="1"/>
  <c r="C229" i="102" s="1"/>
  <c r="C230" i="102" s="1"/>
  <c r="C231" i="102" s="1"/>
  <c r="C232" i="102" s="1"/>
  <c r="C233" i="102" s="1"/>
  <c r="C234" i="102" s="1"/>
  <c r="C235" i="102" s="1"/>
  <c r="C236" i="102" s="1"/>
  <c r="C237" i="102" s="1"/>
  <c r="C238" i="102" s="1"/>
  <c r="C239" i="102" s="1"/>
  <c r="C240" i="102" s="1"/>
  <c r="C241" i="102" s="1"/>
  <c r="C242" i="102" s="1"/>
  <c r="C243" i="102" s="1"/>
  <c r="C244" i="102" s="1"/>
  <c r="C245" i="102" s="1"/>
  <c r="C246" i="102" s="1"/>
  <c r="C247" i="102" s="1"/>
  <c r="C248" i="102" s="1"/>
  <c r="C249" i="102" s="1"/>
  <c r="C250" i="102" s="1"/>
  <c r="C251" i="102" s="1"/>
  <c r="C252" i="102" s="1"/>
  <c r="C253" i="102" s="1"/>
  <c r="C254" i="102" s="1"/>
  <c r="C255" i="102" s="1"/>
  <c r="C256" i="102" s="1"/>
  <c r="C257" i="102" s="1"/>
  <c r="C258" i="102" s="1"/>
  <c r="C259" i="102" s="1"/>
  <c r="C260" i="102" s="1"/>
  <c r="C261" i="102" s="1"/>
  <c r="C262" i="102" s="1"/>
  <c r="C263" i="102" s="1"/>
  <c r="C264" i="102" s="1"/>
  <c r="C265" i="102" s="1"/>
  <c r="C266" i="102" s="1"/>
  <c r="C267" i="102" s="1"/>
  <c r="C268" i="102" s="1"/>
  <c r="C269" i="102" s="1"/>
  <c r="C270" i="102" s="1"/>
  <c r="C271" i="102" s="1"/>
  <c r="C272" i="102" s="1"/>
  <c r="C273" i="102" s="1"/>
  <c r="C274" i="102" s="1"/>
  <c r="C275" i="102" s="1"/>
  <c r="C276" i="102" s="1"/>
  <c r="AY22" i="102"/>
  <c r="AF22" i="102"/>
  <c r="AB22" i="102"/>
  <c r="Z22" i="102"/>
  <c r="Y22" i="102"/>
  <c r="X22" i="102"/>
  <c r="V22" i="102"/>
  <c r="S22" i="102"/>
  <c r="P22" i="102"/>
  <c r="N22" i="102"/>
  <c r="J22" i="102"/>
  <c r="H22" i="102" s="1"/>
  <c r="E10" i="102"/>
  <c r="E9" i="102"/>
  <c r="N8" i="102"/>
  <c r="M8" i="102"/>
  <c r="T6" i="102"/>
  <c r="N6" i="102"/>
  <c r="M6" i="102"/>
  <c r="C6" i="102"/>
  <c r="N5" i="102"/>
  <c r="M5" i="102"/>
  <c r="C5" i="102"/>
  <c r="AP4" i="102"/>
  <c r="AD47" i="102" s="1"/>
  <c r="AO4" i="102"/>
  <c r="AC68" i="102" s="1"/>
  <c r="AN4" i="102"/>
  <c r="AM4" i="102"/>
  <c r="AA68" i="102" s="1"/>
  <c r="AL4" i="102"/>
  <c r="Z52" i="102" s="1"/>
  <c r="AK4" i="102"/>
  <c r="Y52" i="102" s="1"/>
  <c r="AJ4" i="102"/>
  <c r="X89" i="102" s="1"/>
  <c r="AI4" i="102"/>
  <c r="W78" i="102" s="1"/>
  <c r="AH4" i="102"/>
  <c r="V69" i="102" s="1"/>
  <c r="AG4" i="102"/>
  <c r="U62" i="102" s="1"/>
  <c r="AF4" i="102"/>
  <c r="T52" i="102" s="1"/>
  <c r="AE4" i="102"/>
  <c r="S52" i="102" s="1"/>
  <c r="AD4" i="102"/>
  <c r="R57" i="102" s="1"/>
  <c r="AC4" i="102"/>
  <c r="Q60" i="102" s="1"/>
  <c r="AB4" i="102"/>
  <c r="AA4" i="102"/>
  <c r="O57" i="102" s="1"/>
  <c r="Z4" i="102"/>
  <c r="N65" i="102" s="1"/>
  <c r="C4" i="102"/>
  <c r="C3" i="102"/>
  <c r="C2" i="102"/>
  <c r="C1" i="102"/>
  <c r="AY276" i="101"/>
  <c r="AL276" i="101"/>
  <c r="AF276" i="101"/>
  <c r="J276" i="101"/>
  <c r="AJ276" i="101" s="1"/>
  <c r="AY275" i="101"/>
  <c r="AQ275" i="101"/>
  <c r="AF275" i="101"/>
  <c r="AE275" i="101"/>
  <c r="J275" i="101"/>
  <c r="AM275" i="101" s="1"/>
  <c r="AY274" i="101"/>
  <c r="AF274" i="101"/>
  <c r="J274" i="101"/>
  <c r="AY273" i="101"/>
  <c r="AY272" i="101"/>
  <c r="AQ272" i="101"/>
  <c r="AF272" i="101"/>
  <c r="AE272" i="101"/>
  <c r="J272" i="101"/>
  <c r="AP272" i="101" s="1"/>
  <c r="AY271" i="101"/>
  <c r="AF271" i="101"/>
  <c r="J271" i="101"/>
  <c r="AY270" i="101"/>
  <c r="AR270" i="101"/>
  <c r="AJ270" i="101"/>
  <c r="AF270" i="101"/>
  <c r="J270" i="101"/>
  <c r="AP270" i="101" s="1"/>
  <c r="AY269" i="101"/>
  <c r="AQ269" i="101"/>
  <c r="AO269" i="101"/>
  <c r="AM269" i="101"/>
  <c r="AK269" i="101"/>
  <c r="AJ269" i="101"/>
  <c r="AF269" i="101"/>
  <c r="AE269" i="101"/>
  <c r="J269" i="101"/>
  <c r="AN269" i="101" s="1"/>
  <c r="K269" i="101" s="1"/>
  <c r="I269" i="101"/>
  <c r="AY268" i="101"/>
  <c r="AO268" i="101"/>
  <c r="AF268" i="101"/>
  <c r="J268" i="101"/>
  <c r="AY267" i="101"/>
  <c r="AR267" i="101"/>
  <c r="AP267" i="101"/>
  <c r="AJ267" i="101"/>
  <c r="AF267" i="101"/>
  <c r="J267" i="101"/>
  <c r="AQ267" i="101" s="1"/>
  <c r="AY266" i="101"/>
  <c r="AF266" i="101"/>
  <c r="J266" i="101"/>
  <c r="I266" i="101" s="1"/>
  <c r="AY265" i="101"/>
  <c r="AR265" i="101"/>
  <c r="AP265" i="101"/>
  <c r="AL265" i="101"/>
  <c r="AG265" i="101"/>
  <c r="AT265" i="101" s="1"/>
  <c r="AF265" i="101"/>
  <c r="M265" i="101"/>
  <c r="AI265" i="101" s="1"/>
  <c r="AV265" i="101" s="1"/>
  <c r="J265" i="101"/>
  <c r="AO265" i="101" s="1"/>
  <c r="H265" i="101"/>
  <c r="AY264" i="101"/>
  <c r="AF264" i="101"/>
  <c r="J264" i="101"/>
  <c r="AM264" i="101" s="1"/>
  <c r="AY263" i="101"/>
  <c r="AR263" i="101"/>
  <c r="AP263" i="101"/>
  <c r="AN263" i="101"/>
  <c r="K263" i="101" s="1"/>
  <c r="AK263" i="101"/>
  <c r="AJ263" i="101"/>
  <c r="AF263" i="101"/>
  <c r="M263" i="101"/>
  <c r="J263" i="101"/>
  <c r="AM263" i="101" s="1"/>
  <c r="AY262" i="101"/>
  <c r="AJ262" i="101"/>
  <c r="AF262" i="101"/>
  <c r="J262" i="101"/>
  <c r="H262" i="101" s="1"/>
  <c r="AY261" i="101"/>
  <c r="AF261" i="101"/>
  <c r="AY260" i="101"/>
  <c r="AF260" i="101"/>
  <c r="J260" i="101"/>
  <c r="H260" i="101" s="1"/>
  <c r="AY259" i="101"/>
  <c r="AR259" i="101"/>
  <c r="AN259" i="101"/>
  <c r="AJ259" i="101"/>
  <c r="AF259" i="101"/>
  <c r="J259" i="101"/>
  <c r="AP259" i="101" s="1"/>
  <c r="H259" i="101"/>
  <c r="AY258" i="101"/>
  <c r="AR258" i="101"/>
  <c r="AN258" i="101"/>
  <c r="K258" i="101" s="1"/>
  <c r="AM258" i="101"/>
  <c r="AJ258" i="101"/>
  <c r="AF258" i="101"/>
  <c r="AE258" i="101"/>
  <c r="J258" i="101"/>
  <c r="AP258" i="101" s="1"/>
  <c r="H258" i="101"/>
  <c r="AY257" i="101"/>
  <c r="AQ257" i="101"/>
  <c r="AO257" i="101"/>
  <c r="AM257" i="101"/>
  <c r="AK257" i="101"/>
  <c r="AJ257" i="101"/>
  <c r="AF257" i="101"/>
  <c r="AE257" i="101"/>
  <c r="M257" i="101"/>
  <c r="AH257" i="101" s="1"/>
  <c r="AU257" i="101" s="1"/>
  <c r="J257" i="101"/>
  <c r="AN257" i="101" s="1"/>
  <c r="K257" i="101" s="1"/>
  <c r="I257" i="101"/>
  <c r="AY256" i="101"/>
  <c r="AO256" i="101"/>
  <c r="AF256" i="101"/>
  <c r="J256" i="101"/>
  <c r="AK256" i="101" s="1"/>
  <c r="AY255" i="101"/>
  <c r="AO255" i="101"/>
  <c r="AF255" i="101"/>
  <c r="J255" i="101"/>
  <c r="AP255" i="101" s="1"/>
  <c r="AY254" i="101"/>
  <c r="AF254" i="101"/>
  <c r="J254" i="101"/>
  <c r="AY253" i="101"/>
  <c r="AP253" i="101"/>
  <c r="AK253" i="101"/>
  <c r="AF253" i="101"/>
  <c r="J253" i="101"/>
  <c r="AL253" i="101" s="1"/>
  <c r="H253" i="101"/>
  <c r="AY252" i="101"/>
  <c r="AR252" i="101"/>
  <c r="AP252" i="101"/>
  <c r="AK252" i="101"/>
  <c r="AF252" i="101"/>
  <c r="J252" i="101"/>
  <c r="AM252" i="101" s="1"/>
  <c r="I252" i="101"/>
  <c r="AY251" i="101"/>
  <c r="AP251" i="101"/>
  <c r="AF251" i="101"/>
  <c r="J251" i="101"/>
  <c r="AL251" i="101" s="1"/>
  <c r="AY250" i="101"/>
  <c r="AR250" i="101"/>
  <c r="AP250" i="101"/>
  <c r="AN250" i="101"/>
  <c r="K250" i="101" s="1"/>
  <c r="AK250" i="101"/>
  <c r="AF250" i="101"/>
  <c r="AE250" i="101"/>
  <c r="M250" i="101"/>
  <c r="AG250" i="101" s="1"/>
  <c r="AT250" i="101" s="1"/>
  <c r="J250" i="101"/>
  <c r="AM250" i="101" s="1"/>
  <c r="I250" i="101"/>
  <c r="AY249" i="101"/>
  <c r="AY248" i="101"/>
  <c r="AM248" i="101"/>
  <c r="AL248" i="101"/>
  <c r="AF248" i="101"/>
  <c r="J248" i="101"/>
  <c r="I248" i="101" s="1"/>
  <c r="AY247" i="101"/>
  <c r="AR247" i="101"/>
  <c r="AQ247" i="101"/>
  <c r="AN247" i="101"/>
  <c r="AK247" i="101"/>
  <c r="AF247" i="101"/>
  <c r="M247" i="101"/>
  <c r="J247" i="101"/>
  <c r="AP247" i="101" s="1"/>
  <c r="H247" i="101"/>
  <c r="AY246" i="101"/>
  <c r="AP246" i="101"/>
  <c r="AM246" i="101"/>
  <c r="AL246" i="101"/>
  <c r="AJ246" i="101"/>
  <c r="AF246" i="101"/>
  <c r="M246" i="101"/>
  <c r="J246" i="101"/>
  <c r="AO246" i="101" s="1"/>
  <c r="H246" i="101"/>
  <c r="AY245" i="101"/>
  <c r="AK245" i="101"/>
  <c r="AF245" i="101"/>
  <c r="J245" i="101"/>
  <c r="AO245" i="101" s="1"/>
  <c r="AY244" i="101"/>
  <c r="AQ244" i="101"/>
  <c r="AJ244" i="101"/>
  <c r="AF244" i="101"/>
  <c r="J244" i="101"/>
  <c r="AR244" i="101" s="1"/>
  <c r="I244" i="101"/>
  <c r="AY243" i="101"/>
  <c r="AN243" i="101"/>
  <c r="K243" i="101" s="1"/>
  <c r="AK243" i="101"/>
  <c r="AJ243" i="101"/>
  <c r="AF243" i="101"/>
  <c r="AE243" i="101"/>
  <c r="J243" i="101"/>
  <c r="AP243" i="101" s="1"/>
  <c r="H243" i="101"/>
  <c r="AY242" i="101"/>
  <c r="AM242" i="101"/>
  <c r="AF242" i="101"/>
  <c r="J242" i="101"/>
  <c r="AL242" i="101" s="1"/>
  <c r="I242" i="101"/>
  <c r="AY241" i="101"/>
  <c r="AR241" i="101"/>
  <c r="AQ241" i="101"/>
  <c r="AM241" i="101"/>
  <c r="AL241" i="101"/>
  <c r="AF241" i="101"/>
  <c r="M241" i="101"/>
  <c r="J241" i="101"/>
  <c r="AK241" i="101" s="1"/>
  <c r="I241" i="101"/>
  <c r="H241" i="101"/>
  <c r="AY240" i="101"/>
  <c r="AN240" i="101"/>
  <c r="AF240" i="101"/>
  <c r="M240" i="101"/>
  <c r="J240" i="101"/>
  <c r="AO240" i="101" s="1"/>
  <c r="AY239" i="101"/>
  <c r="AF239" i="101"/>
  <c r="J239" i="101"/>
  <c r="AR239" i="101" s="1"/>
  <c r="H239" i="101"/>
  <c r="AY238" i="101"/>
  <c r="AO238" i="101"/>
  <c r="AF238" i="101"/>
  <c r="J238" i="101"/>
  <c r="AP238" i="101" s="1"/>
  <c r="AY237" i="101"/>
  <c r="J237" i="101"/>
  <c r="AY236" i="101"/>
  <c r="AR236" i="101"/>
  <c r="AJ236" i="101"/>
  <c r="AF236" i="101"/>
  <c r="J236" i="101"/>
  <c r="AM236" i="101" s="1"/>
  <c r="H236" i="101"/>
  <c r="AY235" i="101"/>
  <c r="AR235" i="101"/>
  <c r="AQ235" i="101"/>
  <c r="AL235" i="101"/>
  <c r="AF235" i="101"/>
  <c r="AE235" i="101"/>
  <c r="J235" i="101"/>
  <c r="AK235" i="101" s="1"/>
  <c r="AY234" i="101"/>
  <c r="AF234" i="101"/>
  <c r="J234" i="101"/>
  <c r="AY233" i="101"/>
  <c r="AF233" i="101"/>
  <c r="J233" i="101"/>
  <c r="AM233" i="101" s="1"/>
  <c r="AY232" i="101"/>
  <c r="AR232" i="101"/>
  <c r="AF232" i="101"/>
  <c r="J232" i="101"/>
  <c r="I232" i="101" s="1"/>
  <c r="AY231" i="101"/>
  <c r="AG231" i="101"/>
  <c r="AT231" i="101" s="1"/>
  <c r="AF231" i="101"/>
  <c r="M231" i="101"/>
  <c r="J231" i="101"/>
  <c r="AM231" i="101" s="1"/>
  <c r="AY230" i="101"/>
  <c r="AO230" i="101"/>
  <c r="AM230" i="101"/>
  <c r="AL230" i="101"/>
  <c r="AF230" i="101"/>
  <c r="M230" i="101"/>
  <c r="AG230" i="101" s="1"/>
  <c r="AT230" i="101" s="1"/>
  <c r="J230" i="101"/>
  <c r="AJ230" i="101" s="1"/>
  <c r="AY229" i="101"/>
  <c r="AP229" i="101"/>
  <c r="AL229" i="101"/>
  <c r="AF229" i="101"/>
  <c r="M229" i="101"/>
  <c r="AI229" i="101" s="1"/>
  <c r="AV229" i="101" s="1"/>
  <c r="J229" i="101"/>
  <c r="AJ229" i="101" s="1"/>
  <c r="AY228" i="101"/>
  <c r="AJ228" i="101"/>
  <c r="AF228" i="101"/>
  <c r="J228" i="101"/>
  <c r="AE228" i="101" s="1"/>
  <c r="AY227" i="101"/>
  <c r="AF227" i="101"/>
  <c r="AE227" i="101"/>
  <c r="J227" i="101"/>
  <c r="AN227" i="101" s="1"/>
  <c r="AY226" i="101"/>
  <c r="AO226" i="101"/>
  <c r="AL226" i="101"/>
  <c r="AJ226" i="101"/>
  <c r="AF226" i="101"/>
  <c r="M226" i="101"/>
  <c r="AG226" i="101" s="1"/>
  <c r="AT226" i="101" s="1"/>
  <c r="J226" i="101"/>
  <c r="AK226" i="101" s="1"/>
  <c r="I226" i="101"/>
  <c r="H226" i="101"/>
  <c r="AY225" i="101"/>
  <c r="AN225" i="101"/>
  <c r="J225" i="101"/>
  <c r="AY224" i="101"/>
  <c r="AM224" i="101"/>
  <c r="AL224" i="101"/>
  <c r="AJ224" i="101"/>
  <c r="AF224" i="101"/>
  <c r="AE224" i="101"/>
  <c r="M224" i="101"/>
  <c r="AI224" i="101" s="1"/>
  <c r="AV224" i="101" s="1"/>
  <c r="J224" i="101"/>
  <c r="AQ224" i="101" s="1"/>
  <c r="I224" i="101"/>
  <c r="AY223" i="101"/>
  <c r="AR223" i="101"/>
  <c r="AP223" i="101"/>
  <c r="AO223" i="101"/>
  <c r="AM223" i="101"/>
  <c r="AL223" i="101"/>
  <c r="AK223" i="101"/>
  <c r="AF223" i="101"/>
  <c r="M223" i="101"/>
  <c r="J223" i="101"/>
  <c r="AN223" i="101" s="1"/>
  <c r="K223" i="101" s="1"/>
  <c r="I223" i="101"/>
  <c r="H223" i="101"/>
  <c r="AY222" i="101"/>
  <c r="AF222" i="101"/>
  <c r="J222" i="101"/>
  <c r="AQ222" i="101" s="1"/>
  <c r="I222" i="101"/>
  <c r="AY221" i="101"/>
  <c r="AO221" i="101"/>
  <c r="AN221" i="101"/>
  <c r="AF221" i="101"/>
  <c r="AE221" i="101"/>
  <c r="M221" i="101"/>
  <c r="J221" i="101"/>
  <c r="AL221" i="101" s="1"/>
  <c r="I221" i="101"/>
  <c r="AY220" i="101"/>
  <c r="AN220" i="101"/>
  <c r="AF220" i="101"/>
  <c r="J220" i="101"/>
  <c r="AJ220" i="101" s="1"/>
  <c r="AY219" i="101"/>
  <c r="AP219" i="101"/>
  <c r="AF219" i="101"/>
  <c r="M219" i="101"/>
  <c r="AI219" i="101" s="1"/>
  <c r="AV219" i="101" s="1"/>
  <c r="J219" i="101"/>
  <c r="AR219" i="101" s="1"/>
  <c r="AY218" i="101"/>
  <c r="AF218" i="101"/>
  <c r="J218" i="101"/>
  <c r="AY217" i="101"/>
  <c r="AR217" i="101"/>
  <c r="AF217" i="101"/>
  <c r="AE217" i="101"/>
  <c r="J217" i="101"/>
  <c r="AN217" i="101" s="1"/>
  <c r="AY216" i="101"/>
  <c r="AF216" i="101"/>
  <c r="J216" i="101"/>
  <c r="AQ216" i="101" s="1"/>
  <c r="AY215" i="101"/>
  <c r="AQ215" i="101"/>
  <c r="AN215" i="101"/>
  <c r="K215" i="101" s="1"/>
  <c r="AJ215" i="101"/>
  <c r="AF215" i="101"/>
  <c r="J215" i="101"/>
  <c r="AL215" i="101" s="1"/>
  <c r="AY214" i="101"/>
  <c r="AP214" i="101"/>
  <c r="AO214" i="101"/>
  <c r="AL214" i="101"/>
  <c r="AJ214" i="101"/>
  <c r="AF214" i="101"/>
  <c r="J214" i="101"/>
  <c r="AQ214" i="101" s="1"/>
  <c r="I214" i="101"/>
  <c r="AY213" i="101"/>
  <c r="AF213" i="101"/>
  <c r="AY212" i="101"/>
  <c r="AR212" i="101"/>
  <c r="AP212" i="101"/>
  <c r="AN212" i="101"/>
  <c r="K212" i="101" s="1"/>
  <c r="AM212" i="101"/>
  <c r="AL212" i="101"/>
  <c r="AK212" i="101"/>
  <c r="AF212" i="101"/>
  <c r="M212" i="101"/>
  <c r="AH212" i="101" s="1"/>
  <c r="AU212" i="101" s="1"/>
  <c r="J212" i="101"/>
  <c r="AO212" i="101" s="1"/>
  <c r="I212" i="101"/>
  <c r="H212" i="101"/>
  <c r="AY211" i="101"/>
  <c r="AJ211" i="101"/>
  <c r="AF211" i="101"/>
  <c r="J211" i="101"/>
  <c r="AO211" i="101" s="1"/>
  <c r="H211" i="101"/>
  <c r="AY210" i="101"/>
  <c r="AR210" i="101"/>
  <c r="AO210" i="101"/>
  <c r="AL210" i="101"/>
  <c r="AF210" i="101"/>
  <c r="M210" i="101"/>
  <c r="AG210" i="101" s="1"/>
  <c r="AT210" i="101" s="1"/>
  <c r="J210" i="101"/>
  <c r="AN210" i="101" s="1"/>
  <c r="AY209" i="101"/>
  <c r="AK209" i="101"/>
  <c r="AF209" i="101"/>
  <c r="J209" i="101"/>
  <c r="I209" i="101" s="1"/>
  <c r="AY208" i="101"/>
  <c r="AJ208" i="101"/>
  <c r="AF208" i="101"/>
  <c r="J208" i="101"/>
  <c r="H208" i="101" s="1"/>
  <c r="AY207" i="101"/>
  <c r="AQ207" i="101"/>
  <c r="AL207" i="101"/>
  <c r="AF207" i="101"/>
  <c r="J207" i="101"/>
  <c r="H207" i="101" s="1"/>
  <c r="AY206" i="101"/>
  <c r="AJ206" i="101"/>
  <c r="AF206" i="101"/>
  <c r="J206" i="101"/>
  <c r="AY205" i="101"/>
  <c r="AF205" i="101"/>
  <c r="J205" i="101"/>
  <c r="AY204" i="101"/>
  <c r="AR204" i="101"/>
  <c r="AQ204" i="101"/>
  <c r="AO204" i="101"/>
  <c r="AL204" i="101"/>
  <c r="AK204" i="101"/>
  <c r="AJ204" i="101"/>
  <c r="AF204" i="101"/>
  <c r="AE204" i="101"/>
  <c r="J204" i="101"/>
  <c r="I204" i="101"/>
  <c r="AY203" i="101"/>
  <c r="AF203" i="101"/>
  <c r="J203" i="101"/>
  <c r="H203" i="101" s="1"/>
  <c r="AY202" i="101"/>
  <c r="AF202" i="101"/>
  <c r="J202" i="101"/>
  <c r="AY201" i="101"/>
  <c r="AY200" i="101"/>
  <c r="AP200" i="101"/>
  <c r="AM200" i="101"/>
  <c r="AL200" i="101"/>
  <c r="AJ200" i="101"/>
  <c r="AF200" i="101"/>
  <c r="AE200" i="101"/>
  <c r="M200" i="101"/>
  <c r="AI200" i="101" s="1"/>
  <c r="AV200" i="101" s="1"/>
  <c r="J200" i="101"/>
  <c r="AO200" i="101" s="1"/>
  <c r="H200" i="101"/>
  <c r="AY199" i="101"/>
  <c r="AF199" i="101"/>
  <c r="J199" i="101"/>
  <c r="AY198" i="101"/>
  <c r="AQ198" i="101"/>
  <c r="AP198" i="101"/>
  <c r="AO198" i="101"/>
  <c r="AN198" i="101"/>
  <c r="K198" i="101" s="1"/>
  <c r="AK198" i="101"/>
  <c r="AF198" i="101"/>
  <c r="AE198" i="101"/>
  <c r="M198" i="101"/>
  <c r="AG198" i="101" s="1"/>
  <c r="AT198" i="101" s="1"/>
  <c r="J198" i="101"/>
  <c r="AJ198" i="101" s="1"/>
  <c r="AY197" i="101"/>
  <c r="AM197" i="101"/>
  <c r="AF197" i="101"/>
  <c r="M197" i="101"/>
  <c r="J197" i="101"/>
  <c r="H197" i="101" s="1"/>
  <c r="AY196" i="101"/>
  <c r="AF196" i="101"/>
  <c r="J196" i="101"/>
  <c r="AP196" i="101" s="1"/>
  <c r="I196" i="101"/>
  <c r="AY195" i="101"/>
  <c r="AK195" i="101"/>
  <c r="AF195" i="101"/>
  <c r="J195" i="101"/>
  <c r="AO195" i="101" s="1"/>
  <c r="AY194" i="101"/>
  <c r="AP194" i="101"/>
  <c r="AM194" i="101"/>
  <c r="AL194" i="101"/>
  <c r="AK194" i="101"/>
  <c r="AG194" i="101"/>
  <c r="AT194" i="101" s="1"/>
  <c r="AF194" i="101"/>
  <c r="M194" i="101"/>
  <c r="AI194" i="101" s="1"/>
  <c r="AV194" i="101" s="1"/>
  <c r="J194" i="101"/>
  <c r="H194" i="101" s="1"/>
  <c r="I194" i="101"/>
  <c r="AY193" i="101"/>
  <c r="AQ193" i="101"/>
  <c r="AF193" i="101"/>
  <c r="J193" i="101"/>
  <c r="AN193" i="101" s="1"/>
  <c r="AY192" i="101"/>
  <c r="AR192" i="101"/>
  <c r="AF192" i="101"/>
  <c r="J192" i="101"/>
  <c r="AL192" i="101" s="1"/>
  <c r="AY191" i="101"/>
  <c r="AO191" i="101"/>
  <c r="AF191" i="101"/>
  <c r="M191" i="101"/>
  <c r="J191" i="101"/>
  <c r="AJ191" i="101" s="1"/>
  <c r="AY190" i="101"/>
  <c r="AN190" i="101"/>
  <c r="AF190" i="101"/>
  <c r="J190" i="101"/>
  <c r="AO190" i="101" s="1"/>
  <c r="I190" i="101"/>
  <c r="AY189" i="101"/>
  <c r="J189" i="101"/>
  <c r="H189" i="101" s="1"/>
  <c r="AY188" i="101"/>
  <c r="AP188" i="101"/>
  <c r="AN188" i="101"/>
  <c r="K188" i="101" s="1"/>
  <c r="AL188" i="101"/>
  <c r="AF188" i="101"/>
  <c r="J188" i="101"/>
  <c r="AO188" i="101" s="1"/>
  <c r="AY187" i="101"/>
  <c r="AR187" i="101"/>
  <c r="AP187" i="101"/>
  <c r="AO187" i="101"/>
  <c r="AL187" i="101"/>
  <c r="AK187" i="101"/>
  <c r="AJ187" i="101"/>
  <c r="AF187" i="101"/>
  <c r="M187" i="101"/>
  <c r="J187" i="101"/>
  <c r="I187" i="101" s="1"/>
  <c r="H187" i="101"/>
  <c r="AY186" i="101"/>
  <c r="AP186" i="101"/>
  <c r="AK186" i="101"/>
  <c r="AJ186" i="101"/>
  <c r="AF186" i="101"/>
  <c r="M186" i="101"/>
  <c r="AH186" i="101" s="1"/>
  <c r="AU186" i="101" s="1"/>
  <c r="J186" i="101"/>
  <c r="AM186" i="101" s="1"/>
  <c r="I186" i="101"/>
  <c r="AY185" i="101"/>
  <c r="AP185" i="101"/>
  <c r="AF185" i="101"/>
  <c r="J185" i="101"/>
  <c r="AM185" i="101" s="1"/>
  <c r="AY184" i="101"/>
  <c r="AR184" i="101"/>
  <c r="AM184" i="101"/>
  <c r="AJ184" i="101"/>
  <c r="AF184" i="101"/>
  <c r="J184" i="101"/>
  <c r="I184" i="101" s="1"/>
  <c r="AY183" i="101"/>
  <c r="AR183" i="101"/>
  <c r="AN183" i="101"/>
  <c r="K183" i="101" s="1"/>
  <c r="AL183" i="101"/>
  <c r="AK183" i="101"/>
  <c r="AH183" i="101"/>
  <c r="AU183" i="101" s="1"/>
  <c r="AF183" i="101"/>
  <c r="AE183" i="101"/>
  <c r="M183" i="101"/>
  <c r="AI183" i="101" s="1"/>
  <c r="AV183" i="101" s="1"/>
  <c r="J183" i="101"/>
  <c r="AP183" i="101" s="1"/>
  <c r="H183" i="101"/>
  <c r="AY182" i="101"/>
  <c r="AR182" i="101"/>
  <c r="AP182" i="101"/>
  <c r="AO182" i="101"/>
  <c r="AM182" i="101"/>
  <c r="AL182" i="101"/>
  <c r="AK182" i="101"/>
  <c r="AJ182" i="101"/>
  <c r="AF182" i="101"/>
  <c r="AE182" i="101"/>
  <c r="M182" i="101"/>
  <c r="J182" i="101"/>
  <c r="AN182" i="101" s="1"/>
  <c r="K182" i="101" s="1"/>
  <c r="I182" i="101"/>
  <c r="H182" i="101"/>
  <c r="AY181" i="101"/>
  <c r="AR181" i="101"/>
  <c r="AF181" i="101"/>
  <c r="J181" i="101"/>
  <c r="AP181" i="101" s="1"/>
  <c r="AY180" i="101"/>
  <c r="AR180" i="101"/>
  <c r="AP180" i="101"/>
  <c r="AN180" i="101"/>
  <c r="AK180" i="101"/>
  <c r="AJ180" i="101"/>
  <c r="AF180" i="101"/>
  <c r="M180" i="101"/>
  <c r="J180" i="101"/>
  <c r="AY179" i="101"/>
  <c r="AN179" i="101"/>
  <c r="AK179" i="101"/>
  <c r="AF179" i="101"/>
  <c r="J179" i="101"/>
  <c r="H179" i="101"/>
  <c r="AY178" i="101"/>
  <c r="AP178" i="101"/>
  <c r="AO178" i="101"/>
  <c r="AL178" i="101"/>
  <c r="AF178" i="101"/>
  <c r="J178" i="101"/>
  <c r="H178" i="101"/>
  <c r="AY177" i="101"/>
  <c r="AL177" i="101"/>
  <c r="AF177" i="101"/>
  <c r="J177" i="101"/>
  <c r="AY176" i="101"/>
  <c r="AK176" i="101"/>
  <c r="AF176" i="101"/>
  <c r="J176" i="101"/>
  <c r="AJ176" i="101" s="1"/>
  <c r="AY175" i="101"/>
  <c r="AQ175" i="101"/>
  <c r="AO175" i="101"/>
  <c r="AL175" i="101"/>
  <c r="AJ175" i="101"/>
  <c r="AF175" i="101"/>
  <c r="M175" i="101"/>
  <c r="J175" i="101"/>
  <c r="I175" i="101" s="1"/>
  <c r="AY174" i="101"/>
  <c r="AF174" i="101"/>
  <c r="J174" i="101"/>
  <c r="AY173" i="101"/>
  <c r="AQ173" i="101"/>
  <c r="AN173" i="101"/>
  <c r="AF173" i="101"/>
  <c r="AE173" i="101"/>
  <c r="J173" i="101"/>
  <c r="AO173" i="101" s="1"/>
  <c r="AY172" i="101"/>
  <c r="AR172" i="101"/>
  <c r="AN172" i="101"/>
  <c r="K172" i="101" s="1"/>
  <c r="AM172" i="101"/>
  <c r="AF172" i="101"/>
  <c r="J172" i="101"/>
  <c r="I172" i="101" s="1"/>
  <c r="AY171" i="101"/>
  <c r="AR171" i="101"/>
  <c r="AN171" i="101"/>
  <c r="AM171" i="101"/>
  <c r="AL171" i="101"/>
  <c r="AK171" i="101"/>
  <c r="AF171" i="101"/>
  <c r="M171" i="101"/>
  <c r="AH171" i="101" s="1"/>
  <c r="AU171" i="101" s="1"/>
  <c r="J171" i="101"/>
  <c r="AP171" i="101" s="1"/>
  <c r="I171" i="101"/>
  <c r="H171" i="101"/>
  <c r="AY170" i="101"/>
  <c r="AQ170" i="101"/>
  <c r="AN170" i="101"/>
  <c r="K170" i="101" s="1"/>
  <c r="AM170" i="101"/>
  <c r="AK170" i="101"/>
  <c r="AF170" i="101"/>
  <c r="M170" i="101"/>
  <c r="J170" i="101"/>
  <c r="AO170" i="101" s="1"/>
  <c r="AY169" i="101"/>
  <c r="AP169" i="101"/>
  <c r="AJ169" i="101"/>
  <c r="AF169" i="101"/>
  <c r="M169" i="101"/>
  <c r="J169" i="101"/>
  <c r="AR169" i="101" s="1"/>
  <c r="AY168" i="101"/>
  <c r="AR168" i="101"/>
  <c r="AQ168" i="101"/>
  <c r="AO168" i="101"/>
  <c r="AK168" i="101"/>
  <c r="AJ168" i="101"/>
  <c r="AF168" i="101"/>
  <c r="M168" i="101"/>
  <c r="J168" i="101"/>
  <c r="AL168" i="101" s="1"/>
  <c r="AY167" i="101"/>
  <c r="AF167" i="101"/>
  <c r="J167" i="101"/>
  <c r="AE167" i="101" s="1"/>
  <c r="AY166" i="101"/>
  <c r="AM166" i="101"/>
  <c r="AK166" i="101"/>
  <c r="AF166" i="101"/>
  <c r="M166" i="101"/>
  <c r="AI166" i="101" s="1"/>
  <c r="AV166" i="101" s="1"/>
  <c r="J166" i="101"/>
  <c r="I166" i="101" s="1"/>
  <c r="H166" i="101"/>
  <c r="AY165" i="101"/>
  <c r="AN165" i="101"/>
  <c r="J165" i="101"/>
  <c r="I165" i="101" s="1"/>
  <c r="AY164" i="101"/>
  <c r="AR164" i="101"/>
  <c r="AO164" i="101"/>
  <c r="AL164" i="101"/>
  <c r="AK164" i="101"/>
  <c r="AF164" i="101"/>
  <c r="M164" i="101"/>
  <c r="J164" i="101"/>
  <c r="AQ164" i="101" s="1"/>
  <c r="AY163" i="101"/>
  <c r="AP163" i="101"/>
  <c r="AF163" i="101"/>
  <c r="J163" i="101"/>
  <c r="AY162" i="101"/>
  <c r="AP162" i="101"/>
  <c r="AJ162" i="101"/>
  <c r="AF162" i="101"/>
  <c r="M162" i="101"/>
  <c r="J162" i="101"/>
  <c r="AM162" i="101" s="1"/>
  <c r="I162" i="101"/>
  <c r="AY161" i="101"/>
  <c r="AF161" i="101"/>
  <c r="J161" i="101"/>
  <c r="AY160" i="101"/>
  <c r="AF160" i="101"/>
  <c r="J160" i="101"/>
  <c r="H160" i="101" s="1"/>
  <c r="AY159" i="101"/>
  <c r="AR159" i="101"/>
  <c r="AP159" i="101"/>
  <c r="AN159" i="101"/>
  <c r="AL159" i="101"/>
  <c r="AK159" i="101"/>
  <c r="AJ159" i="101"/>
  <c r="AF159" i="101"/>
  <c r="AE159" i="101"/>
  <c r="M159" i="101"/>
  <c r="AG159" i="101" s="1"/>
  <c r="AT159" i="101" s="1"/>
  <c r="K159" i="101"/>
  <c r="J159" i="101"/>
  <c r="AO159" i="101" s="1"/>
  <c r="I159" i="101"/>
  <c r="H159" i="101"/>
  <c r="AY158" i="101"/>
  <c r="AF158" i="101"/>
  <c r="J158" i="101"/>
  <c r="AY157" i="101"/>
  <c r="AF157" i="101"/>
  <c r="J157" i="101"/>
  <c r="AY156" i="101"/>
  <c r="AM156" i="101"/>
  <c r="AF156" i="101"/>
  <c r="J156" i="101"/>
  <c r="AO156" i="101" s="1"/>
  <c r="AY155" i="101"/>
  <c r="AM155" i="101"/>
  <c r="AF155" i="101"/>
  <c r="J155" i="101"/>
  <c r="AJ155" i="101" s="1"/>
  <c r="H155" i="101"/>
  <c r="AY154" i="101"/>
  <c r="AQ154" i="101"/>
  <c r="AL154" i="101"/>
  <c r="AF154" i="101"/>
  <c r="AE154" i="101"/>
  <c r="J154" i="101"/>
  <c r="AM154" i="101" s="1"/>
  <c r="I154" i="101"/>
  <c r="H154" i="101"/>
  <c r="AY153" i="101"/>
  <c r="AF153" i="101"/>
  <c r="J153" i="101"/>
  <c r="AR153" i="101" s="1"/>
  <c r="AY152" i="101"/>
  <c r="AP152" i="101"/>
  <c r="AF152" i="101"/>
  <c r="J152" i="101"/>
  <c r="AQ152" i="101" s="1"/>
  <c r="AY151" i="101"/>
  <c r="AF151" i="101"/>
  <c r="J151" i="101"/>
  <c r="AY150" i="101"/>
  <c r="AF150" i="101"/>
  <c r="J150" i="101"/>
  <c r="AY149" i="101"/>
  <c r="AP149" i="101"/>
  <c r="AM149" i="101"/>
  <c r="AL149" i="101"/>
  <c r="AJ149" i="101"/>
  <c r="AF149" i="101"/>
  <c r="J149" i="101"/>
  <c r="AO149" i="101" s="1"/>
  <c r="I149" i="101"/>
  <c r="H149" i="101"/>
  <c r="AY148" i="101"/>
  <c r="AF148" i="101"/>
  <c r="J148" i="101"/>
  <c r="I148" i="101" s="1"/>
  <c r="AY147" i="101"/>
  <c r="AP147" i="101"/>
  <c r="AJ147" i="101"/>
  <c r="AF147" i="101"/>
  <c r="J147" i="101"/>
  <c r="AO147" i="101" s="1"/>
  <c r="I147" i="101"/>
  <c r="AY146" i="101"/>
  <c r="AH146" i="101"/>
  <c r="AU146" i="101" s="1"/>
  <c r="AF146" i="101"/>
  <c r="M146" i="101"/>
  <c r="AI146" i="101" s="1"/>
  <c r="AV146" i="101" s="1"/>
  <c r="J146" i="101"/>
  <c r="AO146" i="101" s="1"/>
  <c r="H146" i="101"/>
  <c r="AY145" i="101"/>
  <c r="AP145" i="101"/>
  <c r="AM145" i="101"/>
  <c r="AF145" i="101"/>
  <c r="M145" i="101"/>
  <c r="AI145" i="101" s="1"/>
  <c r="AV145" i="101" s="1"/>
  <c r="J145" i="101"/>
  <c r="H145" i="101"/>
  <c r="AY144" i="101"/>
  <c r="AF144" i="101"/>
  <c r="J144" i="101"/>
  <c r="AY143" i="101"/>
  <c r="AF143" i="101"/>
  <c r="J143" i="101"/>
  <c r="AR143" i="101" s="1"/>
  <c r="AY142" i="101"/>
  <c r="AP142" i="101"/>
  <c r="AK142" i="101"/>
  <c r="AF142" i="101"/>
  <c r="J142" i="101"/>
  <c r="H142" i="101"/>
  <c r="AY141" i="101"/>
  <c r="AF141" i="101"/>
  <c r="AY140" i="101"/>
  <c r="AN140" i="101"/>
  <c r="AF140" i="101"/>
  <c r="J140" i="101"/>
  <c r="I140" i="101" s="1"/>
  <c r="AY139" i="101"/>
  <c r="AR139" i="101"/>
  <c r="AN139" i="101"/>
  <c r="AL139" i="101"/>
  <c r="AH139" i="101"/>
  <c r="AU139" i="101" s="1"/>
  <c r="AF139" i="101"/>
  <c r="M139" i="101"/>
  <c r="AI139" i="101" s="1"/>
  <c r="AV139" i="101" s="1"/>
  <c r="J139" i="101"/>
  <c r="AO139" i="101" s="1"/>
  <c r="I139" i="101"/>
  <c r="AY138" i="101"/>
  <c r="AP138" i="101"/>
  <c r="AO138" i="101"/>
  <c r="AK138" i="101"/>
  <c r="AF138" i="101"/>
  <c r="AE138" i="101"/>
  <c r="K138" i="101"/>
  <c r="J138" i="101"/>
  <c r="AN138" i="101" s="1"/>
  <c r="H138" i="101"/>
  <c r="AY137" i="101"/>
  <c r="AP137" i="101"/>
  <c r="AM137" i="101"/>
  <c r="AL137" i="101"/>
  <c r="AJ137" i="101"/>
  <c r="AF137" i="101"/>
  <c r="AE137" i="101"/>
  <c r="M137" i="101"/>
  <c r="AH137" i="101" s="1"/>
  <c r="AU137" i="101" s="1"/>
  <c r="J137" i="101"/>
  <c r="H137" i="101" s="1"/>
  <c r="AY136" i="101"/>
  <c r="AO136" i="101"/>
  <c r="AJ136" i="101"/>
  <c r="AF136" i="101"/>
  <c r="AE136" i="101"/>
  <c r="J136" i="101"/>
  <c r="AP136" i="101" s="1"/>
  <c r="AY135" i="101"/>
  <c r="AF135" i="101"/>
  <c r="J135" i="101"/>
  <c r="AY134" i="101"/>
  <c r="AR134" i="101"/>
  <c r="AN134" i="101"/>
  <c r="AM134" i="101"/>
  <c r="AF134" i="101"/>
  <c r="J134" i="101"/>
  <c r="I134" i="101" s="1"/>
  <c r="AY133" i="101"/>
  <c r="AF133" i="101"/>
  <c r="J133" i="101"/>
  <c r="AY132" i="101"/>
  <c r="AP132" i="101"/>
  <c r="AL132" i="101"/>
  <c r="AF132" i="101"/>
  <c r="J132" i="101"/>
  <c r="AY131" i="101"/>
  <c r="AP131" i="101"/>
  <c r="AF131" i="101"/>
  <c r="M131" i="101"/>
  <c r="AI131" i="101" s="1"/>
  <c r="AV131" i="101" s="1"/>
  <c r="J131" i="101"/>
  <c r="AN131" i="101" s="1"/>
  <c r="AY130" i="101"/>
  <c r="AN130" i="101"/>
  <c r="K130" i="101" s="1"/>
  <c r="AK130" i="101"/>
  <c r="AF130" i="101"/>
  <c r="J130" i="101"/>
  <c r="AP130" i="101" s="1"/>
  <c r="AY129" i="101"/>
  <c r="AN129" i="101"/>
  <c r="K129" i="101" s="1"/>
  <c r="AF129" i="101"/>
  <c r="J129" i="101"/>
  <c r="AY128" i="101"/>
  <c r="AQ128" i="101"/>
  <c r="AL128" i="101"/>
  <c r="AF128" i="101"/>
  <c r="AE128" i="101"/>
  <c r="J128" i="101"/>
  <c r="AJ128" i="101" s="1"/>
  <c r="I128" i="101"/>
  <c r="AY127" i="101"/>
  <c r="AR127" i="101"/>
  <c r="AO127" i="101"/>
  <c r="AN127" i="101"/>
  <c r="K127" i="101" s="1"/>
  <c r="AL127" i="101"/>
  <c r="AK127" i="101"/>
  <c r="AJ127" i="101"/>
  <c r="AG127" i="101"/>
  <c r="AT127" i="101" s="1"/>
  <c r="AF127" i="101"/>
  <c r="AE127" i="101"/>
  <c r="M127" i="101"/>
  <c r="J127" i="101"/>
  <c r="AP127" i="101" s="1"/>
  <c r="I127" i="101"/>
  <c r="H127" i="101"/>
  <c r="AY126" i="101"/>
  <c r="AK126" i="101"/>
  <c r="AF126" i="101"/>
  <c r="J126" i="101"/>
  <c r="I126" i="101" s="1"/>
  <c r="AY125" i="101"/>
  <c r="AP125" i="101"/>
  <c r="AO125" i="101"/>
  <c r="AJ125" i="101"/>
  <c r="AF125" i="101"/>
  <c r="AE125" i="101"/>
  <c r="M125" i="101"/>
  <c r="AI125" i="101" s="1"/>
  <c r="AV125" i="101" s="1"/>
  <c r="J125" i="101"/>
  <c r="AL125" i="101" s="1"/>
  <c r="I125" i="101"/>
  <c r="AY124" i="101"/>
  <c r="AQ124" i="101"/>
  <c r="AM124" i="101"/>
  <c r="AJ124" i="101"/>
  <c r="AF124" i="101"/>
  <c r="AE124" i="101"/>
  <c r="J124" i="101"/>
  <c r="AK124" i="101" s="1"/>
  <c r="I124" i="101"/>
  <c r="AY123" i="101"/>
  <c r="AR123" i="101"/>
  <c r="AO123" i="101"/>
  <c r="AM123" i="101"/>
  <c r="AF123" i="101"/>
  <c r="J123" i="101"/>
  <c r="H123" i="101" s="1"/>
  <c r="I123" i="101"/>
  <c r="AY122" i="101"/>
  <c r="AR122" i="101"/>
  <c r="AF122" i="101"/>
  <c r="J122" i="101"/>
  <c r="AN122" i="101" s="1"/>
  <c r="AY121" i="101"/>
  <c r="AF121" i="101"/>
  <c r="J121" i="101"/>
  <c r="AL121" i="101" s="1"/>
  <c r="AY120" i="101"/>
  <c r="AF120" i="101"/>
  <c r="J120" i="101"/>
  <c r="AN120" i="101" s="1"/>
  <c r="AY119" i="101"/>
  <c r="AF119" i="101"/>
  <c r="M119" i="101"/>
  <c r="J119" i="101"/>
  <c r="AJ119" i="101" s="1"/>
  <c r="AY118" i="101"/>
  <c r="AF118" i="101"/>
  <c r="J118" i="101"/>
  <c r="AE118" i="101" s="1"/>
  <c r="AY117" i="101"/>
  <c r="AF117" i="101"/>
  <c r="J117" i="101"/>
  <c r="H117" i="101" s="1"/>
  <c r="AY116" i="101"/>
  <c r="AO116" i="101"/>
  <c r="AL116" i="101"/>
  <c r="AF116" i="101"/>
  <c r="J116" i="101"/>
  <c r="H116" i="101" s="1"/>
  <c r="AY115" i="101"/>
  <c r="AR115" i="101"/>
  <c r="AO115" i="101"/>
  <c r="AN115" i="101"/>
  <c r="K115" i="101" s="1"/>
  <c r="AM115" i="101"/>
  <c r="AL115" i="101"/>
  <c r="AK115" i="101"/>
  <c r="AJ115" i="101"/>
  <c r="AF115" i="101"/>
  <c r="AE115" i="101"/>
  <c r="M115" i="101"/>
  <c r="AI115" i="101" s="1"/>
  <c r="AV115" i="101" s="1"/>
  <c r="J115" i="101"/>
  <c r="AP115" i="101" s="1"/>
  <c r="I115" i="101"/>
  <c r="H115" i="101"/>
  <c r="AY114" i="101"/>
  <c r="AQ114" i="101"/>
  <c r="AP114" i="101"/>
  <c r="AM114" i="101"/>
  <c r="AK114" i="101"/>
  <c r="AJ114" i="101"/>
  <c r="AF114" i="101"/>
  <c r="AE114" i="101"/>
  <c r="M114" i="101"/>
  <c r="AH114" i="101" s="1"/>
  <c r="AU114" i="101" s="1"/>
  <c r="J114" i="101"/>
  <c r="AN114" i="101" s="1"/>
  <c r="K114" i="101" s="1"/>
  <c r="I114" i="101"/>
  <c r="H114" i="101"/>
  <c r="AY113" i="101"/>
  <c r="AK113" i="101"/>
  <c r="AJ113" i="101"/>
  <c r="AF113" i="101"/>
  <c r="M113" i="101"/>
  <c r="J113" i="101"/>
  <c r="AE113" i="101" s="1"/>
  <c r="AY112" i="101"/>
  <c r="AP112" i="101"/>
  <c r="AN112" i="101"/>
  <c r="AL112" i="101"/>
  <c r="AK112" i="101"/>
  <c r="AH112" i="101"/>
  <c r="AU112" i="101" s="1"/>
  <c r="AF112" i="101"/>
  <c r="M112" i="101"/>
  <c r="J112" i="101"/>
  <c r="H112" i="101" s="1"/>
  <c r="I112" i="101"/>
  <c r="AY111" i="101"/>
  <c r="AO111" i="101"/>
  <c r="AF111" i="101"/>
  <c r="J111" i="101"/>
  <c r="I111" i="101" s="1"/>
  <c r="AY110" i="101"/>
  <c r="AR110" i="101"/>
  <c r="AP110" i="101"/>
  <c r="AN110" i="101"/>
  <c r="AF110" i="101"/>
  <c r="J110" i="101"/>
  <c r="AM110" i="101" s="1"/>
  <c r="AY109" i="101"/>
  <c r="AR109" i="101"/>
  <c r="AQ109" i="101"/>
  <c r="AK109" i="101"/>
  <c r="AF109" i="101"/>
  <c r="J109" i="101"/>
  <c r="H109" i="101" s="1"/>
  <c r="AY108" i="101"/>
  <c r="AR108" i="101"/>
  <c r="AP108" i="101"/>
  <c r="AN108" i="101"/>
  <c r="K108" i="101" s="1"/>
  <c r="AM108" i="101"/>
  <c r="AK108" i="101"/>
  <c r="AJ108" i="101"/>
  <c r="AF108" i="101"/>
  <c r="AE108" i="101"/>
  <c r="J108" i="101"/>
  <c r="AO108" i="101" s="1"/>
  <c r="I108" i="101"/>
  <c r="AY107" i="101"/>
  <c r="AQ107" i="101"/>
  <c r="AP107" i="101"/>
  <c r="AO107" i="101"/>
  <c r="AK107" i="101"/>
  <c r="AF107" i="101"/>
  <c r="AE107" i="101"/>
  <c r="M107" i="101"/>
  <c r="AH107" i="101" s="1"/>
  <c r="AU107" i="101" s="1"/>
  <c r="J107" i="101"/>
  <c r="AR107" i="101" s="1"/>
  <c r="H107" i="101"/>
  <c r="AY106" i="101"/>
  <c r="AL106" i="101"/>
  <c r="AK106" i="101"/>
  <c r="AJ106" i="101"/>
  <c r="AF106" i="101"/>
  <c r="M106" i="101"/>
  <c r="AG106" i="101" s="1"/>
  <c r="AT106" i="101" s="1"/>
  <c r="J106" i="101"/>
  <c r="AQ106" i="101" s="1"/>
  <c r="AY105" i="101"/>
  <c r="AF105" i="101"/>
  <c r="AE105" i="101"/>
  <c r="J105" i="101"/>
  <c r="AO105" i="101" s="1"/>
  <c r="AY104" i="101"/>
  <c r="AR104" i="101"/>
  <c r="AO104" i="101"/>
  <c r="AJ104" i="101"/>
  <c r="AF104" i="101"/>
  <c r="J104" i="101"/>
  <c r="H104" i="101" s="1"/>
  <c r="AY103" i="101"/>
  <c r="AQ103" i="101"/>
  <c r="AO103" i="101"/>
  <c r="AN103" i="101"/>
  <c r="AM103" i="101"/>
  <c r="AL103" i="101"/>
  <c r="AK103" i="101"/>
  <c r="AH103" i="101"/>
  <c r="AU103" i="101" s="1"/>
  <c r="AF103" i="101"/>
  <c r="AE103" i="101"/>
  <c r="M103" i="101"/>
  <c r="AI103" i="101" s="1"/>
  <c r="AV103" i="101" s="1"/>
  <c r="J103" i="101"/>
  <c r="AP103" i="101" s="1"/>
  <c r="I103" i="101"/>
  <c r="H103" i="101"/>
  <c r="AY102" i="101"/>
  <c r="AF102" i="101"/>
  <c r="AE102" i="101"/>
  <c r="J102" i="101"/>
  <c r="AO102" i="101" s="1"/>
  <c r="AY101" i="101"/>
  <c r="AF101" i="101"/>
  <c r="J101" i="101"/>
  <c r="AL101" i="101" s="1"/>
  <c r="AY100" i="101"/>
  <c r="AR100" i="101"/>
  <c r="AL100" i="101"/>
  <c r="AK100" i="101"/>
  <c r="AF100" i="101"/>
  <c r="AE100" i="101"/>
  <c r="J100" i="101"/>
  <c r="AJ100" i="101" s="1"/>
  <c r="I100" i="101"/>
  <c r="AY99" i="101"/>
  <c r="AF99" i="101"/>
  <c r="J99" i="101"/>
  <c r="AQ99" i="101" s="1"/>
  <c r="AY98" i="101"/>
  <c r="AR98" i="101"/>
  <c r="AP98" i="101"/>
  <c r="AF98" i="101"/>
  <c r="J98" i="101"/>
  <c r="AL98" i="101" s="1"/>
  <c r="AY97" i="101"/>
  <c r="AF97" i="101"/>
  <c r="AE97" i="101"/>
  <c r="J97" i="101"/>
  <c r="AN97" i="101" s="1"/>
  <c r="AY96" i="101"/>
  <c r="AK96" i="101"/>
  <c r="AJ96" i="101"/>
  <c r="AF96" i="101"/>
  <c r="AE96" i="101"/>
  <c r="M96" i="101"/>
  <c r="AI96" i="101" s="1"/>
  <c r="AV96" i="101" s="1"/>
  <c r="J96" i="101"/>
  <c r="AO96" i="101" s="1"/>
  <c r="AY95" i="101"/>
  <c r="AL95" i="101"/>
  <c r="AK95" i="101"/>
  <c r="AF95" i="101"/>
  <c r="M95" i="101"/>
  <c r="J95" i="101"/>
  <c r="AJ95" i="101" s="1"/>
  <c r="AY94" i="101"/>
  <c r="AF94" i="101"/>
  <c r="J94" i="101"/>
  <c r="AQ94" i="101" s="1"/>
  <c r="AY93" i="101"/>
  <c r="AO93" i="101"/>
  <c r="AN93" i="101"/>
  <c r="AF93" i="101"/>
  <c r="AE93" i="101"/>
  <c r="M93" i="101"/>
  <c r="AI93" i="101" s="1"/>
  <c r="AV93" i="101" s="1"/>
  <c r="J93" i="101"/>
  <c r="AK93" i="101" s="1"/>
  <c r="AY92" i="101"/>
  <c r="AF92" i="101"/>
  <c r="J92" i="101"/>
  <c r="AR92" i="101" s="1"/>
  <c r="AY91" i="101"/>
  <c r="AQ91" i="101"/>
  <c r="AM91" i="101"/>
  <c r="AF91" i="101"/>
  <c r="AE91" i="101"/>
  <c r="J91" i="101"/>
  <c r="AK91" i="101" s="1"/>
  <c r="I91" i="101"/>
  <c r="AY90" i="101"/>
  <c r="AP90" i="101"/>
  <c r="AN90" i="101"/>
  <c r="K90" i="101" s="1"/>
  <c r="AK90" i="101"/>
  <c r="AJ90" i="101"/>
  <c r="AF90" i="101"/>
  <c r="J90" i="101"/>
  <c r="AO90" i="101" s="1"/>
  <c r="H90" i="101"/>
  <c r="AY89" i="101"/>
  <c r="AJ89" i="101"/>
  <c r="AF89" i="101"/>
  <c r="J89" i="101"/>
  <c r="AQ89" i="101" s="1"/>
  <c r="AY88" i="101"/>
  <c r="AF88" i="101"/>
  <c r="J88" i="101"/>
  <c r="AR88" i="101" s="1"/>
  <c r="AY87" i="101"/>
  <c r="AM87" i="101"/>
  <c r="AF87" i="101"/>
  <c r="J87" i="101"/>
  <c r="AP87" i="101" s="1"/>
  <c r="AY86" i="101"/>
  <c r="AF86" i="101"/>
  <c r="J86" i="101"/>
  <c r="AR86" i="101" s="1"/>
  <c r="AY85" i="101"/>
  <c r="AQ85" i="101"/>
  <c r="AN85" i="101"/>
  <c r="AM85" i="101"/>
  <c r="AK85" i="101"/>
  <c r="AF85" i="101"/>
  <c r="AE85" i="101"/>
  <c r="M85" i="101"/>
  <c r="AI85" i="101" s="1"/>
  <c r="AV85" i="101" s="1"/>
  <c r="J85" i="101"/>
  <c r="AJ85" i="101" s="1"/>
  <c r="I85" i="101"/>
  <c r="H85" i="101"/>
  <c r="AY84" i="101"/>
  <c r="AQ84" i="101"/>
  <c r="AP84" i="101"/>
  <c r="AN84" i="101"/>
  <c r="AL84" i="101"/>
  <c r="AK84" i="101"/>
  <c r="AH84" i="101"/>
  <c r="AU84" i="101" s="1"/>
  <c r="AG84" i="101"/>
  <c r="AT84" i="101" s="1"/>
  <c r="AF84" i="101"/>
  <c r="M84" i="101"/>
  <c r="AI84" i="101" s="1"/>
  <c r="AV84" i="101" s="1"/>
  <c r="K84" i="101"/>
  <c r="J84" i="101"/>
  <c r="AR84" i="101" s="1"/>
  <c r="I84" i="101"/>
  <c r="AY83" i="101"/>
  <c r="AR83" i="101"/>
  <c r="AL83" i="101"/>
  <c r="AK83" i="101"/>
  <c r="AF83" i="101"/>
  <c r="J83" i="101"/>
  <c r="AQ83" i="101" s="1"/>
  <c r="H83" i="101"/>
  <c r="AY82" i="101"/>
  <c r="AJ82" i="101"/>
  <c r="AF82" i="101"/>
  <c r="J82" i="101"/>
  <c r="AM82" i="101" s="1"/>
  <c r="AY81" i="101"/>
  <c r="AF81" i="101"/>
  <c r="J81" i="101"/>
  <c r="AY80" i="101"/>
  <c r="AR80" i="101"/>
  <c r="AL80" i="101"/>
  <c r="AJ80" i="101"/>
  <c r="AF80" i="101"/>
  <c r="J80" i="101"/>
  <c r="AP80" i="101" s="1"/>
  <c r="I80" i="101"/>
  <c r="AY79" i="101"/>
  <c r="AF79" i="101"/>
  <c r="M79" i="101"/>
  <c r="AI79" i="101" s="1"/>
  <c r="AV79" i="101" s="1"/>
  <c r="J79" i="101"/>
  <c r="AO79" i="101" s="1"/>
  <c r="AY78" i="101"/>
  <c r="AM78" i="101"/>
  <c r="AK78" i="101"/>
  <c r="AJ78" i="101"/>
  <c r="AF78" i="101"/>
  <c r="AE78" i="101"/>
  <c r="J78" i="101"/>
  <c r="AO78" i="101" s="1"/>
  <c r="AY77" i="101"/>
  <c r="AK77" i="101"/>
  <c r="AF77" i="101"/>
  <c r="J77" i="101"/>
  <c r="AR77" i="101" s="1"/>
  <c r="AY76" i="101"/>
  <c r="AF76" i="101"/>
  <c r="J76" i="101"/>
  <c r="H76" i="101" s="1"/>
  <c r="AY75" i="101"/>
  <c r="AK75" i="101"/>
  <c r="AJ75" i="101"/>
  <c r="AF75" i="101"/>
  <c r="M75" i="101"/>
  <c r="J75" i="101"/>
  <c r="AE75" i="101" s="1"/>
  <c r="AY74" i="101"/>
  <c r="AJ74" i="101"/>
  <c r="AF74" i="101"/>
  <c r="J74" i="101"/>
  <c r="AR74" i="101" s="1"/>
  <c r="I74" i="101"/>
  <c r="AY73" i="101"/>
  <c r="AQ73" i="101"/>
  <c r="AM73" i="101"/>
  <c r="AF73" i="101"/>
  <c r="J73" i="101"/>
  <c r="AN73" i="101" s="1"/>
  <c r="I73" i="101"/>
  <c r="AY72" i="101"/>
  <c r="AQ72" i="101"/>
  <c r="AF72" i="101"/>
  <c r="M72" i="101"/>
  <c r="AI72" i="101" s="1"/>
  <c r="AV72" i="101" s="1"/>
  <c r="J72" i="101"/>
  <c r="AP72" i="101" s="1"/>
  <c r="AY71" i="101"/>
  <c r="AM71" i="101"/>
  <c r="AF71" i="101"/>
  <c r="J71" i="101"/>
  <c r="AQ71" i="101" s="1"/>
  <c r="AY70" i="101"/>
  <c r="AR70" i="101"/>
  <c r="AQ70" i="101"/>
  <c r="AP70" i="101"/>
  <c r="AN70" i="101"/>
  <c r="K70" i="101" s="1"/>
  <c r="AL70" i="101"/>
  <c r="AK70" i="101"/>
  <c r="AJ70" i="101"/>
  <c r="AH70" i="101"/>
  <c r="AU70" i="101" s="1"/>
  <c r="AF70" i="101"/>
  <c r="AE70" i="101"/>
  <c r="M70" i="101"/>
  <c r="J70" i="101"/>
  <c r="AM70" i="101" s="1"/>
  <c r="I70" i="101"/>
  <c r="AY69" i="101"/>
  <c r="AQ69" i="101"/>
  <c r="AP69" i="101"/>
  <c r="AO69" i="101"/>
  <c r="AM69" i="101"/>
  <c r="AJ69" i="101"/>
  <c r="AI69" i="101"/>
  <c r="AV69" i="101" s="1"/>
  <c r="AF69" i="101"/>
  <c r="S69" i="101"/>
  <c r="M69" i="101"/>
  <c r="AH69" i="101" s="1"/>
  <c r="AU69" i="101" s="1"/>
  <c r="J69" i="101"/>
  <c r="AE69" i="101" s="1"/>
  <c r="H69" i="101"/>
  <c r="AY68" i="101"/>
  <c r="AF68" i="101"/>
  <c r="J68" i="101"/>
  <c r="AN68" i="101" s="1"/>
  <c r="AY67" i="101"/>
  <c r="AF67" i="101"/>
  <c r="M67" i="101"/>
  <c r="AG67" i="101" s="1"/>
  <c r="AT67" i="101" s="1"/>
  <c r="J67" i="101"/>
  <c r="AN67" i="101" s="1"/>
  <c r="AY66" i="101"/>
  <c r="AM66" i="101"/>
  <c r="AK66" i="101"/>
  <c r="AJ66" i="101"/>
  <c r="AF66" i="101"/>
  <c r="AE66" i="101"/>
  <c r="J66" i="101"/>
  <c r="AO66" i="101" s="1"/>
  <c r="AY65" i="101"/>
  <c r="AP65" i="101"/>
  <c r="AM65" i="101"/>
  <c r="AF65" i="101"/>
  <c r="AE65" i="101"/>
  <c r="M65" i="101"/>
  <c r="J65" i="101"/>
  <c r="AJ65" i="101" s="1"/>
  <c r="H65" i="101"/>
  <c r="AY64" i="101"/>
  <c r="AF64" i="101"/>
  <c r="J64" i="101"/>
  <c r="AY63" i="101"/>
  <c r="AQ63" i="101"/>
  <c r="AP63" i="101"/>
  <c r="AO63" i="101"/>
  <c r="AN63" i="101"/>
  <c r="AK63" i="101"/>
  <c r="AJ63" i="101"/>
  <c r="AH63" i="101"/>
  <c r="AU63" i="101" s="1"/>
  <c r="AF63" i="101"/>
  <c r="M63" i="101"/>
  <c r="AG63" i="101" s="1"/>
  <c r="AT63" i="101" s="1"/>
  <c r="K63" i="101"/>
  <c r="J63" i="101"/>
  <c r="AE63" i="101" s="1"/>
  <c r="I63" i="101"/>
  <c r="H63" i="101"/>
  <c r="AY62" i="101"/>
  <c r="AN62" i="101"/>
  <c r="AM62" i="101"/>
  <c r="AJ62" i="101"/>
  <c r="AF62" i="101"/>
  <c r="J62" i="101"/>
  <c r="AO62" i="101" s="1"/>
  <c r="I62" i="101"/>
  <c r="AY61" i="101"/>
  <c r="AN61" i="101"/>
  <c r="AM61" i="101"/>
  <c r="AF61" i="101"/>
  <c r="J61" i="101"/>
  <c r="I61" i="101"/>
  <c r="H61" i="101"/>
  <c r="AY60" i="101"/>
  <c r="AF60" i="101"/>
  <c r="J60" i="101"/>
  <c r="AE60" i="101" s="1"/>
  <c r="AY59" i="101"/>
  <c r="AQ59" i="101"/>
  <c r="AL59" i="101"/>
  <c r="AF59" i="101"/>
  <c r="S59" i="101"/>
  <c r="J59" i="101"/>
  <c r="AO59" i="101" s="1"/>
  <c r="H59" i="101"/>
  <c r="AY58" i="101"/>
  <c r="AF58" i="101"/>
  <c r="AE58" i="101"/>
  <c r="J58" i="101"/>
  <c r="AP58" i="101" s="1"/>
  <c r="AY57" i="101"/>
  <c r="AO57" i="101"/>
  <c r="AF57" i="101"/>
  <c r="U57" i="101"/>
  <c r="J57" i="101"/>
  <c r="AN57" i="101" s="1"/>
  <c r="K57" i="101" s="1"/>
  <c r="AY56" i="101"/>
  <c r="AF56" i="101"/>
  <c r="J56" i="101"/>
  <c r="AY55" i="101"/>
  <c r="AP55" i="101"/>
  <c r="AM55" i="101"/>
  <c r="AK55" i="101"/>
  <c r="AF55" i="101"/>
  <c r="AE55" i="101"/>
  <c r="AB55" i="101"/>
  <c r="J55" i="101"/>
  <c r="AJ55" i="101" s="1"/>
  <c r="AY54" i="101"/>
  <c r="AN54" i="101"/>
  <c r="AF54" i="101"/>
  <c r="AB54" i="101"/>
  <c r="M54" i="101"/>
  <c r="AI54" i="101" s="1"/>
  <c r="AV54" i="101" s="1"/>
  <c r="J54" i="101"/>
  <c r="AP54" i="101" s="1"/>
  <c r="AY53" i="101"/>
  <c r="AP53" i="101"/>
  <c r="AO53" i="101"/>
  <c r="AM53" i="101"/>
  <c r="AL53" i="101"/>
  <c r="AF53" i="101"/>
  <c r="AA53" i="101"/>
  <c r="M53" i="101"/>
  <c r="AH53" i="101" s="1"/>
  <c r="AU53" i="101" s="1"/>
  <c r="J53" i="101"/>
  <c r="I53" i="101"/>
  <c r="H53" i="101"/>
  <c r="AY52" i="101"/>
  <c r="AF52" i="101"/>
  <c r="S52" i="101"/>
  <c r="J52" i="101"/>
  <c r="H52" i="101" s="1"/>
  <c r="AY51" i="101"/>
  <c r="AF51" i="101"/>
  <c r="X51" i="101"/>
  <c r="P51" i="101"/>
  <c r="J51" i="101"/>
  <c r="AK51" i="101" s="1"/>
  <c r="AY50" i="101"/>
  <c r="AF50" i="101"/>
  <c r="AC50" i="101"/>
  <c r="W50" i="101"/>
  <c r="J50" i="101"/>
  <c r="AL50" i="101" s="1"/>
  <c r="AY49" i="101"/>
  <c r="AP49" i="101"/>
  <c r="AO49" i="101"/>
  <c r="AF49" i="101"/>
  <c r="AC49" i="101"/>
  <c r="M49" i="101"/>
  <c r="AG49" i="101" s="1"/>
  <c r="AT49" i="101" s="1"/>
  <c r="J49" i="101"/>
  <c r="AK49" i="101" s="1"/>
  <c r="AY48" i="101"/>
  <c r="AQ48" i="101"/>
  <c r="AN48" i="101"/>
  <c r="AL48" i="101"/>
  <c r="AF48" i="101"/>
  <c r="AE48" i="101"/>
  <c r="Q48" i="101"/>
  <c r="J48" i="101"/>
  <c r="AJ48" i="101" s="1"/>
  <c r="AY47" i="101"/>
  <c r="AN47" i="101"/>
  <c r="AM47" i="101"/>
  <c r="AF47" i="101"/>
  <c r="Q47" i="101"/>
  <c r="J47" i="101"/>
  <c r="I47" i="101" s="1"/>
  <c r="AY46" i="101"/>
  <c r="AR46" i="101"/>
  <c r="AO46" i="101"/>
  <c r="AN46" i="101"/>
  <c r="K46" i="101" s="1"/>
  <c r="AL46" i="101"/>
  <c r="AK46" i="101"/>
  <c r="AJ46" i="101"/>
  <c r="AF46" i="101"/>
  <c r="AE46" i="101"/>
  <c r="AC46" i="101"/>
  <c r="M46" i="101"/>
  <c r="J46" i="101"/>
  <c r="AP46" i="101" s="1"/>
  <c r="I46" i="101"/>
  <c r="H46" i="101"/>
  <c r="AY45" i="101"/>
  <c r="AR45" i="101"/>
  <c r="AF45" i="101"/>
  <c r="AE45" i="101"/>
  <c r="AC45" i="101"/>
  <c r="J45" i="101"/>
  <c r="AN45" i="101" s="1"/>
  <c r="AY44" i="101"/>
  <c r="AF44" i="101"/>
  <c r="Y44" i="101"/>
  <c r="J44" i="101"/>
  <c r="AM44" i="101" s="1"/>
  <c r="AY43" i="101"/>
  <c r="AF43" i="101"/>
  <c r="W43" i="101"/>
  <c r="J43" i="101"/>
  <c r="AO43" i="101" s="1"/>
  <c r="AY42" i="101"/>
  <c r="AR42" i="101"/>
  <c r="AM42" i="101"/>
  <c r="AJ42" i="101"/>
  <c r="AI42" i="101"/>
  <c r="AV42" i="101" s="1"/>
  <c r="AF42" i="101"/>
  <c r="X42" i="101"/>
  <c r="Q42" i="101"/>
  <c r="M42" i="101"/>
  <c r="J42" i="101"/>
  <c r="AP42" i="101" s="1"/>
  <c r="I42" i="101"/>
  <c r="AY41" i="101"/>
  <c r="AR41" i="101"/>
  <c r="AL41" i="101"/>
  <c r="AK41" i="101"/>
  <c r="AF41" i="101"/>
  <c r="AC41" i="101"/>
  <c r="V41" i="101"/>
  <c r="O41" i="101"/>
  <c r="M41" i="101"/>
  <c r="AH41" i="101" s="1"/>
  <c r="AU41" i="101" s="1"/>
  <c r="J41" i="101"/>
  <c r="AM41" i="101" s="1"/>
  <c r="H41" i="101"/>
  <c r="AY40" i="101"/>
  <c r="AF40" i="101"/>
  <c r="AB40" i="101"/>
  <c r="J40" i="101"/>
  <c r="AN40" i="101" s="1"/>
  <c r="AY39" i="101"/>
  <c r="AR39" i="101"/>
  <c r="AP39" i="101"/>
  <c r="AN39" i="101"/>
  <c r="K39" i="101" s="1"/>
  <c r="AL39" i="101"/>
  <c r="AF39" i="101"/>
  <c r="AE39" i="101"/>
  <c r="Z39" i="101"/>
  <c r="S39" i="101"/>
  <c r="M39" i="101"/>
  <c r="AH39" i="101" s="1"/>
  <c r="AU39" i="101" s="1"/>
  <c r="J39" i="101"/>
  <c r="AJ39" i="101" s="1"/>
  <c r="H39" i="101"/>
  <c r="AY38" i="101"/>
  <c r="AF38" i="101"/>
  <c r="AC38" i="101"/>
  <c r="N38" i="101"/>
  <c r="J38" i="101"/>
  <c r="H38" i="101" s="1"/>
  <c r="AY37" i="101"/>
  <c r="AQ37" i="101"/>
  <c r="AP37" i="101"/>
  <c r="AO37" i="101"/>
  <c r="AN37" i="101"/>
  <c r="K37" i="101" s="1"/>
  <c r="AF37" i="101"/>
  <c r="AB37" i="101"/>
  <c r="M37" i="101"/>
  <c r="AH37" i="101" s="1"/>
  <c r="AU37" i="101" s="1"/>
  <c r="J37" i="101"/>
  <c r="AK37" i="101" s="1"/>
  <c r="I37" i="101"/>
  <c r="H37" i="101"/>
  <c r="AY36" i="101"/>
  <c r="AQ36" i="101"/>
  <c r="AJ36" i="101"/>
  <c r="AF36" i="101"/>
  <c r="AC36" i="101"/>
  <c r="V36" i="101"/>
  <c r="J36" i="101"/>
  <c r="H36" i="101" s="1"/>
  <c r="AY35" i="101"/>
  <c r="AF35" i="101"/>
  <c r="U35" i="101"/>
  <c r="N35" i="101"/>
  <c r="J35" i="101"/>
  <c r="I35" i="101" s="1"/>
  <c r="AY34" i="101"/>
  <c r="AJ34" i="101"/>
  <c r="AF34" i="101"/>
  <c r="AC34" i="101"/>
  <c r="Y34" i="101"/>
  <c r="S34" i="101"/>
  <c r="Q34" i="101"/>
  <c r="J34" i="101"/>
  <c r="AP34" i="101" s="1"/>
  <c r="H34" i="101"/>
  <c r="AY33" i="101"/>
  <c r="AR33" i="101"/>
  <c r="AP33" i="101"/>
  <c r="AO33" i="101"/>
  <c r="AM33" i="101"/>
  <c r="AL33" i="101"/>
  <c r="AF33" i="101"/>
  <c r="AC33" i="101"/>
  <c r="Q33" i="101"/>
  <c r="M33" i="101"/>
  <c r="J33" i="101"/>
  <c r="AN33" i="101" s="1"/>
  <c r="K33" i="101" s="1"/>
  <c r="I33" i="101"/>
  <c r="H33" i="101"/>
  <c r="AY32" i="101"/>
  <c r="AR32" i="101"/>
  <c r="AP32" i="101"/>
  <c r="AO32" i="101"/>
  <c r="AK32" i="101"/>
  <c r="AJ32" i="101"/>
  <c r="AF32" i="101"/>
  <c r="AE32" i="101"/>
  <c r="X32" i="101"/>
  <c r="W32" i="101"/>
  <c r="S32" i="101"/>
  <c r="M32" i="101"/>
  <c r="AG32" i="101" s="1"/>
  <c r="AT32" i="101" s="1"/>
  <c r="J32" i="101"/>
  <c r="AQ32" i="101" s="1"/>
  <c r="I32" i="101"/>
  <c r="AY31" i="101"/>
  <c r="AJ31" i="101"/>
  <c r="AF31" i="101"/>
  <c r="Y31" i="101"/>
  <c r="T31" i="101"/>
  <c r="M31" i="101"/>
  <c r="J31" i="101"/>
  <c r="AQ31" i="101" s="1"/>
  <c r="I31" i="101"/>
  <c r="AY30" i="101"/>
  <c r="AR30" i="101"/>
  <c r="AO30" i="101"/>
  <c r="AK30" i="101"/>
  <c r="AJ30" i="101"/>
  <c r="AF30" i="101"/>
  <c r="Y30" i="101"/>
  <c r="W30" i="101"/>
  <c r="T30" i="101"/>
  <c r="M30" i="101"/>
  <c r="AI30" i="101" s="1"/>
  <c r="AV30" i="101" s="1"/>
  <c r="J30" i="101"/>
  <c r="AN30" i="101" s="1"/>
  <c r="K30" i="101" s="1"/>
  <c r="I30" i="101"/>
  <c r="H30" i="101"/>
  <c r="AY29" i="101"/>
  <c r="AR29" i="101"/>
  <c r="AM29" i="101"/>
  <c r="AF29" i="101"/>
  <c r="AC29" i="101"/>
  <c r="Z29" i="101"/>
  <c r="Q29" i="101"/>
  <c r="J29" i="101"/>
  <c r="H29" i="101" s="1"/>
  <c r="AY28" i="101"/>
  <c r="AF28" i="101"/>
  <c r="AC28" i="101"/>
  <c r="W28" i="101"/>
  <c r="V28" i="101"/>
  <c r="T28" i="101"/>
  <c r="P28" i="101"/>
  <c r="J28" i="101"/>
  <c r="AL28" i="101" s="1"/>
  <c r="AY27" i="101"/>
  <c r="AR27" i="101"/>
  <c r="AQ27" i="101"/>
  <c r="AK27" i="101"/>
  <c r="AF27" i="101"/>
  <c r="AE27" i="101"/>
  <c r="AB27" i="101"/>
  <c r="Y27" i="101"/>
  <c r="N27" i="101"/>
  <c r="M27" i="101"/>
  <c r="AI27" i="101" s="1"/>
  <c r="AV27" i="101" s="1"/>
  <c r="J27" i="101"/>
  <c r="AO27" i="101" s="1"/>
  <c r="AY26" i="101"/>
  <c r="AO26" i="101"/>
  <c r="AL26" i="101"/>
  <c r="AF26" i="101"/>
  <c r="AE26" i="101"/>
  <c r="T26" i="101"/>
  <c r="S26" i="101"/>
  <c r="Q26" i="101"/>
  <c r="M26" i="101"/>
  <c r="AH26" i="101" s="1"/>
  <c r="AU26" i="101" s="1"/>
  <c r="J26" i="101"/>
  <c r="AK26" i="101" s="1"/>
  <c r="H26" i="101"/>
  <c r="AY25" i="101"/>
  <c r="AF25" i="101"/>
  <c r="AC25" i="101"/>
  <c r="Y25" i="101"/>
  <c r="W25" i="101"/>
  <c r="V25" i="101"/>
  <c r="Q25" i="101"/>
  <c r="N25" i="101"/>
  <c r="J25" i="101"/>
  <c r="AL25" i="101" s="1"/>
  <c r="AY24" i="101"/>
  <c r="AQ24" i="101"/>
  <c r="AP24" i="101"/>
  <c r="AK24" i="101"/>
  <c r="AJ24" i="101"/>
  <c r="AF24" i="101"/>
  <c r="AE24" i="101"/>
  <c r="AC24" i="101"/>
  <c r="AB24" i="101"/>
  <c r="X24" i="101"/>
  <c r="W24" i="101"/>
  <c r="Q24" i="101"/>
  <c r="P24" i="101"/>
  <c r="M24" i="101"/>
  <c r="AI24" i="101" s="1"/>
  <c r="AV24" i="101" s="1"/>
  <c r="J24" i="101"/>
  <c r="AO24" i="101" s="1"/>
  <c r="I24" i="101"/>
  <c r="H24" i="101"/>
  <c r="AY23" i="101"/>
  <c r="AF23" i="101"/>
  <c r="AC23" i="101"/>
  <c r="AB23" i="101"/>
  <c r="Z23" i="101"/>
  <c r="W23" i="101"/>
  <c r="V23" i="101"/>
  <c r="J23" i="101"/>
  <c r="AR23" i="101" s="1"/>
  <c r="C23" i="101"/>
  <c r="C24" i="101" s="1"/>
  <c r="C25" i="101" s="1"/>
  <c r="C26" i="101" s="1"/>
  <c r="C27" i="101" s="1"/>
  <c r="C28" i="101" s="1"/>
  <c r="C29" i="101" s="1"/>
  <c r="C30" i="101" s="1"/>
  <c r="C31" i="101" s="1"/>
  <c r="C32" i="101" s="1"/>
  <c r="C33" i="101" s="1"/>
  <c r="C34" i="101" s="1"/>
  <c r="C35" i="101" s="1"/>
  <c r="C36" i="101" s="1"/>
  <c r="C37" i="101" s="1"/>
  <c r="C38" i="101" s="1"/>
  <c r="C39" i="101" s="1"/>
  <c r="C40" i="101" s="1"/>
  <c r="C41" i="101" s="1"/>
  <c r="C42" i="101" s="1"/>
  <c r="C43" i="101" s="1"/>
  <c r="C44" i="101" s="1"/>
  <c r="C45" i="101" s="1"/>
  <c r="C46" i="101" s="1"/>
  <c r="C47" i="101" s="1"/>
  <c r="C48" i="101" s="1"/>
  <c r="C49" i="101" s="1"/>
  <c r="C50" i="101" s="1"/>
  <c r="C51" i="101" s="1"/>
  <c r="C52" i="101" s="1"/>
  <c r="C53" i="101" s="1"/>
  <c r="C54" i="101" s="1"/>
  <c r="C55" i="101" s="1"/>
  <c r="C56" i="101" s="1"/>
  <c r="C57" i="101" s="1"/>
  <c r="C58" i="101" s="1"/>
  <c r="C59" i="101" s="1"/>
  <c r="C60" i="101" s="1"/>
  <c r="C61" i="101" s="1"/>
  <c r="C62" i="101" s="1"/>
  <c r="C63" i="101" s="1"/>
  <c r="C64" i="101" s="1"/>
  <c r="C65" i="101" s="1"/>
  <c r="C66" i="101" s="1"/>
  <c r="C67" i="101" s="1"/>
  <c r="C68" i="101" s="1"/>
  <c r="C69" i="101" s="1"/>
  <c r="C70" i="101" s="1"/>
  <c r="C71" i="101" s="1"/>
  <c r="C72" i="101" s="1"/>
  <c r="C73" i="101" s="1"/>
  <c r="C74" i="101" s="1"/>
  <c r="C75" i="101" s="1"/>
  <c r="C76" i="101" s="1"/>
  <c r="C77" i="101" s="1"/>
  <c r="C78" i="101" s="1"/>
  <c r="C79" i="101" s="1"/>
  <c r="C80" i="101" s="1"/>
  <c r="C81" i="101" s="1"/>
  <c r="C82" i="101" s="1"/>
  <c r="C83" i="101" s="1"/>
  <c r="C84" i="101" s="1"/>
  <c r="C85" i="101" s="1"/>
  <c r="C86" i="101" s="1"/>
  <c r="C87" i="101" s="1"/>
  <c r="C88" i="101" s="1"/>
  <c r="C89" i="101" s="1"/>
  <c r="C90" i="101" s="1"/>
  <c r="C91" i="101" s="1"/>
  <c r="C92" i="101" s="1"/>
  <c r="C93" i="101" s="1"/>
  <c r="C94" i="101" s="1"/>
  <c r="C95" i="101" s="1"/>
  <c r="C96" i="101" s="1"/>
  <c r="C97" i="101" s="1"/>
  <c r="C98" i="101" s="1"/>
  <c r="C99" i="101" s="1"/>
  <c r="C100" i="101" s="1"/>
  <c r="C101" i="101" s="1"/>
  <c r="C102" i="101" s="1"/>
  <c r="C103" i="101" s="1"/>
  <c r="C104" i="101" s="1"/>
  <c r="C105" i="101" s="1"/>
  <c r="C106" i="101" s="1"/>
  <c r="C107" i="101" s="1"/>
  <c r="C108" i="101" s="1"/>
  <c r="C109" i="101" s="1"/>
  <c r="C110" i="101" s="1"/>
  <c r="C111" i="101" s="1"/>
  <c r="C112" i="101" s="1"/>
  <c r="C113" i="101" s="1"/>
  <c r="C114" i="101" s="1"/>
  <c r="C115" i="101" s="1"/>
  <c r="C116" i="101" s="1"/>
  <c r="C117" i="101" s="1"/>
  <c r="C118" i="101" s="1"/>
  <c r="C119" i="101" s="1"/>
  <c r="C120" i="101" s="1"/>
  <c r="C121" i="101" s="1"/>
  <c r="C122" i="101" s="1"/>
  <c r="C123" i="101" s="1"/>
  <c r="C124" i="101" s="1"/>
  <c r="C125" i="101" s="1"/>
  <c r="C126" i="101" s="1"/>
  <c r="C127" i="101" s="1"/>
  <c r="C128" i="101" s="1"/>
  <c r="C129" i="101" s="1"/>
  <c r="C130" i="101" s="1"/>
  <c r="C131" i="101" s="1"/>
  <c r="C132" i="101" s="1"/>
  <c r="C133" i="101" s="1"/>
  <c r="C134" i="101" s="1"/>
  <c r="C135" i="101" s="1"/>
  <c r="C136" i="101" s="1"/>
  <c r="C137" i="101" s="1"/>
  <c r="C138" i="101" s="1"/>
  <c r="C139" i="101" s="1"/>
  <c r="C140" i="101" s="1"/>
  <c r="C141" i="101" s="1"/>
  <c r="C142" i="101" s="1"/>
  <c r="C143" i="101" s="1"/>
  <c r="C144" i="101" s="1"/>
  <c r="C145" i="101" s="1"/>
  <c r="C146" i="101" s="1"/>
  <c r="C147" i="101" s="1"/>
  <c r="C148" i="101" s="1"/>
  <c r="C149" i="101" s="1"/>
  <c r="C150" i="101" s="1"/>
  <c r="C151" i="101" s="1"/>
  <c r="C152" i="101" s="1"/>
  <c r="C153" i="101" s="1"/>
  <c r="C154" i="101" s="1"/>
  <c r="C155" i="101" s="1"/>
  <c r="C156" i="101" s="1"/>
  <c r="C157" i="101" s="1"/>
  <c r="C158" i="101" s="1"/>
  <c r="C159" i="101" s="1"/>
  <c r="C160" i="101" s="1"/>
  <c r="C161" i="101" s="1"/>
  <c r="C162" i="101" s="1"/>
  <c r="C163" i="101" s="1"/>
  <c r="C164" i="101" s="1"/>
  <c r="C165" i="101" s="1"/>
  <c r="C166" i="101" s="1"/>
  <c r="C167" i="101" s="1"/>
  <c r="C168" i="101" s="1"/>
  <c r="C169" i="101" s="1"/>
  <c r="C170" i="101" s="1"/>
  <c r="C171" i="101" s="1"/>
  <c r="C172" i="101" s="1"/>
  <c r="C173" i="101" s="1"/>
  <c r="C174" i="101" s="1"/>
  <c r="C175" i="101" s="1"/>
  <c r="C176" i="101" s="1"/>
  <c r="C177" i="101" s="1"/>
  <c r="C178" i="101" s="1"/>
  <c r="C179" i="101" s="1"/>
  <c r="C180" i="101" s="1"/>
  <c r="C181" i="101" s="1"/>
  <c r="C182" i="101" s="1"/>
  <c r="C183" i="101" s="1"/>
  <c r="C184" i="101" s="1"/>
  <c r="C185" i="101" s="1"/>
  <c r="C186" i="101" s="1"/>
  <c r="C187" i="101" s="1"/>
  <c r="C188" i="101" s="1"/>
  <c r="C189" i="101" s="1"/>
  <c r="C190" i="101" s="1"/>
  <c r="C191" i="101" s="1"/>
  <c r="C192" i="101" s="1"/>
  <c r="C193" i="101" s="1"/>
  <c r="C194" i="101" s="1"/>
  <c r="C195" i="101" s="1"/>
  <c r="C196" i="101" s="1"/>
  <c r="C197" i="101" s="1"/>
  <c r="C198" i="101" s="1"/>
  <c r="C199" i="101" s="1"/>
  <c r="C200" i="101" s="1"/>
  <c r="C201" i="101" s="1"/>
  <c r="C202" i="101" s="1"/>
  <c r="C203" i="101" s="1"/>
  <c r="C204" i="101" s="1"/>
  <c r="C205" i="101" s="1"/>
  <c r="C206" i="101" s="1"/>
  <c r="C207" i="101" s="1"/>
  <c r="C208" i="101" s="1"/>
  <c r="C209" i="101" s="1"/>
  <c r="C210" i="101" s="1"/>
  <c r="C211" i="101" s="1"/>
  <c r="C212" i="101" s="1"/>
  <c r="C213" i="101" s="1"/>
  <c r="C214" i="101" s="1"/>
  <c r="C215" i="101" s="1"/>
  <c r="C216" i="101" s="1"/>
  <c r="C217" i="101" s="1"/>
  <c r="C218" i="101" s="1"/>
  <c r="C219" i="101" s="1"/>
  <c r="C220" i="101" s="1"/>
  <c r="C221" i="101" s="1"/>
  <c r="C222" i="101" s="1"/>
  <c r="C223" i="101" s="1"/>
  <c r="C224" i="101" s="1"/>
  <c r="C225" i="101" s="1"/>
  <c r="C226" i="101" s="1"/>
  <c r="C227" i="101" s="1"/>
  <c r="C228" i="101" s="1"/>
  <c r="C229" i="101" s="1"/>
  <c r="C230" i="101" s="1"/>
  <c r="C231" i="101" s="1"/>
  <c r="C232" i="101" s="1"/>
  <c r="C233" i="101" s="1"/>
  <c r="C234" i="101" s="1"/>
  <c r="C235" i="101" s="1"/>
  <c r="C236" i="101" s="1"/>
  <c r="C237" i="101" s="1"/>
  <c r="C238" i="101" s="1"/>
  <c r="C239" i="101" s="1"/>
  <c r="C240" i="101" s="1"/>
  <c r="C241" i="101" s="1"/>
  <c r="C242" i="101" s="1"/>
  <c r="C243" i="101" s="1"/>
  <c r="C244" i="101" s="1"/>
  <c r="C245" i="101" s="1"/>
  <c r="C246" i="101" s="1"/>
  <c r="C247" i="101" s="1"/>
  <c r="C248" i="101" s="1"/>
  <c r="C249" i="101" s="1"/>
  <c r="C250" i="101" s="1"/>
  <c r="C251" i="101" s="1"/>
  <c r="C252" i="101" s="1"/>
  <c r="C253" i="101" s="1"/>
  <c r="C254" i="101" s="1"/>
  <c r="C255" i="101" s="1"/>
  <c r="C256" i="101" s="1"/>
  <c r="C257" i="101" s="1"/>
  <c r="C258" i="101" s="1"/>
  <c r="C259" i="101" s="1"/>
  <c r="C260" i="101" s="1"/>
  <c r="C261" i="101" s="1"/>
  <c r="C262" i="101" s="1"/>
  <c r="C263" i="101" s="1"/>
  <c r="C264" i="101" s="1"/>
  <c r="C265" i="101" s="1"/>
  <c r="C266" i="101" s="1"/>
  <c r="C267" i="101" s="1"/>
  <c r="C268" i="101" s="1"/>
  <c r="C269" i="101" s="1"/>
  <c r="C270" i="101" s="1"/>
  <c r="C271" i="101" s="1"/>
  <c r="C272" i="101" s="1"/>
  <c r="C273" i="101" s="1"/>
  <c r="C274" i="101" s="1"/>
  <c r="C275" i="101" s="1"/>
  <c r="C276" i="101" s="1"/>
  <c r="AY22" i="101"/>
  <c r="AM22" i="101"/>
  <c r="AH22" i="101"/>
  <c r="AU22" i="101" s="1"/>
  <c r="AF22" i="101"/>
  <c r="AC22" i="101"/>
  <c r="AB22" i="101"/>
  <c r="Y22" i="101"/>
  <c r="Q22" i="101"/>
  <c r="N22" i="101"/>
  <c r="M22" i="101"/>
  <c r="AI22" i="101" s="1"/>
  <c r="AV22" i="101" s="1"/>
  <c r="J22" i="101"/>
  <c r="AQ22" i="101" s="1"/>
  <c r="E10" i="101"/>
  <c r="E9" i="101"/>
  <c r="N8" i="101"/>
  <c r="M8" i="101"/>
  <c r="T6" i="101"/>
  <c r="N6" i="101"/>
  <c r="M6" i="101"/>
  <c r="C6" i="101"/>
  <c r="N5" i="101"/>
  <c r="M5" i="101"/>
  <c r="C5" i="101"/>
  <c r="AP4" i="101"/>
  <c r="AD64" i="101" s="1"/>
  <c r="AO4" i="101"/>
  <c r="AC26" i="101" s="1"/>
  <c r="AN4" i="101"/>
  <c r="AB28" i="101" s="1"/>
  <c r="AM4" i="101"/>
  <c r="AA43" i="101" s="1"/>
  <c r="AL4" i="101"/>
  <c r="Z27" i="101" s="1"/>
  <c r="AK4" i="101"/>
  <c r="Y38" i="101" s="1"/>
  <c r="AJ4" i="101"/>
  <c r="X27" i="101" s="1"/>
  <c r="AI4" i="101"/>
  <c r="W41" i="101" s="1"/>
  <c r="AH4" i="101"/>
  <c r="V66" i="101" s="1"/>
  <c r="AG4" i="101"/>
  <c r="U28" i="101" s="1"/>
  <c r="AF4" i="101"/>
  <c r="T32" i="101" s="1"/>
  <c r="AE4" i="101"/>
  <c r="AD4" i="101"/>
  <c r="R51" i="101" s="1"/>
  <c r="AC4" i="101"/>
  <c r="Q35" i="101" s="1"/>
  <c r="AB4" i="101"/>
  <c r="P42" i="101" s="1"/>
  <c r="AA4" i="101"/>
  <c r="O28" i="101" s="1"/>
  <c r="Z4" i="101"/>
  <c r="N28" i="101" s="1"/>
  <c r="C4" i="101"/>
  <c r="C3" i="101"/>
  <c r="C2" i="101"/>
  <c r="C1" i="101"/>
  <c r="AY276" i="100"/>
  <c r="AQ276" i="100"/>
  <c r="AP276" i="100"/>
  <c r="AO276" i="100"/>
  <c r="AN276" i="100"/>
  <c r="AM276" i="100"/>
  <c r="AL276" i="100"/>
  <c r="AK276" i="100"/>
  <c r="AF276" i="100"/>
  <c r="AE276" i="100"/>
  <c r="M276" i="100"/>
  <c r="J276" i="100"/>
  <c r="AJ276" i="100" s="1"/>
  <c r="I276" i="100"/>
  <c r="AY275" i="100"/>
  <c r="AF275" i="100"/>
  <c r="J275" i="100"/>
  <c r="AN275" i="100" s="1"/>
  <c r="AY274" i="100"/>
  <c r="AF274" i="100"/>
  <c r="J274" i="100"/>
  <c r="I274" i="100" s="1"/>
  <c r="AY273" i="100"/>
  <c r="AY272" i="100"/>
  <c r="AF272" i="100"/>
  <c r="J272" i="100"/>
  <c r="AQ272" i="100" s="1"/>
  <c r="I272" i="100"/>
  <c r="AY271" i="100"/>
  <c r="AF271" i="100"/>
  <c r="J271" i="100"/>
  <c r="AJ271" i="100" s="1"/>
  <c r="AY270" i="100"/>
  <c r="AQ270" i="100"/>
  <c r="AN270" i="100"/>
  <c r="AF270" i="100"/>
  <c r="J270" i="100"/>
  <c r="AO270" i="100" s="1"/>
  <c r="AY269" i="100"/>
  <c r="AF269" i="100"/>
  <c r="J269" i="100"/>
  <c r="AJ269" i="100" s="1"/>
  <c r="AY268" i="100"/>
  <c r="AF268" i="100"/>
  <c r="J268" i="100"/>
  <c r="AM268" i="100" s="1"/>
  <c r="AY267" i="100"/>
  <c r="AM267" i="100"/>
  <c r="AF267" i="100"/>
  <c r="AE267" i="100"/>
  <c r="J267" i="100"/>
  <c r="AR267" i="100" s="1"/>
  <c r="AY266" i="100"/>
  <c r="AR266" i="100"/>
  <c r="AP266" i="100"/>
  <c r="AM266" i="100"/>
  <c r="AL266" i="100"/>
  <c r="AJ266" i="100"/>
  <c r="AF266" i="100"/>
  <c r="J266" i="100"/>
  <c r="AK266" i="100" s="1"/>
  <c r="H266" i="100"/>
  <c r="AY265" i="100"/>
  <c r="AR265" i="100"/>
  <c r="AL265" i="100"/>
  <c r="AK265" i="100"/>
  <c r="AJ265" i="100"/>
  <c r="AF265" i="100"/>
  <c r="J265" i="100"/>
  <c r="AP265" i="100" s="1"/>
  <c r="I265" i="100"/>
  <c r="AY264" i="100"/>
  <c r="AO264" i="100"/>
  <c r="AN264" i="100"/>
  <c r="AM264" i="100"/>
  <c r="AL264" i="100"/>
  <c r="AF264" i="100"/>
  <c r="AE264" i="100"/>
  <c r="M264" i="100"/>
  <c r="K264" i="100"/>
  <c r="J264" i="100"/>
  <c r="AR264" i="100" s="1"/>
  <c r="H264" i="100"/>
  <c r="AY263" i="100"/>
  <c r="AP263" i="100"/>
  <c r="AF263" i="100"/>
  <c r="J263" i="100"/>
  <c r="AN263" i="100" s="1"/>
  <c r="AY262" i="100"/>
  <c r="AN262" i="100"/>
  <c r="AF262" i="100"/>
  <c r="J262" i="100"/>
  <c r="I262" i="100"/>
  <c r="AY261" i="100"/>
  <c r="AY260" i="100"/>
  <c r="AR260" i="100"/>
  <c r="AL260" i="100"/>
  <c r="AK260" i="100"/>
  <c r="AG260" i="100"/>
  <c r="AT260" i="100" s="1"/>
  <c r="AF260" i="100"/>
  <c r="M260" i="100"/>
  <c r="AI260" i="100" s="1"/>
  <c r="AV260" i="100" s="1"/>
  <c r="J260" i="100"/>
  <c r="AQ260" i="100" s="1"/>
  <c r="I260" i="100"/>
  <c r="H260" i="100"/>
  <c r="AY259" i="100"/>
  <c r="AK259" i="100"/>
  <c r="AF259" i="100"/>
  <c r="J259" i="100"/>
  <c r="AE259" i="100" s="1"/>
  <c r="AY258" i="100"/>
  <c r="AQ258" i="100"/>
  <c r="AP258" i="100"/>
  <c r="AN258" i="100"/>
  <c r="K258" i="100" s="1"/>
  <c r="AJ258" i="100"/>
  <c r="AF258" i="100"/>
  <c r="AE258" i="100"/>
  <c r="M258" i="100"/>
  <c r="J258" i="100"/>
  <c r="AO258" i="100" s="1"/>
  <c r="AY257" i="100"/>
  <c r="AF257" i="100"/>
  <c r="J257" i="100"/>
  <c r="H257" i="100" s="1"/>
  <c r="AY256" i="100"/>
  <c r="AF256" i="100"/>
  <c r="J256" i="100"/>
  <c r="I256" i="100" s="1"/>
  <c r="AY255" i="100"/>
  <c r="AF255" i="100"/>
  <c r="J255" i="100"/>
  <c r="AE255" i="100" s="1"/>
  <c r="AY254" i="100"/>
  <c r="AN254" i="100"/>
  <c r="K254" i="100" s="1"/>
  <c r="AL254" i="100"/>
  <c r="AF254" i="100"/>
  <c r="AE254" i="100"/>
  <c r="J254" i="100"/>
  <c r="AK254" i="100" s="1"/>
  <c r="H254" i="100"/>
  <c r="AY253" i="100"/>
  <c r="AL253" i="100"/>
  <c r="AJ253" i="100"/>
  <c r="AF253" i="100"/>
  <c r="M253" i="100"/>
  <c r="J253" i="100"/>
  <c r="AP253" i="100" s="1"/>
  <c r="I253" i="100"/>
  <c r="AY252" i="100"/>
  <c r="AO252" i="100"/>
  <c r="AL252" i="100"/>
  <c r="AK252" i="100"/>
  <c r="AF252" i="100"/>
  <c r="AE252" i="100"/>
  <c r="M252" i="100"/>
  <c r="J252" i="100"/>
  <c r="AR252" i="100" s="1"/>
  <c r="AY251" i="100"/>
  <c r="AM251" i="100"/>
  <c r="AJ251" i="100"/>
  <c r="AF251" i="100"/>
  <c r="AE251" i="100"/>
  <c r="J251" i="100"/>
  <c r="AR251" i="100" s="1"/>
  <c r="I251" i="100"/>
  <c r="AY250" i="100"/>
  <c r="AR250" i="100"/>
  <c r="AF250" i="100"/>
  <c r="J250" i="100"/>
  <c r="AN250" i="100" s="1"/>
  <c r="K250" i="100" s="1"/>
  <c r="AY249" i="100"/>
  <c r="AY248" i="100"/>
  <c r="AQ248" i="100"/>
  <c r="AP248" i="100"/>
  <c r="AJ248" i="100"/>
  <c r="AF248" i="100"/>
  <c r="AE248" i="100"/>
  <c r="J248" i="100"/>
  <c r="AL248" i="100" s="1"/>
  <c r="I248" i="100"/>
  <c r="H248" i="100"/>
  <c r="AY247" i="100"/>
  <c r="AF247" i="100"/>
  <c r="J247" i="100"/>
  <c r="AY246" i="100"/>
  <c r="AQ246" i="100"/>
  <c r="AO246" i="100"/>
  <c r="AN246" i="100"/>
  <c r="AM246" i="100"/>
  <c r="AK246" i="100"/>
  <c r="AF246" i="100"/>
  <c r="AE246" i="100"/>
  <c r="M246" i="100"/>
  <c r="J246" i="100"/>
  <c r="AJ246" i="100" s="1"/>
  <c r="AY245" i="100"/>
  <c r="AQ245" i="100"/>
  <c r="AL245" i="100"/>
  <c r="AK245" i="100"/>
  <c r="AJ245" i="100"/>
  <c r="AF245" i="100"/>
  <c r="M245" i="100"/>
  <c r="AI245" i="100" s="1"/>
  <c r="AV245" i="100" s="1"/>
  <c r="J245" i="100"/>
  <c r="AO245" i="100" s="1"/>
  <c r="I245" i="100"/>
  <c r="AY244" i="100"/>
  <c r="AF244" i="100"/>
  <c r="J244" i="100"/>
  <c r="AM244" i="100" s="1"/>
  <c r="AY243" i="100"/>
  <c r="AN243" i="100"/>
  <c r="AF243" i="100"/>
  <c r="AE243" i="100"/>
  <c r="J243" i="100"/>
  <c r="AO243" i="100" s="1"/>
  <c r="AY242" i="100"/>
  <c r="AJ242" i="100"/>
  <c r="AF242" i="100"/>
  <c r="J242" i="100"/>
  <c r="M242" i="100" s="1"/>
  <c r="AY241" i="100"/>
  <c r="AR241" i="100"/>
  <c r="AO241" i="100"/>
  <c r="AN241" i="100"/>
  <c r="AL241" i="100"/>
  <c r="AF241" i="100"/>
  <c r="J241" i="100"/>
  <c r="AM241" i="100" s="1"/>
  <c r="AY240" i="100"/>
  <c r="AF240" i="100"/>
  <c r="J240" i="100"/>
  <c r="AY239" i="100"/>
  <c r="AP239" i="100"/>
  <c r="AN239" i="100"/>
  <c r="AM239" i="100"/>
  <c r="AF239" i="100"/>
  <c r="AE239" i="100"/>
  <c r="M239" i="100"/>
  <c r="AI239" i="100" s="1"/>
  <c r="AV239" i="100" s="1"/>
  <c r="K239" i="100"/>
  <c r="J239" i="100"/>
  <c r="I239" i="100" s="1"/>
  <c r="AY238" i="100"/>
  <c r="AQ238" i="100"/>
  <c r="AF238" i="100"/>
  <c r="J238" i="100"/>
  <c r="AJ238" i="100" s="1"/>
  <c r="AY237" i="100"/>
  <c r="AY236" i="100"/>
  <c r="AM236" i="100"/>
  <c r="AF236" i="100"/>
  <c r="J236" i="100"/>
  <c r="AL236" i="100" s="1"/>
  <c r="H236" i="100"/>
  <c r="AY235" i="100"/>
  <c r="AF235" i="100"/>
  <c r="J235" i="100"/>
  <c r="H235" i="100" s="1"/>
  <c r="I235" i="100"/>
  <c r="AY234" i="100"/>
  <c r="AO234" i="100"/>
  <c r="AN234" i="100"/>
  <c r="AM234" i="100"/>
  <c r="AL234" i="100"/>
  <c r="AH234" i="100"/>
  <c r="AU234" i="100" s="1"/>
  <c r="AF234" i="100"/>
  <c r="AE234" i="100"/>
  <c r="M234" i="100"/>
  <c r="J234" i="100"/>
  <c r="AJ234" i="100" s="1"/>
  <c r="AY233" i="100"/>
  <c r="AK233" i="100"/>
  <c r="AF233" i="100"/>
  <c r="J233" i="100"/>
  <c r="AO233" i="100" s="1"/>
  <c r="AY232" i="100"/>
  <c r="AL232" i="100"/>
  <c r="AF232" i="100"/>
  <c r="J232" i="100"/>
  <c r="AY231" i="100"/>
  <c r="AP231" i="100"/>
  <c r="AO231" i="100"/>
  <c r="AL231" i="100"/>
  <c r="AK231" i="100"/>
  <c r="AI231" i="100"/>
  <c r="AV231" i="100" s="1"/>
  <c r="AH231" i="100"/>
  <c r="AU231" i="100" s="1"/>
  <c r="AF231" i="100"/>
  <c r="AE231" i="100"/>
  <c r="M231" i="100"/>
  <c r="AG231" i="100" s="1"/>
  <c r="AT231" i="100" s="1"/>
  <c r="J231" i="100"/>
  <c r="AR231" i="100" s="1"/>
  <c r="AY230" i="100"/>
  <c r="AF230" i="100"/>
  <c r="J230" i="100"/>
  <c r="I230" i="100" s="1"/>
  <c r="AY229" i="100"/>
  <c r="AF229" i="100"/>
  <c r="J229" i="100"/>
  <c r="AQ229" i="100" s="1"/>
  <c r="AY228" i="100"/>
  <c r="AQ228" i="100"/>
  <c r="AP228" i="100"/>
  <c r="AO228" i="100"/>
  <c r="AM228" i="100"/>
  <c r="AK228" i="100"/>
  <c r="AJ228" i="100"/>
  <c r="AF228" i="100"/>
  <c r="AE228" i="100"/>
  <c r="M228" i="100"/>
  <c r="J228" i="100"/>
  <c r="AN228" i="100" s="1"/>
  <c r="K228" i="100" s="1"/>
  <c r="AY227" i="100"/>
  <c r="AF227" i="100"/>
  <c r="J227" i="100"/>
  <c r="AY226" i="100"/>
  <c r="AF226" i="100"/>
  <c r="J226" i="100"/>
  <c r="AK226" i="100" s="1"/>
  <c r="AY225" i="100"/>
  <c r="AY224" i="100"/>
  <c r="AF224" i="100"/>
  <c r="M224" i="100"/>
  <c r="J224" i="100"/>
  <c r="AM224" i="100" s="1"/>
  <c r="H224" i="100"/>
  <c r="AY223" i="100"/>
  <c r="AQ223" i="100"/>
  <c r="AP223" i="100"/>
  <c r="AN223" i="100"/>
  <c r="K223" i="100" s="1"/>
  <c r="AF223" i="100"/>
  <c r="AE223" i="100"/>
  <c r="M223" i="100"/>
  <c r="AI223" i="100" s="1"/>
  <c r="AV223" i="100" s="1"/>
  <c r="J223" i="100"/>
  <c r="AO223" i="100" s="1"/>
  <c r="H223" i="100"/>
  <c r="AY222" i="100"/>
  <c r="AP222" i="100"/>
  <c r="AF222" i="100"/>
  <c r="J222" i="100"/>
  <c r="AE222" i="100" s="1"/>
  <c r="AY221" i="100"/>
  <c r="AR221" i="100"/>
  <c r="AQ221" i="100"/>
  <c r="AP221" i="100"/>
  <c r="AN221" i="100"/>
  <c r="K221" i="100" s="1"/>
  <c r="AL221" i="100"/>
  <c r="AJ221" i="100"/>
  <c r="AF221" i="100"/>
  <c r="AE221" i="100"/>
  <c r="J221" i="100"/>
  <c r="AO221" i="100" s="1"/>
  <c r="AY220" i="100"/>
  <c r="AO220" i="100"/>
  <c r="AN220" i="100"/>
  <c r="AK220" i="100"/>
  <c r="AF220" i="100"/>
  <c r="J220" i="100"/>
  <c r="M220" i="100" s="1"/>
  <c r="H220" i="100"/>
  <c r="AY219" i="100"/>
  <c r="AF219" i="100"/>
  <c r="J219" i="100"/>
  <c r="AY218" i="100"/>
  <c r="AF218" i="100"/>
  <c r="J218" i="100"/>
  <c r="I218" i="100" s="1"/>
  <c r="AY217" i="100"/>
  <c r="AQ217" i="100"/>
  <c r="AN217" i="100"/>
  <c r="AM217" i="100"/>
  <c r="AF217" i="100"/>
  <c r="AE217" i="100"/>
  <c r="M217" i="100"/>
  <c r="AH217" i="100" s="1"/>
  <c r="AU217" i="100" s="1"/>
  <c r="K217" i="100"/>
  <c r="J217" i="100"/>
  <c r="AP217" i="100" s="1"/>
  <c r="H217" i="100"/>
  <c r="AY216" i="100"/>
  <c r="AF216" i="100"/>
  <c r="J216" i="100"/>
  <c r="AY215" i="100"/>
  <c r="AF215" i="100"/>
  <c r="J215" i="100"/>
  <c r="AQ215" i="100" s="1"/>
  <c r="AY214" i="100"/>
  <c r="AO214" i="100"/>
  <c r="AF214" i="100"/>
  <c r="J214" i="100"/>
  <c r="AK214" i="100" s="1"/>
  <c r="AY213" i="100"/>
  <c r="AF213" i="100"/>
  <c r="AY212" i="100"/>
  <c r="AO212" i="100"/>
  <c r="AM212" i="100"/>
  <c r="AF212" i="100"/>
  <c r="J212" i="100"/>
  <c r="I212" i="100" s="1"/>
  <c r="AY211" i="100"/>
  <c r="AO211" i="100"/>
  <c r="AF211" i="100"/>
  <c r="J211" i="100"/>
  <c r="AM211" i="100" s="1"/>
  <c r="AY210" i="100"/>
  <c r="AF210" i="100"/>
  <c r="J210" i="100"/>
  <c r="AM210" i="100" s="1"/>
  <c r="AY209" i="100"/>
  <c r="AF209" i="100"/>
  <c r="J209" i="100"/>
  <c r="AY208" i="100"/>
  <c r="AQ208" i="100"/>
  <c r="AM208" i="100"/>
  <c r="AL208" i="100"/>
  <c r="AF208" i="100"/>
  <c r="AE208" i="100"/>
  <c r="J208" i="100"/>
  <c r="AR208" i="100" s="1"/>
  <c r="I208" i="100"/>
  <c r="AY207" i="100"/>
  <c r="AR207" i="100"/>
  <c r="AP207" i="100"/>
  <c r="AN207" i="100"/>
  <c r="K207" i="100" s="1"/>
  <c r="AL207" i="100"/>
  <c r="AK207" i="100"/>
  <c r="AF207" i="100"/>
  <c r="AE207" i="100"/>
  <c r="M207" i="100"/>
  <c r="J207" i="100"/>
  <c r="AQ207" i="100" s="1"/>
  <c r="H207" i="100"/>
  <c r="AY206" i="100"/>
  <c r="AP206" i="100"/>
  <c r="AN206" i="100"/>
  <c r="AF206" i="100"/>
  <c r="M206" i="100"/>
  <c r="J206" i="100"/>
  <c r="AY205" i="100"/>
  <c r="AJ205" i="100"/>
  <c r="AF205" i="100"/>
  <c r="J205" i="100"/>
  <c r="I205" i="100" s="1"/>
  <c r="AY204" i="100"/>
  <c r="AF204" i="100"/>
  <c r="J204" i="100"/>
  <c r="AL204" i="100" s="1"/>
  <c r="I204" i="100"/>
  <c r="AY203" i="100"/>
  <c r="AO203" i="100"/>
  <c r="AF203" i="100"/>
  <c r="AE203" i="100"/>
  <c r="J203" i="100"/>
  <c r="AL203" i="100" s="1"/>
  <c r="I203" i="100"/>
  <c r="AY202" i="100"/>
  <c r="AR202" i="100"/>
  <c r="AQ202" i="100"/>
  <c r="AK202" i="100"/>
  <c r="AJ202" i="100"/>
  <c r="AH202" i="100"/>
  <c r="AU202" i="100" s="1"/>
  <c r="AF202" i="100"/>
  <c r="AE202" i="100"/>
  <c r="M202" i="100"/>
  <c r="AI202" i="100" s="1"/>
  <c r="AV202" i="100" s="1"/>
  <c r="J202" i="100"/>
  <c r="AP202" i="100" s="1"/>
  <c r="AY201" i="100"/>
  <c r="AY200" i="100"/>
  <c r="AQ200" i="100"/>
  <c r="AL200" i="100"/>
  <c r="AK200" i="100"/>
  <c r="AJ200" i="100"/>
  <c r="AF200" i="100"/>
  <c r="M200" i="100"/>
  <c r="J200" i="100"/>
  <c r="AO200" i="100" s="1"/>
  <c r="I200" i="100"/>
  <c r="AY199" i="100"/>
  <c r="AQ199" i="100"/>
  <c r="AP199" i="100"/>
  <c r="AO199" i="100"/>
  <c r="AM199" i="100"/>
  <c r="AK199" i="100"/>
  <c r="AJ199" i="100"/>
  <c r="AF199" i="100"/>
  <c r="J199" i="100"/>
  <c r="AN199" i="100" s="1"/>
  <c r="K199" i="100" s="1"/>
  <c r="H199" i="100"/>
  <c r="AY198" i="100"/>
  <c r="AF198" i="100"/>
  <c r="AE198" i="100"/>
  <c r="J198" i="100"/>
  <c r="AY197" i="100"/>
  <c r="AP197" i="100"/>
  <c r="AF197" i="100"/>
  <c r="J197" i="100"/>
  <c r="AL197" i="100" s="1"/>
  <c r="AY196" i="100"/>
  <c r="AO196" i="100"/>
  <c r="AJ196" i="100"/>
  <c r="AF196" i="100"/>
  <c r="J196" i="100"/>
  <c r="I196" i="100" s="1"/>
  <c r="AY195" i="100"/>
  <c r="AN195" i="100"/>
  <c r="AM195" i="100"/>
  <c r="AL195" i="100"/>
  <c r="AK195" i="100"/>
  <c r="AF195" i="100"/>
  <c r="M195" i="100"/>
  <c r="J195" i="100"/>
  <c r="AJ195" i="100" s="1"/>
  <c r="I195" i="100"/>
  <c r="AY194" i="100"/>
  <c r="AF194" i="100"/>
  <c r="J194" i="100"/>
  <c r="AO194" i="100" s="1"/>
  <c r="AY193" i="100"/>
  <c r="AF193" i="100"/>
  <c r="J193" i="100"/>
  <c r="AY192" i="100"/>
  <c r="AF192" i="100"/>
  <c r="J192" i="100"/>
  <c r="AY191" i="100"/>
  <c r="AT191" i="100"/>
  <c r="AO191" i="100"/>
  <c r="AN191" i="100"/>
  <c r="AK191" i="100"/>
  <c r="AH191" i="100"/>
  <c r="AU191" i="100" s="1"/>
  <c r="AG191" i="100"/>
  <c r="AF191" i="100"/>
  <c r="M191" i="100"/>
  <c r="AI191" i="100" s="1"/>
  <c r="AV191" i="100" s="1"/>
  <c r="J191" i="100"/>
  <c r="I191" i="100" s="1"/>
  <c r="H191" i="100"/>
  <c r="AY190" i="100"/>
  <c r="AP190" i="100"/>
  <c r="AM190" i="100"/>
  <c r="AJ190" i="100"/>
  <c r="AF190" i="100"/>
  <c r="K190" i="100"/>
  <c r="J190" i="100"/>
  <c r="AN190" i="100" s="1"/>
  <c r="H190" i="100"/>
  <c r="AY189" i="100"/>
  <c r="AY188" i="100"/>
  <c r="AQ188" i="100"/>
  <c r="AK188" i="100"/>
  <c r="AF188" i="100"/>
  <c r="J188" i="100"/>
  <c r="AO188" i="100" s="1"/>
  <c r="H188" i="100"/>
  <c r="AY187" i="100"/>
  <c r="AR187" i="100"/>
  <c r="AP187" i="100"/>
  <c r="AO187" i="100"/>
  <c r="AM187" i="100"/>
  <c r="AL187" i="100"/>
  <c r="AK187" i="100"/>
  <c r="AG187" i="100"/>
  <c r="AT187" i="100" s="1"/>
  <c r="AF187" i="100"/>
  <c r="AE187" i="100"/>
  <c r="M187" i="100"/>
  <c r="K187" i="100"/>
  <c r="J187" i="100"/>
  <c r="AN187" i="100" s="1"/>
  <c r="H187" i="100"/>
  <c r="AY186" i="100"/>
  <c r="AF186" i="100"/>
  <c r="J186" i="100"/>
  <c r="AR186" i="100" s="1"/>
  <c r="I186" i="100"/>
  <c r="AY185" i="100"/>
  <c r="AF185" i="100"/>
  <c r="J185" i="100"/>
  <c r="AM185" i="100" s="1"/>
  <c r="AY184" i="100"/>
  <c r="AF184" i="100"/>
  <c r="J184" i="100"/>
  <c r="AY183" i="100"/>
  <c r="AF183" i="100"/>
  <c r="J183" i="100"/>
  <c r="AY182" i="100"/>
  <c r="AQ182" i="100"/>
  <c r="AK182" i="100"/>
  <c r="AJ182" i="100"/>
  <c r="AF182" i="100"/>
  <c r="J182" i="100"/>
  <c r="AO182" i="100" s="1"/>
  <c r="I182" i="100"/>
  <c r="AY181" i="100"/>
  <c r="AP181" i="100"/>
  <c r="AL181" i="100"/>
  <c r="AF181" i="100"/>
  <c r="AE181" i="100"/>
  <c r="J181" i="100"/>
  <c r="AJ181" i="100" s="1"/>
  <c r="AY180" i="100"/>
  <c r="AF180" i="100"/>
  <c r="J180" i="100"/>
  <c r="AY179" i="100"/>
  <c r="AJ179" i="100"/>
  <c r="AF179" i="100"/>
  <c r="AE179" i="100"/>
  <c r="J179" i="100"/>
  <c r="AM179" i="100" s="1"/>
  <c r="AY178" i="100"/>
  <c r="AR178" i="100"/>
  <c r="AQ178" i="100"/>
  <c r="AP178" i="100"/>
  <c r="AO178" i="100"/>
  <c r="AN178" i="100"/>
  <c r="AL178" i="100"/>
  <c r="AJ178" i="100"/>
  <c r="AF178" i="100"/>
  <c r="AE178" i="100"/>
  <c r="K178" i="100"/>
  <c r="J178" i="100"/>
  <c r="AK178" i="100" s="1"/>
  <c r="I178" i="100"/>
  <c r="H178" i="100"/>
  <c r="AY177" i="100"/>
  <c r="AY176" i="100"/>
  <c r="AN176" i="100"/>
  <c r="K176" i="100" s="1"/>
  <c r="AM176" i="100"/>
  <c r="AL176" i="100"/>
  <c r="AK176" i="100"/>
  <c r="AF176" i="100"/>
  <c r="AE176" i="100"/>
  <c r="M176" i="100"/>
  <c r="J176" i="100"/>
  <c r="H176" i="100" s="1"/>
  <c r="AY175" i="100"/>
  <c r="AK175" i="100"/>
  <c r="AF175" i="100"/>
  <c r="AE175" i="100"/>
  <c r="J175" i="100"/>
  <c r="AP175" i="100" s="1"/>
  <c r="H175" i="100"/>
  <c r="AY174" i="100"/>
  <c r="AP174" i="100"/>
  <c r="AL174" i="100"/>
  <c r="AF174" i="100"/>
  <c r="J174" i="100"/>
  <c r="AJ174" i="100" s="1"/>
  <c r="AY173" i="100"/>
  <c r="AM173" i="100"/>
  <c r="AK173" i="100"/>
  <c r="AF173" i="100"/>
  <c r="M173" i="100"/>
  <c r="AI173" i="100" s="1"/>
  <c r="AV173" i="100" s="1"/>
  <c r="J173" i="100"/>
  <c r="AP173" i="100" s="1"/>
  <c r="AY172" i="100"/>
  <c r="AF172" i="100"/>
  <c r="J172" i="100"/>
  <c r="AY171" i="100"/>
  <c r="AR171" i="100"/>
  <c r="AP171" i="100"/>
  <c r="AM171" i="100"/>
  <c r="AL171" i="100"/>
  <c r="AF171" i="100"/>
  <c r="AE171" i="100"/>
  <c r="J171" i="100"/>
  <c r="AK171" i="100" s="1"/>
  <c r="H171" i="100"/>
  <c r="AY170" i="100"/>
  <c r="AR170" i="100"/>
  <c r="AQ170" i="100"/>
  <c r="AO170" i="100"/>
  <c r="AK170" i="100"/>
  <c r="AJ170" i="100"/>
  <c r="AF170" i="100"/>
  <c r="J170" i="100"/>
  <c r="AM170" i="100" s="1"/>
  <c r="I170" i="100"/>
  <c r="H170" i="100"/>
  <c r="AY169" i="100"/>
  <c r="AP169" i="100"/>
  <c r="AL169" i="100"/>
  <c r="AK169" i="100"/>
  <c r="AJ169" i="100"/>
  <c r="AF169" i="100"/>
  <c r="J169" i="100"/>
  <c r="AR169" i="100" s="1"/>
  <c r="I169" i="100"/>
  <c r="H169" i="100"/>
  <c r="AY168" i="100"/>
  <c r="AR168" i="100"/>
  <c r="AP168" i="100"/>
  <c r="AO168" i="100"/>
  <c r="AM168" i="100"/>
  <c r="AF168" i="100"/>
  <c r="J168" i="100"/>
  <c r="AE168" i="100" s="1"/>
  <c r="AY167" i="100"/>
  <c r="AQ167" i="100"/>
  <c r="AN167" i="100"/>
  <c r="AM167" i="100"/>
  <c r="AJ167" i="100"/>
  <c r="AF167" i="100"/>
  <c r="AE167" i="100"/>
  <c r="M167" i="100"/>
  <c r="AI167" i="100" s="1"/>
  <c r="AV167" i="100" s="1"/>
  <c r="J167" i="100"/>
  <c r="I167" i="100" s="1"/>
  <c r="H167" i="100"/>
  <c r="AY166" i="100"/>
  <c r="AR166" i="100"/>
  <c r="AQ166" i="100"/>
  <c r="AN166" i="100"/>
  <c r="K166" i="100" s="1"/>
  <c r="AM166" i="100"/>
  <c r="AF166" i="100"/>
  <c r="M166" i="100"/>
  <c r="AG166" i="100" s="1"/>
  <c r="AT166" i="100" s="1"/>
  <c r="J166" i="100"/>
  <c r="H166" i="100" s="1"/>
  <c r="AY165" i="100"/>
  <c r="AF165" i="100"/>
  <c r="J165" i="100"/>
  <c r="H165" i="100" s="1"/>
  <c r="AY164" i="100"/>
  <c r="AF164" i="100"/>
  <c r="J164" i="100"/>
  <c r="I164" i="100"/>
  <c r="AY163" i="100"/>
  <c r="AF163" i="100"/>
  <c r="J163" i="100"/>
  <c r="H163" i="100" s="1"/>
  <c r="AY162" i="100"/>
  <c r="AR162" i="100"/>
  <c r="AK162" i="100"/>
  <c r="AJ162" i="100"/>
  <c r="AF162" i="100"/>
  <c r="M162" i="100"/>
  <c r="J162" i="100"/>
  <c r="AL162" i="100" s="1"/>
  <c r="AY161" i="100"/>
  <c r="AR161" i="100"/>
  <c r="AQ161" i="100"/>
  <c r="AP161" i="100"/>
  <c r="AO161" i="100"/>
  <c r="AM161" i="100"/>
  <c r="AL161" i="100"/>
  <c r="AK161" i="100"/>
  <c r="AF161" i="100"/>
  <c r="J161" i="100"/>
  <c r="AJ161" i="100" s="1"/>
  <c r="I161" i="100"/>
  <c r="H161" i="100"/>
  <c r="AY160" i="100"/>
  <c r="AR160" i="100"/>
  <c r="AP160" i="100"/>
  <c r="AN160" i="100"/>
  <c r="K160" i="100" s="1"/>
  <c r="AM160" i="100"/>
  <c r="AF160" i="100"/>
  <c r="J160" i="100"/>
  <c r="AO160" i="100" s="1"/>
  <c r="I160" i="100"/>
  <c r="AY159" i="100"/>
  <c r="AF159" i="100"/>
  <c r="J159" i="100"/>
  <c r="AY158" i="100"/>
  <c r="AF158" i="100"/>
  <c r="J158" i="100"/>
  <c r="AY157" i="100"/>
  <c r="AM157" i="100"/>
  <c r="AK157" i="100"/>
  <c r="AG157" i="100"/>
  <c r="AT157" i="100" s="1"/>
  <c r="AF157" i="100"/>
  <c r="M157" i="100"/>
  <c r="AI157" i="100" s="1"/>
  <c r="AV157" i="100" s="1"/>
  <c r="J157" i="100"/>
  <c r="I157" i="100"/>
  <c r="AY156" i="100"/>
  <c r="AF156" i="100"/>
  <c r="J156" i="100"/>
  <c r="AY155" i="100"/>
  <c r="AF155" i="100"/>
  <c r="J155" i="100"/>
  <c r="AY154" i="100"/>
  <c r="AF154" i="100"/>
  <c r="M154" i="100"/>
  <c r="J154" i="100"/>
  <c r="I154" i="100"/>
  <c r="H154" i="100"/>
  <c r="AY153" i="100"/>
  <c r="AP153" i="100"/>
  <c r="J153" i="100"/>
  <c r="H153" i="100"/>
  <c r="AY152" i="100"/>
  <c r="AF152" i="100"/>
  <c r="J152" i="100"/>
  <c r="AY151" i="100"/>
  <c r="AF151" i="100"/>
  <c r="J151" i="100"/>
  <c r="H151" i="100" s="1"/>
  <c r="AY150" i="100"/>
  <c r="AR150" i="100"/>
  <c r="AQ150" i="100"/>
  <c r="AP150" i="100"/>
  <c r="AM150" i="100"/>
  <c r="AL150" i="100"/>
  <c r="AJ150" i="100"/>
  <c r="AF150" i="100"/>
  <c r="AE150" i="100"/>
  <c r="J150" i="100"/>
  <c r="AN150" i="100" s="1"/>
  <c r="K150" i="100" s="1"/>
  <c r="I150" i="100"/>
  <c r="H150" i="100"/>
  <c r="AY149" i="100"/>
  <c r="AF149" i="100"/>
  <c r="M149" i="100"/>
  <c r="AG149" i="100" s="1"/>
  <c r="AT149" i="100" s="1"/>
  <c r="J149" i="100"/>
  <c r="I149" i="100" s="1"/>
  <c r="AY148" i="100"/>
  <c r="AR148" i="100"/>
  <c r="AQ148" i="100"/>
  <c r="AP148" i="100"/>
  <c r="AM148" i="100"/>
  <c r="AK148" i="100"/>
  <c r="AJ148" i="100"/>
  <c r="AF148" i="100"/>
  <c r="J148" i="100"/>
  <c r="AO148" i="100" s="1"/>
  <c r="I148" i="100"/>
  <c r="AY147" i="100"/>
  <c r="AR147" i="100"/>
  <c r="AF147" i="100"/>
  <c r="J147" i="100"/>
  <c r="AY146" i="100"/>
  <c r="AN146" i="100"/>
  <c r="AF146" i="100"/>
  <c r="M146" i="100"/>
  <c r="J146" i="100"/>
  <c r="I146" i="100" s="1"/>
  <c r="AY145" i="100"/>
  <c r="AR145" i="100"/>
  <c r="AK145" i="100"/>
  <c r="AF145" i="100"/>
  <c r="J145" i="100"/>
  <c r="I145" i="100" s="1"/>
  <c r="H145" i="100"/>
  <c r="AY144" i="100"/>
  <c r="AL144" i="100"/>
  <c r="AF144" i="100"/>
  <c r="J144" i="100"/>
  <c r="AM144" i="100" s="1"/>
  <c r="AY143" i="100"/>
  <c r="AR143" i="100"/>
  <c r="AF143" i="100"/>
  <c r="J143" i="100"/>
  <c r="H143" i="100" s="1"/>
  <c r="AY142" i="100"/>
  <c r="AF142" i="100"/>
  <c r="J142" i="100"/>
  <c r="AY141" i="100"/>
  <c r="AQ141" i="100"/>
  <c r="AP141" i="100"/>
  <c r="AL141" i="100"/>
  <c r="AF141" i="100"/>
  <c r="J141" i="100"/>
  <c r="H141" i="100" s="1"/>
  <c r="AY140" i="100"/>
  <c r="AF140" i="100"/>
  <c r="J140" i="100"/>
  <c r="I140" i="100" s="1"/>
  <c r="AY139" i="100"/>
  <c r="AN139" i="100"/>
  <c r="K139" i="100" s="1"/>
  <c r="AM139" i="100"/>
  <c r="AK139" i="100"/>
  <c r="AJ139" i="100"/>
  <c r="AF139" i="100"/>
  <c r="Y139" i="100"/>
  <c r="J139" i="100"/>
  <c r="AQ139" i="100" s="1"/>
  <c r="H139" i="100"/>
  <c r="AY138" i="100"/>
  <c r="AR138" i="100"/>
  <c r="AQ138" i="100"/>
  <c r="AN138" i="100"/>
  <c r="AM138" i="100"/>
  <c r="AL138" i="100"/>
  <c r="AF138" i="100"/>
  <c r="J138" i="100"/>
  <c r="H138" i="100" s="1"/>
  <c r="I138" i="100"/>
  <c r="AY137" i="100"/>
  <c r="AO137" i="100"/>
  <c r="AL137" i="100"/>
  <c r="AF137" i="100"/>
  <c r="AE137" i="100"/>
  <c r="J137" i="100"/>
  <c r="AQ137" i="100" s="1"/>
  <c r="I137" i="100"/>
  <c r="AY136" i="100"/>
  <c r="AQ136" i="100"/>
  <c r="AM136" i="100"/>
  <c r="AF136" i="100"/>
  <c r="J136" i="100"/>
  <c r="I136" i="100" s="1"/>
  <c r="AY135" i="100"/>
  <c r="AR135" i="100"/>
  <c r="AM135" i="100"/>
  <c r="AK135" i="100"/>
  <c r="AF135" i="100"/>
  <c r="M135" i="100"/>
  <c r="AI135" i="100" s="1"/>
  <c r="AV135" i="100" s="1"/>
  <c r="J135" i="100"/>
  <c r="I135" i="100" s="1"/>
  <c r="AY134" i="100"/>
  <c r="AF134" i="100"/>
  <c r="J134" i="100"/>
  <c r="AJ134" i="100" s="1"/>
  <c r="AY133" i="100"/>
  <c r="AF133" i="100"/>
  <c r="J133" i="100"/>
  <c r="AY132" i="100"/>
  <c r="AR132" i="100"/>
  <c r="AN132" i="100"/>
  <c r="AM132" i="100"/>
  <c r="AJ132" i="100"/>
  <c r="AF132" i="100"/>
  <c r="J132" i="100"/>
  <c r="M132" i="100" s="1"/>
  <c r="AI132" i="100" s="1"/>
  <c r="AV132" i="100" s="1"/>
  <c r="AY131" i="100"/>
  <c r="AP131" i="100"/>
  <c r="AO131" i="100"/>
  <c r="AN131" i="100"/>
  <c r="AF131" i="100"/>
  <c r="AE131" i="100"/>
  <c r="M131" i="100"/>
  <c r="AH131" i="100" s="1"/>
  <c r="AU131" i="100" s="1"/>
  <c r="J131" i="100"/>
  <c r="AQ131" i="100" s="1"/>
  <c r="H131" i="100"/>
  <c r="AY130" i="100"/>
  <c r="AF130" i="100"/>
  <c r="J130" i="100"/>
  <c r="AP130" i="100" s="1"/>
  <c r="AY129" i="100"/>
  <c r="AQ129" i="100"/>
  <c r="AJ129" i="100"/>
  <c r="AF129" i="100"/>
  <c r="J129" i="100"/>
  <c r="AN129" i="100" s="1"/>
  <c r="AY128" i="100"/>
  <c r="AF128" i="100"/>
  <c r="J128" i="100"/>
  <c r="I128" i="100" s="1"/>
  <c r="AY127" i="100"/>
  <c r="AJ127" i="100"/>
  <c r="AF127" i="100"/>
  <c r="J127" i="100"/>
  <c r="AR127" i="100" s="1"/>
  <c r="AY126" i="100"/>
  <c r="AR126" i="100"/>
  <c r="AO126" i="100"/>
  <c r="AF126" i="100"/>
  <c r="AE126" i="100"/>
  <c r="J126" i="100"/>
  <c r="AK126" i="100" s="1"/>
  <c r="I126" i="100"/>
  <c r="AY125" i="100"/>
  <c r="AQ125" i="100"/>
  <c r="AF125" i="100"/>
  <c r="J125" i="100"/>
  <c r="M125" i="100" s="1"/>
  <c r="AI125" i="100" s="1"/>
  <c r="AV125" i="100" s="1"/>
  <c r="AY124" i="100"/>
  <c r="AR124" i="100"/>
  <c r="AP124" i="100"/>
  <c r="AO124" i="100"/>
  <c r="AN124" i="100"/>
  <c r="K124" i="100" s="1"/>
  <c r="AM124" i="100"/>
  <c r="AL124" i="100"/>
  <c r="AK124" i="100"/>
  <c r="AJ124" i="100"/>
  <c r="AF124" i="100"/>
  <c r="AE124" i="100"/>
  <c r="M124" i="100"/>
  <c r="AH124" i="100" s="1"/>
  <c r="AU124" i="100" s="1"/>
  <c r="J124" i="100"/>
  <c r="H124" i="100" s="1"/>
  <c r="I124" i="100"/>
  <c r="AY123" i="100"/>
  <c r="AR123" i="100"/>
  <c r="AQ123" i="100"/>
  <c r="AP123" i="100"/>
  <c r="AK123" i="100"/>
  <c r="AJ123" i="100"/>
  <c r="AF123" i="100"/>
  <c r="AE123" i="100"/>
  <c r="M123" i="100"/>
  <c r="J123" i="100"/>
  <c r="AM123" i="100" s="1"/>
  <c r="I123" i="100"/>
  <c r="H123" i="100"/>
  <c r="AY122" i="100"/>
  <c r="AF122" i="100"/>
  <c r="J122" i="100"/>
  <c r="AY121" i="100"/>
  <c r="AF121" i="100"/>
  <c r="J121" i="100"/>
  <c r="AY120" i="100"/>
  <c r="AJ120" i="100"/>
  <c r="AF120" i="100"/>
  <c r="J120" i="100"/>
  <c r="H120" i="100" s="1"/>
  <c r="AY119" i="100"/>
  <c r="AQ119" i="100"/>
  <c r="AP119" i="100"/>
  <c r="AO119" i="100"/>
  <c r="AF119" i="100"/>
  <c r="J119" i="100"/>
  <c r="AY118" i="100"/>
  <c r="AQ118" i="100"/>
  <c r="AO118" i="100"/>
  <c r="AN118" i="100"/>
  <c r="K118" i="100" s="1"/>
  <c r="AK118" i="100"/>
  <c r="AJ118" i="100"/>
  <c r="AF118" i="100"/>
  <c r="AE118" i="100"/>
  <c r="M118" i="100"/>
  <c r="AG118" i="100" s="1"/>
  <c r="AT118" i="100" s="1"/>
  <c r="J118" i="100"/>
  <c r="I118" i="100"/>
  <c r="H118" i="100"/>
  <c r="AY117" i="100"/>
  <c r="AM117" i="100"/>
  <c r="AF117" i="100"/>
  <c r="J117" i="100"/>
  <c r="AK117" i="100" s="1"/>
  <c r="H117" i="100"/>
  <c r="AY116" i="100"/>
  <c r="AR116" i="100"/>
  <c r="AF116" i="100"/>
  <c r="J116" i="100"/>
  <c r="AM116" i="100" s="1"/>
  <c r="I116" i="100"/>
  <c r="AY115" i="100"/>
  <c r="AR115" i="100"/>
  <c r="AQ115" i="100"/>
  <c r="AL115" i="100"/>
  <c r="AK115" i="100"/>
  <c r="AJ115" i="100"/>
  <c r="AF115" i="100"/>
  <c r="AE115" i="100"/>
  <c r="J115" i="100"/>
  <c r="M115" i="100" s="1"/>
  <c r="H115" i="100"/>
  <c r="AY114" i="100"/>
  <c r="AQ114" i="100"/>
  <c r="AP114" i="100"/>
  <c r="AO114" i="100"/>
  <c r="AN114" i="100"/>
  <c r="K114" i="100" s="1"/>
  <c r="AM114" i="100"/>
  <c r="AK114" i="100"/>
  <c r="AJ114" i="100"/>
  <c r="AF114" i="100"/>
  <c r="AE114" i="100"/>
  <c r="M114" i="100"/>
  <c r="J114" i="100"/>
  <c r="I114" i="100" s="1"/>
  <c r="H114" i="100"/>
  <c r="AY113" i="100"/>
  <c r="AR113" i="100"/>
  <c r="AP113" i="100"/>
  <c r="AO113" i="100"/>
  <c r="AK113" i="100"/>
  <c r="AJ113" i="100"/>
  <c r="AF113" i="100"/>
  <c r="M113" i="100"/>
  <c r="AI113" i="100" s="1"/>
  <c r="AV113" i="100" s="1"/>
  <c r="J113" i="100"/>
  <c r="AM113" i="100" s="1"/>
  <c r="H113" i="100"/>
  <c r="AY112" i="100"/>
  <c r="AF112" i="100"/>
  <c r="J112" i="100"/>
  <c r="AO112" i="100" s="1"/>
  <c r="I112" i="100"/>
  <c r="AY111" i="100"/>
  <c r="AN111" i="100"/>
  <c r="AM111" i="100"/>
  <c r="AL111" i="100"/>
  <c r="AF111" i="100"/>
  <c r="AE111" i="100"/>
  <c r="J111" i="100"/>
  <c r="AK111" i="100" s="1"/>
  <c r="I111" i="100"/>
  <c r="AY110" i="100"/>
  <c r="AR110" i="100"/>
  <c r="AM110" i="100"/>
  <c r="AF110" i="100"/>
  <c r="J110" i="100"/>
  <c r="AP110" i="100" s="1"/>
  <c r="H110" i="100"/>
  <c r="AY109" i="100"/>
  <c r="AQ109" i="100"/>
  <c r="AO109" i="100"/>
  <c r="AN109" i="100"/>
  <c r="AM109" i="100"/>
  <c r="AL109" i="100"/>
  <c r="AJ109" i="100"/>
  <c r="AF109" i="100"/>
  <c r="AE109" i="100"/>
  <c r="M109" i="100"/>
  <c r="K109" i="100"/>
  <c r="J109" i="100"/>
  <c r="I109" i="100" s="1"/>
  <c r="H109" i="100"/>
  <c r="AY108" i="100"/>
  <c r="AP108" i="100"/>
  <c r="AF108" i="100"/>
  <c r="J108" i="100"/>
  <c r="AN108" i="100" s="1"/>
  <c r="K108" i="100" s="1"/>
  <c r="AY107" i="100"/>
  <c r="AL107" i="100"/>
  <c r="AF107" i="100"/>
  <c r="S107" i="100"/>
  <c r="J107" i="100"/>
  <c r="AQ107" i="100" s="1"/>
  <c r="AY106" i="100"/>
  <c r="AR106" i="100"/>
  <c r="AO106" i="100"/>
  <c r="AF106" i="100"/>
  <c r="AE106" i="100"/>
  <c r="J106" i="100"/>
  <c r="I106" i="100" s="1"/>
  <c r="AY105" i="100"/>
  <c r="AF105" i="100"/>
  <c r="J105" i="100"/>
  <c r="AO105" i="100" s="1"/>
  <c r="H105" i="100"/>
  <c r="AY104" i="100"/>
  <c r="AP104" i="100"/>
  <c r="AO104" i="100"/>
  <c r="AN104" i="100"/>
  <c r="AL104" i="100"/>
  <c r="AF104" i="100"/>
  <c r="J104" i="100"/>
  <c r="AJ104" i="100" s="1"/>
  <c r="I104" i="100"/>
  <c r="H104" i="100"/>
  <c r="AY103" i="100"/>
  <c r="AM103" i="100"/>
  <c r="AL103" i="100"/>
  <c r="AK103" i="100"/>
  <c r="AF103" i="100"/>
  <c r="V103" i="100"/>
  <c r="J103" i="100"/>
  <c r="AQ103" i="100" s="1"/>
  <c r="AY102" i="100"/>
  <c r="AM102" i="100"/>
  <c r="AK102" i="100"/>
  <c r="AF102" i="100"/>
  <c r="AE102" i="100"/>
  <c r="J102" i="100"/>
  <c r="AN102" i="100" s="1"/>
  <c r="AY101" i="100"/>
  <c r="AR101" i="100"/>
  <c r="AP101" i="100"/>
  <c r="AN101" i="100"/>
  <c r="K101" i="100" s="1"/>
  <c r="AF101" i="100"/>
  <c r="M101" i="100"/>
  <c r="AH101" i="100" s="1"/>
  <c r="AU101" i="100" s="1"/>
  <c r="J101" i="100"/>
  <c r="AO101" i="100" s="1"/>
  <c r="H101" i="100"/>
  <c r="AY100" i="100"/>
  <c r="AP100" i="100"/>
  <c r="AL100" i="100"/>
  <c r="AK100" i="100"/>
  <c r="AJ100" i="100"/>
  <c r="AF100" i="100"/>
  <c r="J100" i="100"/>
  <c r="M100" i="100" s="1"/>
  <c r="I100" i="100"/>
  <c r="H100" i="100"/>
  <c r="AY99" i="100"/>
  <c r="AF99" i="100"/>
  <c r="J99" i="100"/>
  <c r="I99" i="100" s="1"/>
  <c r="AY98" i="100"/>
  <c r="AL98" i="100"/>
  <c r="AF98" i="100"/>
  <c r="J98" i="100"/>
  <c r="AK98" i="100" s="1"/>
  <c r="AY97" i="100"/>
  <c r="AQ97" i="100"/>
  <c r="AF97" i="100"/>
  <c r="J97" i="100"/>
  <c r="AP97" i="100" s="1"/>
  <c r="AY96" i="100"/>
  <c r="AM96" i="100"/>
  <c r="AF96" i="100"/>
  <c r="AE96" i="100"/>
  <c r="J96" i="100"/>
  <c r="I96" i="100" s="1"/>
  <c r="AY95" i="100"/>
  <c r="AQ95" i="100"/>
  <c r="AO95" i="100"/>
  <c r="AL95" i="100"/>
  <c r="AK95" i="100"/>
  <c r="AJ95" i="100"/>
  <c r="AF95" i="100"/>
  <c r="AE95" i="100"/>
  <c r="J95" i="100"/>
  <c r="AM95" i="100" s="1"/>
  <c r="I95" i="100"/>
  <c r="AY94" i="100"/>
  <c r="AF94" i="100"/>
  <c r="J94" i="100"/>
  <c r="AY93" i="100"/>
  <c r="AR93" i="100"/>
  <c r="AQ93" i="100"/>
  <c r="AO93" i="100"/>
  <c r="AM93" i="100"/>
  <c r="AF93" i="100"/>
  <c r="P93" i="100"/>
  <c r="J93" i="100"/>
  <c r="AL93" i="100" s="1"/>
  <c r="I93" i="100"/>
  <c r="AY92" i="100"/>
  <c r="AO92" i="100"/>
  <c r="AM92" i="100"/>
  <c r="AK92" i="100"/>
  <c r="AF92" i="100"/>
  <c r="J92" i="100"/>
  <c r="AQ92" i="100" s="1"/>
  <c r="I92" i="100"/>
  <c r="H92" i="100"/>
  <c r="AY91" i="100"/>
  <c r="AR91" i="100"/>
  <c r="AP91" i="100"/>
  <c r="AM91" i="100"/>
  <c r="AF91" i="100"/>
  <c r="M91" i="100"/>
  <c r="J91" i="100"/>
  <c r="AQ91" i="100" s="1"/>
  <c r="H91" i="100"/>
  <c r="AY90" i="100"/>
  <c r="AR90" i="100"/>
  <c r="AP90" i="100"/>
  <c r="AF90" i="100"/>
  <c r="AE90" i="100"/>
  <c r="J90" i="100"/>
  <c r="AO90" i="100" s="1"/>
  <c r="AY89" i="100"/>
  <c r="AJ89" i="100"/>
  <c r="AF89" i="100"/>
  <c r="Y89" i="100"/>
  <c r="M89" i="100"/>
  <c r="AI89" i="100" s="1"/>
  <c r="AV89" i="100" s="1"/>
  <c r="J89" i="100"/>
  <c r="AK89" i="100" s="1"/>
  <c r="AY88" i="100"/>
  <c r="AP88" i="100"/>
  <c r="AF88" i="100"/>
  <c r="J88" i="100"/>
  <c r="AM88" i="100" s="1"/>
  <c r="H88" i="100"/>
  <c r="AY87" i="100"/>
  <c r="AF87" i="100"/>
  <c r="J87" i="100"/>
  <c r="I87" i="100" s="1"/>
  <c r="AY86" i="100"/>
  <c r="AN86" i="100"/>
  <c r="AF86" i="100"/>
  <c r="J86" i="100"/>
  <c r="AK86" i="100" s="1"/>
  <c r="AY85" i="100"/>
  <c r="AR85" i="100"/>
  <c r="AQ85" i="100"/>
  <c r="AL85" i="100"/>
  <c r="AF85" i="100"/>
  <c r="J85" i="100"/>
  <c r="AP85" i="100" s="1"/>
  <c r="AY84" i="100"/>
  <c r="AJ84" i="100"/>
  <c r="AF84" i="100"/>
  <c r="J84" i="100"/>
  <c r="I84" i="100" s="1"/>
  <c r="AY83" i="100"/>
  <c r="AR83" i="100"/>
  <c r="AQ83" i="100"/>
  <c r="AO83" i="100"/>
  <c r="AL83" i="100"/>
  <c r="AK83" i="100"/>
  <c r="AJ83" i="100"/>
  <c r="AH83" i="100"/>
  <c r="AU83" i="100" s="1"/>
  <c r="AF83" i="100"/>
  <c r="AE83" i="100"/>
  <c r="M83" i="100"/>
  <c r="AI83" i="100" s="1"/>
  <c r="AV83" i="100" s="1"/>
  <c r="J83" i="100"/>
  <c r="AM83" i="100" s="1"/>
  <c r="I83" i="100"/>
  <c r="AY82" i="100"/>
  <c r="AF82" i="100"/>
  <c r="J82" i="100"/>
  <c r="AM82" i="100" s="1"/>
  <c r="AY81" i="100"/>
  <c r="AN81" i="100"/>
  <c r="K81" i="100" s="1"/>
  <c r="AF81" i="100"/>
  <c r="J81" i="100"/>
  <c r="AL81" i="100" s="1"/>
  <c r="AY80" i="100"/>
  <c r="AK80" i="100"/>
  <c r="AF80" i="100"/>
  <c r="J80" i="100"/>
  <c r="AQ80" i="100" s="1"/>
  <c r="AY79" i="100"/>
  <c r="AR79" i="100"/>
  <c r="AP79" i="100"/>
  <c r="AN79" i="100"/>
  <c r="K79" i="100" s="1"/>
  <c r="AJ79" i="100"/>
  <c r="AF79" i="100"/>
  <c r="M79" i="100"/>
  <c r="J79" i="100"/>
  <c r="AQ79" i="100" s="1"/>
  <c r="I79" i="100"/>
  <c r="H79" i="100"/>
  <c r="AY78" i="100"/>
  <c r="AF78" i="100"/>
  <c r="J78" i="100"/>
  <c r="AY77" i="100"/>
  <c r="AF77" i="100"/>
  <c r="Y77" i="100"/>
  <c r="J77" i="100"/>
  <c r="AP77" i="100" s="1"/>
  <c r="AY76" i="100"/>
  <c r="AF76" i="100"/>
  <c r="J76" i="100"/>
  <c r="AO76" i="100" s="1"/>
  <c r="AY75" i="100"/>
  <c r="AF75" i="100"/>
  <c r="J75" i="100"/>
  <c r="I75" i="100"/>
  <c r="H75" i="100"/>
  <c r="AY74" i="100"/>
  <c r="AQ74" i="100"/>
  <c r="AN74" i="100"/>
  <c r="AM74" i="100"/>
  <c r="AL74" i="100"/>
  <c r="AF74" i="100"/>
  <c r="AE74" i="100"/>
  <c r="J74" i="100"/>
  <c r="AK74" i="100" s="1"/>
  <c r="H74" i="100"/>
  <c r="AY73" i="100"/>
  <c r="AR73" i="100"/>
  <c r="AQ73" i="100"/>
  <c r="AN73" i="100"/>
  <c r="AL73" i="100"/>
  <c r="AJ73" i="100"/>
  <c r="AF73" i="100"/>
  <c r="AE73" i="100"/>
  <c r="P73" i="100"/>
  <c r="K73" i="100"/>
  <c r="J73" i="100"/>
  <c r="AP73" i="100" s="1"/>
  <c r="H73" i="100"/>
  <c r="AY72" i="100"/>
  <c r="AQ72" i="100"/>
  <c r="AO72" i="100"/>
  <c r="AN72" i="100"/>
  <c r="AM72" i="100"/>
  <c r="AL72" i="100"/>
  <c r="AK72" i="100"/>
  <c r="AF72" i="100"/>
  <c r="J72" i="100"/>
  <c r="I72" i="100" s="1"/>
  <c r="H72" i="100"/>
  <c r="AY71" i="100"/>
  <c r="AL71" i="100"/>
  <c r="AF71" i="100"/>
  <c r="J71" i="100"/>
  <c r="AM71" i="100" s="1"/>
  <c r="AY70" i="100"/>
  <c r="AF70" i="100"/>
  <c r="X70" i="100"/>
  <c r="J70" i="100"/>
  <c r="AE70" i="100" s="1"/>
  <c r="AY69" i="100"/>
  <c r="AR69" i="100"/>
  <c r="AN69" i="100"/>
  <c r="K69" i="100" s="1"/>
  <c r="AF69" i="100"/>
  <c r="X69" i="100"/>
  <c r="J69" i="100"/>
  <c r="AL69" i="100" s="1"/>
  <c r="AY68" i="100"/>
  <c r="AR68" i="100"/>
  <c r="AM68" i="100"/>
  <c r="AF68" i="100"/>
  <c r="J68" i="100"/>
  <c r="AQ68" i="100" s="1"/>
  <c r="H68" i="100"/>
  <c r="AY67" i="100"/>
  <c r="AO67" i="100"/>
  <c r="AJ67" i="100"/>
  <c r="AF67" i="100"/>
  <c r="J67" i="100"/>
  <c r="AQ67" i="100" s="1"/>
  <c r="AY66" i="100"/>
  <c r="AF66" i="100"/>
  <c r="M66" i="100"/>
  <c r="AG66" i="100" s="1"/>
  <c r="AT66" i="100" s="1"/>
  <c r="J66" i="100"/>
  <c r="AR66" i="100" s="1"/>
  <c r="AY65" i="100"/>
  <c r="AM65" i="100"/>
  <c r="AJ65" i="100"/>
  <c r="AF65" i="100"/>
  <c r="J65" i="100"/>
  <c r="AR65" i="100" s="1"/>
  <c r="AY64" i="100"/>
  <c r="AR64" i="100"/>
  <c r="AP64" i="100"/>
  <c r="AO64" i="100"/>
  <c r="AN64" i="100"/>
  <c r="K64" i="100" s="1"/>
  <c r="AK64" i="100"/>
  <c r="AJ64" i="100"/>
  <c r="AF64" i="100"/>
  <c r="M64" i="100"/>
  <c r="AH64" i="100" s="1"/>
  <c r="AU64" i="100" s="1"/>
  <c r="J64" i="100"/>
  <c r="H64" i="100"/>
  <c r="AY63" i="100"/>
  <c r="AF63" i="100"/>
  <c r="J63" i="100"/>
  <c r="AY62" i="100"/>
  <c r="AF62" i="100"/>
  <c r="S62" i="100"/>
  <c r="J62" i="100"/>
  <c r="I62" i="100" s="1"/>
  <c r="AY61" i="100"/>
  <c r="AQ61" i="100"/>
  <c r="AF61" i="100"/>
  <c r="J61" i="100"/>
  <c r="AR61" i="100" s="1"/>
  <c r="AY60" i="100"/>
  <c r="AM60" i="100"/>
  <c r="AF60" i="100"/>
  <c r="J60" i="100"/>
  <c r="I60" i="100" s="1"/>
  <c r="AY59" i="100"/>
  <c r="AF59" i="100"/>
  <c r="J59" i="100"/>
  <c r="AN59" i="100" s="1"/>
  <c r="AY58" i="100"/>
  <c r="AJ58" i="100"/>
  <c r="AF58" i="100"/>
  <c r="J58" i="100"/>
  <c r="AM58" i="100" s="1"/>
  <c r="AY57" i="100"/>
  <c r="AR57" i="100"/>
  <c r="AP57" i="100"/>
  <c r="AF57" i="100"/>
  <c r="O57" i="100"/>
  <c r="J57" i="100"/>
  <c r="AO57" i="100" s="1"/>
  <c r="I57" i="100"/>
  <c r="AY56" i="100"/>
  <c r="AM56" i="100"/>
  <c r="AK56" i="100"/>
  <c r="AF56" i="100"/>
  <c r="Y56" i="100"/>
  <c r="J56" i="100"/>
  <c r="AN56" i="100" s="1"/>
  <c r="AY55" i="100"/>
  <c r="AF55" i="100"/>
  <c r="J55" i="100"/>
  <c r="AY54" i="100"/>
  <c r="AN54" i="100"/>
  <c r="AM54" i="100"/>
  <c r="AF54" i="100"/>
  <c r="M54" i="100"/>
  <c r="AI54" i="100" s="1"/>
  <c r="AV54" i="100" s="1"/>
  <c r="J54" i="100"/>
  <c r="AL54" i="100" s="1"/>
  <c r="AY53" i="100"/>
  <c r="AF53" i="100"/>
  <c r="J53" i="100"/>
  <c r="H53" i="100" s="1"/>
  <c r="AY52" i="100"/>
  <c r="AK52" i="100"/>
  <c r="AF52" i="100"/>
  <c r="J52" i="100"/>
  <c r="AJ52" i="100" s="1"/>
  <c r="AY51" i="100"/>
  <c r="AP51" i="100"/>
  <c r="AF51" i="100"/>
  <c r="J51" i="100"/>
  <c r="AM51" i="100" s="1"/>
  <c r="AY50" i="100"/>
  <c r="AL50" i="100"/>
  <c r="AF50" i="100"/>
  <c r="J50" i="100"/>
  <c r="I50" i="100" s="1"/>
  <c r="AY49" i="100"/>
  <c r="AQ49" i="100"/>
  <c r="AO49" i="100"/>
  <c r="AN49" i="100"/>
  <c r="AL49" i="100"/>
  <c r="AF49" i="100"/>
  <c r="AE49" i="100"/>
  <c r="J49" i="100"/>
  <c r="AM49" i="100" s="1"/>
  <c r="AY48" i="100"/>
  <c r="AN48" i="100"/>
  <c r="AL48" i="100"/>
  <c r="AK48" i="100"/>
  <c r="AJ48" i="100"/>
  <c r="AF48" i="100"/>
  <c r="AE48" i="100"/>
  <c r="X48" i="100"/>
  <c r="J48" i="100"/>
  <c r="AM48" i="100" s="1"/>
  <c r="I48" i="100"/>
  <c r="H48" i="100"/>
  <c r="AY47" i="100"/>
  <c r="AO47" i="100"/>
  <c r="AM47" i="100"/>
  <c r="AL47" i="100"/>
  <c r="AJ47" i="100"/>
  <c r="AF47" i="100"/>
  <c r="J47" i="100"/>
  <c r="AR47" i="100" s="1"/>
  <c r="I47" i="100"/>
  <c r="H47" i="100"/>
  <c r="AY46" i="100"/>
  <c r="AM46" i="100"/>
  <c r="AF46" i="100"/>
  <c r="V46" i="100"/>
  <c r="J46" i="100"/>
  <c r="AN46" i="100" s="1"/>
  <c r="K46" i="100" s="1"/>
  <c r="AY45" i="100"/>
  <c r="AQ45" i="100"/>
  <c r="AM45" i="100"/>
  <c r="AK45" i="100"/>
  <c r="AF45" i="100"/>
  <c r="X45" i="100"/>
  <c r="J45" i="100"/>
  <c r="H45" i="100" s="1"/>
  <c r="I45" i="100"/>
  <c r="AY44" i="100"/>
  <c r="AM44" i="100"/>
  <c r="AF44" i="100"/>
  <c r="AE44" i="100"/>
  <c r="R44" i="100"/>
  <c r="J44" i="100"/>
  <c r="AL44" i="100" s="1"/>
  <c r="AY43" i="100"/>
  <c r="AF43" i="100"/>
  <c r="Y43" i="100"/>
  <c r="J43" i="100"/>
  <c r="AK43" i="100" s="1"/>
  <c r="I43" i="100"/>
  <c r="AY42" i="100"/>
  <c r="AP42" i="100"/>
  <c r="AN42" i="100"/>
  <c r="AM42" i="100"/>
  <c r="AK42" i="100"/>
  <c r="AF42" i="100"/>
  <c r="AD42" i="100"/>
  <c r="M42" i="100"/>
  <c r="AI42" i="100" s="1"/>
  <c r="AV42" i="100" s="1"/>
  <c r="J42" i="100"/>
  <c r="AL42" i="100" s="1"/>
  <c r="AY41" i="100"/>
  <c r="AF41" i="100"/>
  <c r="J41" i="100"/>
  <c r="H41" i="100" s="1"/>
  <c r="AY40" i="100"/>
  <c r="AN40" i="100"/>
  <c r="AL40" i="100"/>
  <c r="AK40" i="100"/>
  <c r="AF40" i="100"/>
  <c r="M40" i="100"/>
  <c r="J40" i="100"/>
  <c r="AJ40" i="100" s="1"/>
  <c r="AY39" i="100"/>
  <c r="AP39" i="100"/>
  <c r="AO39" i="100"/>
  <c r="AN39" i="100"/>
  <c r="AL39" i="100"/>
  <c r="AK39" i="100"/>
  <c r="AF39" i="100"/>
  <c r="AD39" i="100"/>
  <c r="S39" i="100"/>
  <c r="J39" i="100"/>
  <c r="AM39" i="100" s="1"/>
  <c r="H39" i="100"/>
  <c r="AY38" i="100"/>
  <c r="AF38" i="100"/>
  <c r="J38" i="100"/>
  <c r="AJ38" i="100" s="1"/>
  <c r="H38" i="100"/>
  <c r="AY37" i="100"/>
  <c r="AO37" i="100"/>
  <c r="AF37" i="100"/>
  <c r="J37" i="100"/>
  <c r="AM37" i="100" s="1"/>
  <c r="AY36" i="100"/>
  <c r="AL36" i="100"/>
  <c r="AF36" i="100"/>
  <c r="J36" i="100"/>
  <c r="AM36" i="100" s="1"/>
  <c r="AY35" i="100"/>
  <c r="AF35" i="100"/>
  <c r="AA35" i="100"/>
  <c r="J35" i="100"/>
  <c r="AR35" i="100" s="1"/>
  <c r="AY34" i="100"/>
  <c r="AR34" i="100"/>
  <c r="AQ34" i="100"/>
  <c r="AP34" i="100"/>
  <c r="AO34" i="100"/>
  <c r="AM34" i="100"/>
  <c r="AL34" i="100"/>
  <c r="AJ34" i="100"/>
  <c r="AF34" i="100"/>
  <c r="AE34" i="100"/>
  <c r="AC34" i="100"/>
  <c r="J34" i="100"/>
  <c r="AN34" i="100" s="1"/>
  <c r="K34" i="100" s="1"/>
  <c r="I34" i="100"/>
  <c r="AY33" i="100"/>
  <c r="AF33" i="100"/>
  <c r="AE33" i="100"/>
  <c r="Y33" i="100"/>
  <c r="X33" i="100"/>
  <c r="O33" i="100"/>
  <c r="J33" i="100"/>
  <c r="H33" i="100" s="1"/>
  <c r="AY32" i="100"/>
  <c r="AR32" i="100"/>
  <c r="AP32" i="100"/>
  <c r="AO32" i="100"/>
  <c r="AM32" i="100"/>
  <c r="AF32" i="100"/>
  <c r="M32" i="100"/>
  <c r="AI32" i="100" s="1"/>
  <c r="AV32" i="100" s="1"/>
  <c r="J32" i="100"/>
  <c r="AQ32" i="100" s="1"/>
  <c r="I32" i="100"/>
  <c r="H32" i="100"/>
  <c r="AY31" i="100"/>
  <c r="AF31" i="100"/>
  <c r="J31" i="100"/>
  <c r="AO31" i="100" s="1"/>
  <c r="AY30" i="100"/>
  <c r="AF30" i="100"/>
  <c r="AB30" i="100"/>
  <c r="J30" i="100"/>
  <c r="AM30" i="100" s="1"/>
  <c r="I30" i="100"/>
  <c r="AY29" i="100"/>
  <c r="AP29" i="100"/>
  <c r="AM29" i="100"/>
  <c r="AF29" i="100"/>
  <c r="P29" i="100"/>
  <c r="J29" i="100"/>
  <c r="AE29" i="100" s="1"/>
  <c r="H29" i="100"/>
  <c r="AY28" i="100"/>
  <c r="AN28" i="100"/>
  <c r="K28" i="100" s="1"/>
  <c r="AJ28" i="100"/>
  <c r="AF28" i="100"/>
  <c r="Y28" i="100"/>
  <c r="W28" i="100"/>
  <c r="T28" i="100"/>
  <c r="J28" i="100"/>
  <c r="AR28" i="100" s="1"/>
  <c r="H28" i="100"/>
  <c r="AY27" i="100"/>
  <c r="AN27" i="100"/>
  <c r="AF27" i="100"/>
  <c r="AB27" i="100"/>
  <c r="Y27" i="100"/>
  <c r="W27" i="100"/>
  <c r="J27" i="100"/>
  <c r="AP27" i="100" s="1"/>
  <c r="AY26" i="100"/>
  <c r="AF26" i="100"/>
  <c r="AD26" i="100"/>
  <c r="W26" i="100"/>
  <c r="P26" i="100"/>
  <c r="J26" i="100"/>
  <c r="AY25" i="100"/>
  <c r="AM25" i="100"/>
  <c r="AF25" i="100"/>
  <c r="X25" i="100"/>
  <c r="W25" i="100"/>
  <c r="Q25" i="100"/>
  <c r="J25" i="100"/>
  <c r="AO25" i="100" s="1"/>
  <c r="AY24" i="100"/>
  <c r="AF24" i="100"/>
  <c r="AB24" i="100"/>
  <c r="V24" i="100"/>
  <c r="J24" i="100"/>
  <c r="AP24" i="100" s="1"/>
  <c r="C24" i="100"/>
  <c r="C25" i="100" s="1"/>
  <c r="C26" i="100" s="1"/>
  <c r="C27" i="100" s="1"/>
  <c r="C28" i="100" s="1"/>
  <c r="C29" i="100" s="1"/>
  <c r="C30" i="100" s="1"/>
  <c r="C31" i="100" s="1"/>
  <c r="C32" i="100" s="1"/>
  <c r="C33" i="100" s="1"/>
  <c r="C34" i="100" s="1"/>
  <c r="C35" i="100" s="1"/>
  <c r="C36" i="100" s="1"/>
  <c r="C37" i="100" s="1"/>
  <c r="C38" i="100" s="1"/>
  <c r="C39" i="100" s="1"/>
  <c r="C40" i="100" s="1"/>
  <c r="C41" i="100" s="1"/>
  <c r="C42" i="100" s="1"/>
  <c r="C43" i="100" s="1"/>
  <c r="C44" i="100" s="1"/>
  <c r="C45" i="100" s="1"/>
  <c r="C46" i="100" s="1"/>
  <c r="C47" i="100" s="1"/>
  <c r="C48" i="100" s="1"/>
  <c r="C49" i="100" s="1"/>
  <c r="C50" i="100" s="1"/>
  <c r="C51" i="100" s="1"/>
  <c r="C52" i="100" s="1"/>
  <c r="C53" i="100" s="1"/>
  <c r="C54" i="100" s="1"/>
  <c r="C55" i="100" s="1"/>
  <c r="C56" i="100" s="1"/>
  <c r="C57" i="100" s="1"/>
  <c r="C58" i="100" s="1"/>
  <c r="C59" i="100" s="1"/>
  <c r="C60" i="100" s="1"/>
  <c r="C61" i="100" s="1"/>
  <c r="C62" i="100" s="1"/>
  <c r="C63" i="100" s="1"/>
  <c r="C64" i="100" s="1"/>
  <c r="C65" i="100" s="1"/>
  <c r="C66" i="100" s="1"/>
  <c r="C67" i="100" s="1"/>
  <c r="C68" i="100" s="1"/>
  <c r="C69" i="100" s="1"/>
  <c r="C70" i="100" s="1"/>
  <c r="C71" i="100" s="1"/>
  <c r="C72" i="100" s="1"/>
  <c r="C73" i="100" s="1"/>
  <c r="C74" i="100" s="1"/>
  <c r="C75" i="100" s="1"/>
  <c r="C76" i="100" s="1"/>
  <c r="C77" i="100" s="1"/>
  <c r="C78" i="100" s="1"/>
  <c r="C79" i="100" s="1"/>
  <c r="C80" i="100" s="1"/>
  <c r="C81" i="100" s="1"/>
  <c r="C82" i="100" s="1"/>
  <c r="C83" i="100" s="1"/>
  <c r="C84" i="100" s="1"/>
  <c r="C85" i="100" s="1"/>
  <c r="C86" i="100" s="1"/>
  <c r="C87" i="100" s="1"/>
  <c r="C88" i="100" s="1"/>
  <c r="C89" i="100" s="1"/>
  <c r="C90" i="100" s="1"/>
  <c r="C91" i="100" s="1"/>
  <c r="C92" i="100" s="1"/>
  <c r="C93" i="100" s="1"/>
  <c r="C94" i="100" s="1"/>
  <c r="C95" i="100" s="1"/>
  <c r="C96" i="100" s="1"/>
  <c r="C97" i="100" s="1"/>
  <c r="C98" i="100" s="1"/>
  <c r="C99" i="100" s="1"/>
  <c r="C100" i="100" s="1"/>
  <c r="C101" i="100" s="1"/>
  <c r="C102" i="100" s="1"/>
  <c r="C103" i="100" s="1"/>
  <c r="C104" i="100" s="1"/>
  <c r="C105" i="100" s="1"/>
  <c r="C106" i="100" s="1"/>
  <c r="C107" i="100" s="1"/>
  <c r="C108" i="100" s="1"/>
  <c r="C109" i="100" s="1"/>
  <c r="C110" i="100" s="1"/>
  <c r="C111" i="100" s="1"/>
  <c r="C112" i="100" s="1"/>
  <c r="C113" i="100" s="1"/>
  <c r="C114" i="100" s="1"/>
  <c r="C115" i="100" s="1"/>
  <c r="C116" i="100" s="1"/>
  <c r="C117" i="100" s="1"/>
  <c r="C118" i="100" s="1"/>
  <c r="C119" i="100" s="1"/>
  <c r="C120" i="100" s="1"/>
  <c r="C121" i="100" s="1"/>
  <c r="C122" i="100" s="1"/>
  <c r="C123" i="100" s="1"/>
  <c r="C124" i="100" s="1"/>
  <c r="C125" i="100" s="1"/>
  <c r="C126" i="100" s="1"/>
  <c r="C127" i="100" s="1"/>
  <c r="C128" i="100" s="1"/>
  <c r="C129" i="100" s="1"/>
  <c r="C130" i="100" s="1"/>
  <c r="C131" i="100" s="1"/>
  <c r="C132" i="100" s="1"/>
  <c r="C133" i="100" s="1"/>
  <c r="C134" i="100" s="1"/>
  <c r="C135" i="100" s="1"/>
  <c r="C136" i="100" s="1"/>
  <c r="C137" i="100" s="1"/>
  <c r="C138" i="100" s="1"/>
  <c r="C139" i="100" s="1"/>
  <c r="C140" i="100" s="1"/>
  <c r="C141" i="100" s="1"/>
  <c r="C142" i="100" s="1"/>
  <c r="C143" i="100" s="1"/>
  <c r="C144" i="100" s="1"/>
  <c r="C145" i="100" s="1"/>
  <c r="C146" i="100" s="1"/>
  <c r="C147" i="100" s="1"/>
  <c r="C148" i="100" s="1"/>
  <c r="C149" i="100" s="1"/>
  <c r="C150" i="100" s="1"/>
  <c r="C151" i="100" s="1"/>
  <c r="C152" i="100" s="1"/>
  <c r="C153" i="100" s="1"/>
  <c r="C154" i="100" s="1"/>
  <c r="C155" i="100" s="1"/>
  <c r="C156" i="100" s="1"/>
  <c r="C157" i="100" s="1"/>
  <c r="C158" i="100" s="1"/>
  <c r="C159" i="100" s="1"/>
  <c r="C160" i="100" s="1"/>
  <c r="C161" i="100" s="1"/>
  <c r="C162" i="100" s="1"/>
  <c r="C163" i="100" s="1"/>
  <c r="C164" i="100" s="1"/>
  <c r="C165" i="100" s="1"/>
  <c r="C166" i="100" s="1"/>
  <c r="C167" i="100" s="1"/>
  <c r="C168" i="100" s="1"/>
  <c r="C169" i="100" s="1"/>
  <c r="C170" i="100" s="1"/>
  <c r="C171" i="100" s="1"/>
  <c r="C172" i="100" s="1"/>
  <c r="C173" i="100" s="1"/>
  <c r="C174" i="100" s="1"/>
  <c r="C175" i="100" s="1"/>
  <c r="C176" i="100" s="1"/>
  <c r="C177" i="100" s="1"/>
  <c r="C178" i="100" s="1"/>
  <c r="C179" i="100" s="1"/>
  <c r="C180" i="100" s="1"/>
  <c r="C181" i="100" s="1"/>
  <c r="C182" i="100" s="1"/>
  <c r="C183" i="100" s="1"/>
  <c r="C184" i="100" s="1"/>
  <c r="C185" i="100" s="1"/>
  <c r="C186" i="100" s="1"/>
  <c r="C187" i="100" s="1"/>
  <c r="C188" i="100" s="1"/>
  <c r="C189" i="100" s="1"/>
  <c r="C190" i="100" s="1"/>
  <c r="C191" i="100" s="1"/>
  <c r="C192" i="100" s="1"/>
  <c r="C193" i="100" s="1"/>
  <c r="C194" i="100" s="1"/>
  <c r="C195" i="100" s="1"/>
  <c r="C196" i="100" s="1"/>
  <c r="C197" i="100" s="1"/>
  <c r="C198" i="100" s="1"/>
  <c r="C199" i="100" s="1"/>
  <c r="C200" i="100" s="1"/>
  <c r="C201" i="100" s="1"/>
  <c r="C202" i="100" s="1"/>
  <c r="C203" i="100" s="1"/>
  <c r="C204" i="100" s="1"/>
  <c r="C205" i="100" s="1"/>
  <c r="C206" i="100" s="1"/>
  <c r="C207" i="100" s="1"/>
  <c r="C208" i="100" s="1"/>
  <c r="C209" i="100" s="1"/>
  <c r="C210" i="100" s="1"/>
  <c r="C211" i="100" s="1"/>
  <c r="C212" i="100" s="1"/>
  <c r="C213" i="100" s="1"/>
  <c r="C214" i="100" s="1"/>
  <c r="C215" i="100" s="1"/>
  <c r="C216" i="100" s="1"/>
  <c r="C217" i="100" s="1"/>
  <c r="C218" i="100" s="1"/>
  <c r="C219" i="100" s="1"/>
  <c r="C220" i="100" s="1"/>
  <c r="C221" i="100" s="1"/>
  <c r="C222" i="100" s="1"/>
  <c r="C223" i="100" s="1"/>
  <c r="C224" i="100" s="1"/>
  <c r="C225" i="100" s="1"/>
  <c r="C226" i="100" s="1"/>
  <c r="C227" i="100" s="1"/>
  <c r="C228" i="100" s="1"/>
  <c r="C229" i="100" s="1"/>
  <c r="C230" i="100" s="1"/>
  <c r="C231" i="100" s="1"/>
  <c r="C232" i="100" s="1"/>
  <c r="C233" i="100" s="1"/>
  <c r="C234" i="100" s="1"/>
  <c r="C235" i="100" s="1"/>
  <c r="C236" i="100" s="1"/>
  <c r="C237" i="100" s="1"/>
  <c r="C238" i="100" s="1"/>
  <c r="C239" i="100" s="1"/>
  <c r="C240" i="100" s="1"/>
  <c r="C241" i="100" s="1"/>
  <c r="C242" i="100" s="1"/>
  <c r="C243" i="100" s="1"/>
  <c r="C244" i="100" s="1"/>
  <c r="C245" i="100" s="1"/>
  <c r="C246" i="100" s="1"/>
  <c r="C247" i="100" s="1"/>
  <c r="C248" i="100" s="1"/>
  <c r="C249" i="100" s="1"/>
  <c r="C250" i="100" s="1"/>
  <c r="C251" i="100" s="1"/>
  <c r="C252" i="100" s="1"/>
  <c r="C253" i="100" s="1"/>
  <c r="C254" i="100" s="1"/>
  <c r="C255" i="100" s="1"/>
  <c r="C256" i="100" s="1"/>
  <c r="C257" i="100" s="1"/>
  <c r="C258" i="100" s="1"/>
  <c r="C259" i="100" s="1"/>
  <c r="C260" i="100" s="1"/>
  <c r="C261" i="100" s="1"/>
  <c r="C262" i="100" s="1"/>
  <c r="C263" i="100" s="1"/>
  <c r="C264" i="100" s="1"/>
  <c r="C265" i="100" s="1"/>
  <c r="C266" i="100" s="1"/>
  <c r="C267" i="100" s="1"/>
  <c r="C268" i="100" s="1"/>
  <c r="C269" i="100" s="1"/>
  <c r="C270" i="100" s="1"/>
  <c r="C271" i="100" s="1"/>
  <c r="C272" i="100" s="1"/>
  <c r="C273" i="100" s="1"/>
  <c r="C274" i="100" s="1"/>
  <c r="C275" i="100" s="1"/>
  <c r="C276" i="100" s="1"/>
  <c r="AY23" i="100"/>
  <c r="AQ23" i="100"/>
  <c r="AO23" i="100"/>
  <c r="AM23" i="100"/>
  <c r="AL23" i="100"/>
  <c r="AK23" i="100"/>
  <c r="AJ23" i="100"/>
  <c r="AF23" i="100"/>
  <c r="AE23" i="100"/>
  <c r="Y23" i="100"/>
  <c r="J23" i="100"/>
  <c r="AR23" i="100" s="1"/>
  <c r="H23" i="100"/>
  <c r="C23" i="100"/>
  <c r="AY22" i="100"/>
  <c r="AF22" i="100"/>
  <c r="AA22" i="100"/>
  <c r="X22" i="100"/>
  <c r="T22" i="100"/>
  <c r="J22" i="100"/>
  <c r="AN22" i="100" s="1"/>
  <c r="K22" i="100" s="1"/>
  <c r="E10" i="100"/>
  <c r="E9" i="100"/>
  <c r="N8" i="100"/>
  <c r="M8" i="100"/>
  <c r="T6" i="100"/>
  <c r="N6" i="100"/>
  <c r="M6" i="100"/>
  <c r="C6" i="100"/>
  <c r="N5" i="100"/>
  <c r="M5" i="100"/>
  <c r="C5" i="100"/>
  <c r="AP4" i="100"/>
  <c r="AD57" i="100" s="1"/>
  <c r="AO4" i="100"/>
  <c r="AC88" i="100" s="1"/>
  <c r="AN4" i="100"/>
  <c r="AM4" i="100"/>
  <c r="AL4" i="100"/>
  <c r="AK4" i="100"/>
  <c r="Y31" i="100" s="1"/>
  <c r="AJ4" i="100"/>
  <c r="X38" i="100" s="1"/>
  <c r="AI4" i="100"/>
  <c r="W53" i="100" s="1"/>
  <c r="AH4" i="100"/>
  <c r="V36" i="100" s="1"/>
  <c r="AG4" i="100"/>
  <c r="U64" i="100" s="1"/>
  <c r="AF4" i="100"/>
  <c r="T32" i="100" s="1"/>
  <c r="AE4" i="100"/>
  <c r="S85" i="100" s="1"/>
  <c r="AD4" i="100"/>
  <c r="R28" i="100" s="1"/>
  <c r="AC4" i="100"/>
  <c r="Q47" i="100" s="1"/>
  <c r="AB4" i="100"/>
  <c r="P28" i="100" s="1"/>
  <c r="AA4" i="100"/>
  <c r="Z4" i="100"/>
  <c r="N37" i="100" s="1"/>
  <c r="C4" i="100"/>
  <c r="C3" i="100"/>
  <c r="C2" i="100"/>
  <c r="C1" i="100"/>
  <c r="AD23" i="69"/>
  <c r="AD24" i="69"/>
  <c r="AD25" i="69"/>
  <c r="AD26" i="69"/>
  <c r="AD27" i="69"/>
  <c r="AD28" i="69"/>
  <c r="AD29" i="69"/>
  <c r="AD30" i="69"/>
  <c r="AD31" i="69"/>
  <c r="AD32" i="69"/>
  <c r="AD33" i="69"/>
  <c r="AD34" i="69"/>
  <c r="AD35" i="69"/>
  <c r="AD36" i="69"/>
  <c r="AD37" i="69"/>
  <c r="AD38" i="69"/>
  <c r="AD39" i="69"/>
  <c r="AD40" i="69"/>
  <c r="AD41" i="69"/>
  <c r="AD42" i="69"/>
  <c r="AD43" i="69"/>
  <c r="AD44" i="69"/>
  <c r="AD45" i="69"/>
  <c r="AD46" i="69"/>
  <c r="AD47" i="69"/>
  <c r="AD48" i="69"/>
  <c r="AD49" i="69"/>
  <c r="AD50" i="69"/>
  <c r="AD51" i="69"/>
  <c r="AD52" i="69"/>
  <c r="AD53" i="69"/>
  <c r="AD54" i="69"/>
  <c r="AD55" i="69"/>
  <c r="AD56" i="69"/>
  <c r="AD57" i="69"/>
  <c r="AD58" i="69"/>
  <c r="AD59" i="69"/>
  <c r="AD60" i="69"/>
  <c r="AD61" i="69"/>
  <c r="AD62" i="69"/>
  <c r="AD63" i="69"/>
  <c r="AD64" i="69"/>
  <c r="AD65" i="69"/>
  <c r="AD66" i="69"/>
  <c r="AD67" i="69"/>
  <c r="AD68" i="69"/>
  <c r="AD69" i="69"/>
  <c r="AD70" i="69"/>
  <c r="AD71" i="69"/>
  <c r="AD72" i="69"/>
  <c r="AD73" i="69"/>
  <c r="AD74" i="69"/>
  <c r="AD75" i="69"/>
  <c r="AD76" i="69"/>
  <c r="AD77" i="69"/>
  <c r="AD78" i="69"/>
  <c r="AD79" i="69"/>
  <c r="AD80" i="69"/>
  <c r="AD81" i="69"/>
  <c r="AD82" i="69"/>
  <c r="AD83" i="69"/>
  <c r="AD84" i="69"/>
  <c r="AD85" i="69"/>
  <c r="AD86" i="69"/>
  <c r="AD87" i="69"/>
  <c r="AD88" i="69"/>
  <c r="AD89" i="69"/>
  <c r="AD90" i="69"/>
  <c r="AD91" i="69"/>
  <c r="AD92" i="69"/>
  <c r="AD93" i="69"/>
  <c r="AD94" i="69"/>
  <c r="AD95" i="69"/>
  <c r="AD96" i="69"/>
  <c r="AD97" i="69"/>
  <c r="AD98" i="69"/>
  <c r="AD99" i="69"/>
  <c r="AD100" i="69"/>
  <c r="AD101" i="69"/>
  <c r="AD102" i="69"/>
  <c r="AD103" i="69"/>
  <c r="AD104" i="69"/>
  <c r="AD105" i="69"/>
  <c r="AD106" i="69"/>
  <c r="AD107" i="69"/>
  <c r="AD108" i="69"/>
  <c r="AD109" i="69"/>
  <c r="AD110" i="69"/>
  <c r="AD111" i="69"/>
  <c r="AD112" i="69"/>
  <c r="AD113" i="69"/>
  <c r="AD114" i="69"/>
  <c r="AD115" i="69"/>
  <c r="AD116" i="69"/>
  <c r="AD117" i="69"/>
  <c r="AD118" i="69"/>
  <c r="AD119" i="69"/>
  <c r="AD120" i="69"/>
  <c r="AD121" i="69"/>
  <c r="AD122" i="69"/>
  <c r="AD123" i="69"/>
  <c r="AD124" i="69"/>
  <c r="AD125" i="69"/>
  <c r="AD126" i="69"/>
  <c r="AD127" i="69"/>
  <c r="AD128" i="69"/>
  <c r="AD129" i="69"/>
  <c r="AD130" i="69"/>
  <c r="AD131" i="69"/>
  <c r="AD132" i="69"/>
  <c r="AD133" i="69"/>
  <c r="AD134" i="69"/>
  <c r="AD135" i="69"/>
  <c r="AD136" i="69"/>
  <c r="AD137" i="69"/>
  <c r="AD138" i="69"/>
  <c r="AD139" i="69"/>
  <c r="AD140" i="69"/>
  <c r="AD141" i="69"/>
  <c r="AD142" i="69"/>
  <c r="AD143" i="69"/>
  <c r="AD144" i="69"/>
  <c r="AD145" i="69"/>
  <c r="AD146" i="69"/>
  <c r="AD147" i="69"/>
  <c r="AD148" i="69"/>
  <c r="AD149" i="69"/>
  <c r="AD150" i="69"/>
  <c r="AD151" i="69"/>
  <c r="AD152" i="69"/>
  <c r="AD153" i="69"/>
  <c r="AD154" i="69"/>
  <c r="AD155" i="69"/>
  <c r="AD156" i="69"/>
  <c r="AD157" i="69"/>
  <c r="AD158" i="69"/>
  <c r="AD159" i="69"/>
  <c r="AD160" i="69"/>
  <c r="AD161" i="69"/>
  <c r="AD162" i="69"/>
  <c r="AD163" i="69"/>
  <c r="AD164" i="69"/>
  <c r="AD165" i="69"/>
  <c r="AD166" i="69"/>
  <c r="AD167" i="69"/>
  <c r="AD168" i="69"/>
  <c r="AD169" i="69"/>
  <c r="AD170" i="69"/>
  <c r="AD171" i="69"/>
  <c r="AD172" i="69"/>
  <c r="AD173" i="69"/>
  <c r="AD174" i="69"/>
  <c r="AD175" i="69"/>
  <c r="AD176" i="69"/>
  <c r="AD177" i="69"/>
  <c r="AD178" i="69"/>
  <c r="AD179" i="69"/>
  <c r="AD180" i="69"/>
  <c r="AD181" i="69"/>
  <c r="AD182" i="69"/>
  <c r="AD183" i="69"/>
  <c r="AD184" i="69"/>
  <c r="AD185" i="69"/>
  <c r="AD186" i="69"/>
  <c r="AD187" i="69"/>
  <c r="AD188" i="69"/>
  <c r="AD189" i="69"/>
  <c r="AD190" i="69"/>
  <c r="AD191" i="69"/>
  <c r="AD192" i="69"/>
  <c r="AD193" i="69"/>
  <c r="AD194" i="69"/>
  <c r="AD195" i="69"/>
  <c r="AD196" i="69"/>
  <c r="AD197" i="69"/>
  <c r="AD198" i="69"/>
  <c r="AD199" i="69"/>
  <c r="AD200" i="69"/>
  <c r="AD201" i="69"/>
  <c r="AD202" i="69"/>
  <c r="AD203" i="69"/>
  <c r="AD204" i="69"/>
  <c r="AD205" i="69"/>
  <c r="AD206" i="69"/>
  <c r="AD207" i="69"/>
  <c r="AD208" i="69"/>
  <c r="AD209" i="69"/>
  <c r="AD210" i="69"/>
  <c r="AD211" i="69"/>
  <c r="AD212" i="69"/>
  <c r="AD213" i="69"/>
  <c r="AD214" i="69"/>
  <c r="AD215" i="69"/>
  <c r="AD216" i="69"/>
  <c r="AD217" i="69"/>
  <c r="AD218" i="69"/>
  <c r="AD219" i="69"/>
  <c r="AD220" i="69"/>
  <c r="AD221" i="69"/>
  <c r="AD222" i="69"/>
  <c r="AD223" i="69"/>
  <c r="AD224" i="69"/>
  <c r="AD225" i="69"/>
  <c r="AD226" i="69"/>
  <c r="AD227" i="69"/>
  <c r="AD228" i="69"/>
  <c r="AD229" i="69"/>
  <c r="AD230" i="69"/>
  <c r="AD231" i="69"/>
  <c r="AD232" i="69"/>
  <c r="AD233" i="69"/>
  <c r="AD234" i="69"/>
  <c r="AD235" i="69"/>
  <c r="AD236" i="69"/>
  <c r="AD237" i="69"/>
  <c r="AD238" i="69"/>
  <c r="AD239" i="69"/>
  <c r="AD240" i="69"/>
  <c r="AD241" i="69"/>
  <c r="AD242" i="69"/>
  <c r="AD243" i="69"/>
  <c r="AD244" i="69"/>
  <c r="AD245" i="69"/>
  <c r="AD246" i="69"/>
  <c r="AD247" i="69"/>
  <c r="AD248" i="69"/>
  <c r="AD249" i="69"/>
  <c r="AD250" i="69"/>
  <c r="AD251" i="69"/>
  <c r="AD252" i="69"/>
  <c r="AD253" i="69"/>
  <c r="AD254" i="69"/>
  <c r="AD255" i="69"/>
  <c r="AD256" i="69"/>
  <c r="AD257" i="69"/>
  <c r="AD258" i="69"/>
  <c r="AD259" i="69"/>
  <c r="AD260" i="69"/>
  <c r="AD261" i="69"/>
  <c r="AD262" i="69"/>
  <c r="AD263" i="69"/>
  <c r="AD264" i="69"/>
  <c r="AD265" i="69"/>
  <c r="AD266" i="69"/>
  <c r="AD267" i="69"/>
  <c r="AD268" i="69"/>
  <c r="AD269" i="69"/>
  <c r="AD270" i="69"/>
  <c r="AD271" i="69"/>
  <c r="AD272" i="69"/>
  <c r="AD273" i="69"/>
  <c r="AD274" i="69"/>
  <c r="AD275" i="69"/>
  <c r="AD276" i="69"/>
  <c r="AC23" i="69"/>
  <c r="AC24" i="69"/>
  <c r="AC25" i="69"/>
  <c r="AC26" i="69"/>
  <c r="AC27" i="69"/>
  <c r="AC28" i="69"/>
  <c r="AC29" i="69"/>
  <c r="AC30" i="69"/>
  <c r="AC31" i="69"/>
  <c r="AC32" i="69"/>
  <c r="AC33" i="69"/>
  <c r="AC34" i="69"/>
  <c r="AC35" i="69"/>
  <c r="AC36" i="69"/>
  <c r="AC37" i="69"/>
  <c r="AC38" i="69"/>
  <c r="AC39" i="69"/>
  <c r="AC40" i="69"/>
  <c r="AC41" i="69"/>
  <c r="AC42" i="69"/>
  <c r="AC43" i="69"/>
  <c r="AC44" i="69"/>
  <c r="AC45" i="69"/>
  <c r="AC46" i="69"/>
  <c r="AC47" i="69"/>
  <c r="AC48" i="69"/>
  <c r="AC49" i="69"/>
  <c r="AC50" i="69"/>
  <c r="AC51" i="69"/>
  <c r="AC52" i="69"/>
  <c r="AC53" i="69"/>
  <c r="AC54" i="69"/>
  <c r="AC55" i="69"/>
  <c r="AC56" i="69"/>
  <c r="AC57" i="69"/>
  <c r="AC58" i="69"/>
  <c r="AC59" i="69"/>
  <c r="AC60" i="69"/>
  <c r="AC61" i="69"/>
  <c r="AC62" i="69"/>
  <c r="AC63" i="69"/>
  <c r="AC64" i="69"/>
  <c r="AC65" i="69"/>
  <c r="AC66" i="69"/>
  <c r="AC67" i="69"/>
  <c r="AC68" i="69"/>
  <c r="AC69" i="69"/>
  <c r="AC70" i="69"/>
  <c r="AC71" i="69"/>
  <c r="AC72" i="69"/>
  <c r="AC73" i="69"/>
  <c r="AC74" i="69"/>
  <c r="AC75" i="69"/>
  <c r="AC76" i="69"/>
  <c r="AC77" i="69"/>
  <c r="AC78" i="69"/>
  <c r="AC79" i="69"/>
  <c r="AC80" i="69"/>
  <c r="AC81" i="69"/>
  <c r="AC82" i="69"/>
  <c r="AC83" i="69"/>
  <c r="AC84" i="69"/>
  <c r="AC85" i="69"/>
  <c r="AC86" i="69"/>
  <c r="AC87" i="69"/>
  <c r="AC88" i="69"/>
  <c r="AC89" i="69"/>
  <c r="AC90" i="69"/>
  <c r="AC91" i="69"/>
  <c r="AC92" i="69"/>
  <c r="AC93" i="69"/>
  <c r="AC94" i="69"/>
  <c r="AC95" i="69"/>
  <c r="AC96" i="69"/>
  <c r="AC97" i="69"/>
  <c r="AC98" i="69"/>
  <c r="AC99" i="69"/>
  <c r="AC100" i="69"/>
  <c r="AC101" i="69"/>
  <c r="AC102" i="69"/>
  <c r="AC103" i="69"/>
  <c r="AC104" i="69"/>
  <c r="AC105" i="69"/>
  <c r="AC106" i="69"/>
  <c r="AC107" i="69"/>
  <c r="AC108" i="69"/>
  <c r="AC109" i="69"/>
  <c r="AC110" i="69"/>
  <c r="AC111" i="69"/>
  <c r="AC112" i="69"/>
  <c r="AC113" i="69"/>
  <c r="AC114" i="69"/>
  <c r="AC115" i="69"/>
  <c r="AC116" i="69"/>
  <c r="AC117" i="69"/>
  <c r="AC118" i="69"/>
  <c r="AC119" i="69"/>
  <c r="AC120" i="69"/>
  <c r="AC121" i="69"/>
  <c r="AC122" i="69"/>
  <c r="AC123" i="69"/>
  <c r="AC124" i="69"/>
  <c r="AC125" i="69"/>
  <c r="AC126" i="69"/>
  <c r="AC127" i="69"/>
  <c r="AC128" i="69"/>
  <c r="AC129" i="69"/>
  <c r="AC130" i="69"/>
  <c r="AC131" i="69"/>
  <c r="AC132" i="69"/>
  <c r="AC133" i="69"/>
  <c r="AC134" i="69"/>
  <c r="AC135" i="69"/>
  <c r="AC136" i="69"/>
  <c r="AC137" i="69"/>
  <c r="AC138" i="69"/>
  <c r="AC139" i="69"/>
  <c r="AC140" i="69"/>
  <c r="AC141" i="69"/>
  <c r="AC142" i="69"/>
  <c r="AC143" i="69"/>
  <c r="AC144" i="69"/>
  <c r="AC145" i="69"/>
  <c r="AC146" i="69"/>
  <c r="AC147" i="69"/>
  <c r="AC148" i="69"/>
  <c r="AC149" i="69"/>
  <c r="AC150" i="69"/>
  <c r="AC151" i="69"/>
  <c r="AC152" i="69"/>
  <c r="AC153" i="69"/>
  <c r="AC154" i="69"/>
  <c r="AC155" i="69"/>
  <c r="AC156" i="69"/>
  <c r="AC157" i="69"/>
  <c r="AC158" i="69"/>
  <c r="AC159" i="69"/>
  <c r="AC160" i="69"/>
  <c r="AC161" i="69"/>
  <c r="AC162" i="69"/>
  <c r="AC163" i="69"/>
  <c r="AC164" i="69"/>
  <c r="AC165" i="69"/>
  <c r="AC166" i="69"/>
  <c r="AC167" i="69"/>
  <c r="AC168" i="69"/>
  <c r="AC169" i="69"/>
  <c r="AC170" i="69"/>
  <c r="AC171" i="69"/>
  <c r="AC172" i="69"/>
  <c r="AC173" i="69"/>
  <c r="AC174" i="69"/>
  <c r="AC175" i="69"/>
  <c r="AC176" i="69"/>
  <c r="AC177" i="69"/>
  <c r="AC178" i="69"/>
  <c r="AC179" i="69"/>
  <c r="AC180" i="69"/>
  <c r="AC181" i="69"/>
  <c r="AC182" i="69"/>
  <c r="AC183" i="69"/>
  <c r="AC184" i="69"/>
  <c r="AC185" i="69"/>
  <c r="AC186" i="69"/>
  <c r="AC187" i="69"/>
  <c r="AC188" i="69"/>
  <c r="AC189" i="69"/>
  <c r="AC190" i="69"/>
  <c r="AC191" i="69"/>
  <c r="AC192" i="69"/>
  <c r="AC193" i="69"/>
  <c r="AC194" i="69"/>
  <c r="AC195" i="69"/>
  <c r="AC196" i="69"/>
  <c r="AC197" i="69"/>
  <c r="AC198" i="69"/>
  <c r="AC199" i="69"/>
  <c r="AC200" i="69"/>
  <c r="AC201" i="69"/>
  <c r="AC202" i="69"/>
  <c r="AC203" i="69"/>
  <c r="AC204" i="69"/>
  <c r="AC205" i="69"/>
  <c r="AC206" i="69"/>
  <c r="AC207" i="69"/>
  <c r="AC208" i="69"/>
  <c r="AC209" i="69"/>
  <c r="AC210" i="69"/>
  <c r="AC211" i="69"/>
  <c r="AC212" i="69"/>
  <c r="AC213" i="69"/>
  <c r="AC214" i="69"/>
  <c r="AC215" i="69"/>
  <c r="AC216" i="69"/>
  <c r="AC217" i="69"/>
  <c r="AC218" i="69"/>
  <c r="AC219" i="69"/>
  <c r="AC220" i="69"/>
  <c r="AC221" i="69"/>
  <c r="AC222" i="69"/>
  <c r="AC223" i="69"/>
  <c r="AC224" i="69"/>
  <c r="AC225" i="69"/>
  <c r="AC226" i="69"/>
  <c r="AC227" i="69"/>
  <c r="AC228" i="69"/>
  <c r="AC229" i="69"/>
  <c r="AC230" i="69"/>
  <c r="AC231" i="69"/>
  <c r="AC232" i="69"/>
  <c r="AC233" i="69"/>
  <c r="AC234" i="69"/>
  <c r="AC235" i="69"/>
  <c r="AC236" i="69"/>
  <c r="AC237" i="69"/>
  <c r="AC238" i="69"/>
  <c r="AC239" i="69"/>
  <c r="AC240" i="69"/>
  <c r="AC241" i="69"/>
  <c r="AC242" i="69"/>
  <c r="AC243" i="69"/>
  <c r="AC244" i="69"/>
  <c r="AC245" i="69"/>
  <c r="AC246" i="69"/>
  <c r="AC247" i="69"/>
  <c r="AC248" i="69"/>
  <c r="AC249" i="69"/>
  <c r="AC250" i="69"/>
  <c r="AC251" i="69"/>
  <c r="AC252" i="69"/>
  <c r="AC253" i="69"/>
  <c r="AC254" i="69"/>
  <c r="AC255" i="69"/>
  <c r="AC256" i="69"/>
  <c r="AC257" i="69"/>
  <c r="AC258" i="69"/>
  <c r="AC259" i="69"/>
  <c r="AC260" i="69"/>
  <c r="AC261" i="69"/>
  <c r="AC262" i="69"/>
  <c r="AC263" i="69"/>
  <c r="AC264" i="69"/>
  <c r="AC265" i="69"/>
  <c r="AC266" i="69"/>
  <c r="AC267" i="69"/>
  <c r="AC268" i="69"/>
  <c r="AC269" i="69"/>
  <c r="AC270" i="69"/>
  <c r="AC271" i="69"/>
  <c r="AC272" i="69"/>
  <c r="AC273" i="69"/>
  <c r="AC274" i="69"/>
  <c r="AC275" i="69"/>
  <c r="AC276" i="69"/>
  <c r="AB23" i="69"/>
  <c r="AB24" i="69"/>
  <c r="AB25" i="69"/>
  <c r="AB26" i="69"/>
  <c r="AB27" i="69"/>
  <c r="AB28" i="69"/>
  <c r="AB29" i="69"/>
  <c r="AB30" i="69"/>
  <c r="AB31" i="69"/>
  <c r="AB32" i="69"/>
  <c r="AB33" i="69"/>
  <c r="AB34" i="69"/>
  <c r="AB35" i="69"/>
  <c r="AB36" i="69"/>
  <c r="AB37" i="69"/>
  <c r="AB38" i="69"/>
  <c r="AB39" i="69"/>
  <c r="AB40" i="69"/>
  <c r="AB41" i="69"/>
  <c r="AB42" i="69"/>
  <c r="AB43" i="69"/>
  <c r="AB44" i="69"/>
  <c r="AB45" i="69"/>
  <c r="AB46" i="69"/>
  <c r="AB47" i="69"/>
  <c r="AB48" i="69"/>
  <c r="AB49" i="69"/>
  <c r="AB50" i="69"/>
  <c r="AB51" i="69"/>
  <c r="AB52" i="69"/>
  <c r="AB53" i="69"/>
  <c r="AB54" i="69"/>
  <c r="AB55" i="69"/>
  <c r="AB56" i="69"/>
  <c r="AB57" i="69"/>
  <c r="AB58" i="69"/>
  <c r="AB59" i="69"/>
  <c r="AB60" i="69"/>
  <c r="AB61" i="69"/>
  <c r="AB62" i="69"/>
  <c r="AB63" i="69"/>
  <c r="AB64" i="69"/>
  <c r="AB65" i="69"/>
  <c r="AB66" i="69"/>
  <c r="AB67" i="69"/>
  <c r="AB68" i="69"/>
  <c r="AB69" i="69"/>
  <c r="AB70" i="69"/>
  <c r="AB71" i="69"/>
  <c r="AB72" i="69"/>
  <c r="AB73" i="69"/>
  <c r="AB74" i="69"/>
  <c r="AB75" i="69"/>
  <c r="AB76" i="69"/>
  <c r="AB77" i="69"/>
  <c r="AB78" i="69"/>
  <c r="AB79" i="69"/>
  <c r="AB80" i="69"/>
  <c r="AB81" i="69"/>
  <c r="AB82" i="69"/>
  <c r="AB83" i="69"/>
  <c r="AB84" i="69"/>
  <c r="AB85" i="69"/>
  <c r="AB86" i="69"/>
  <c r="AB87" i="69"/>
  <c r="AB88" i="69"/>
  <c r="AB89" i="69"/>
  <c r="AB90" i="69"/>
  <c r="AB91" i="69"/>
  <c r="AB92" i="69"/>
  <c r="AB93" i="69"/>
  <c r="AB94" i="69"/>
  <c r="AB95" i="69"/>
  <c r="AB96" i="69"/>
  <c r="AB97" i="69"/>
  <c r="AB98" i="69"/>
  <c r="AB99" i="69"/>
  <c r="AB100" i="69"/>
  <c r="AB101" i="69"/>
  <c r="AB102" i="69"/>
  <c r="AB103" i="69"/>
  <c r="AB104" i="69"/>
  <c r="AB105" i="69"/>
  <c r="AB106" i="69"/>
  <c r="AB107" i="69"/>
  <c r="AB108" i="69"/>
  <c r="AB109" i="69"/>
  <c r="AB110" i="69"/>
  <c r="AB111" i="69"/>
  <c r="AB112" i="69"/>
  <c r="AB113" i="69"/>
  <c r="AB114" i="69"/>
  <c r="AB115" i="69"/>
  <c r="AB116" i="69"/>
  <c r="AB117" i="69"/>
  <c r="AB118" i="69"/>
  <c r="AB119" i="69"/>
  <c r="AB120" i="69"/>
  <c r="AB121" i="69"/>
  <c r="AB122" i="69"/>
  <c r="AB123" i="69"/>
  <c r="AB124" i="69"/>
  <c r="AB125" i="69"/>
  <c r="AB126" i="69"/>
  <c r="AB127" i="69"/>
  <c r="AB128" i="69"/>
  <c r="AB129" i="69"/>
  <c r="AB130" i="69"/>
  <c r="AB131" i="69"/>
  <c r="AB132" i="69"/>
  <c r="AB133" i="69"/>
  <c r="AB134" i="69"/>
  <c r="AB135" i="69"/>
  <c r="AB136" i="69"/>
  <c r="AB137" i="69"/>
  <c r="AB138" i="69"/>
  <c r="AB139" i="69"/>
  <c r="AB140" i="69"/>
  <c r="AB141" i="69"/>
  <c r="AB142" i="69"/>
  <c r="AB143" i="69"/>
  <c r="AB144" i="69"/>
  <c r="AB145" i="69"/>
  <c r="AB146" i="69"/>
  <c r="AB147" i="69"/>
  <c r="AB148" i="69"/>
  <c r="AB149" i="69"/>
  <c r="AB150" i="69"/>
  <c r="AB151" i="69"/>
  <c r="AB152" i="69"/>
  <c r="AB153" i="69"/>
  <c r="AB154" i="69"/>
  <c r="AB155" i="69"/>
  <c r="AB156" i="69"/>
  <c r="AB157" i="69"/>
  <c r="AB158" i="69"/>
  <c r="AB159" i="69"/>
  <c r="AB160" i="69"/>
  <c r="AB161" i="69"/>
  <c r="AB162" i="69"/>
  <c r="AB163" i="69"/>
  <c r="AB164" i="69"/>
  <c r="AB165" i="69"/>
  <c r="AB166" i="69"/>
  <c r="AB167" i="69"/>
  <c r="AB168" i="69"/>
  <c r="AB169" i="69"/>
  <c r="AB170" i="69"/>
  <c r="AB171" i="69"/>
  <c r="AB172" i="69"/>
  <c r="AB173" i="69"/>
  <c r="AB174" i="69"/>
  <c r="AB175" i="69"/>
  <c r="AB176" i="69"/>
  <c r="AB177" i="69"/>
  <c r="AB178" i="69"/>
  <c r="AB179" i="69"/>
  <c r="AB180" i="69"/>
  <c r="AB181" i="69"/>
  <c r="AB182" i="69"/>
  <c r="AB183" i="69"/>
  <c r="AB184" i="69"/>
  <c r="AB185" i="69"/>
  <c r="AB186" i="69"/>
  <c r="AB187" i="69"/>
  <c r="AB188" i="69"/>
  <c r="AB189" i="69"/>
  <c r="AB190" i="69"/>
  <c r="AB191" i="69"/>
  <c r="AB192" i="69"/>
  <c r="AB193" i="69"/>
  <c r="AB194" i="69"/>
  <c r="AB195" i="69"/>
  <c r="AB196" i="69"/>
  <c r="AB197" i="69"/>
  <c r="AB198" i="69"/>
  <c r="AB199" i="69"/>
  <c r="AB200" i="69"/>
  <c r="AB201" i="69"/>
  <c r="AB202" i="69"/>
  <c r="AB203" i="69"/>
  <c r="AB204" i="69"/>
  <c r="AB205" i="69"/>
  <c r="AB206" i="69"/>
  <c r="AB207" i="69"/>
  <c r="AB208" i="69"/>
  <c r="AB209" i="69"/>
  <c r="AB210" i="69"/>
  <c r="AB211" i="69"/>
  <c r="AB212" i="69"/>
  <c r="AB213" i="69"/>
  <c r="AB214" i="69"/>
  <c r="AB215" i="69"/>
  <c r="AB216" i="69"/>
  <c r="AB217" i="69"/>
  <c r="AB218" i="69"/>
  <c r="AB219" i="69"/>
  <c r="AB220" i="69"/>
  <c r="AB221" i="69"/>
  <c r="AB222" i="69"/>
  <c r="AB223" i="69"/>
  <c r="AB224" i="69"/>
  <c r="AB225" i="69"/>
  <c r="AB226" i="69"/>
  <c r="AB227" i="69"/>
  <c r="AB228" i="69"/>
  <c r="AB229" i="69"/>
  <c r="AB230" i="69"/>
  <c r="AB231" i="69"/>
  <c r="AB232" i="69"/>
  <c r="AB233" i="69"/>
  <c r="AB234" i="69"/>
  <c r="AB235" i="69"/>
  <c r="AB236" i="69"/>
  <c r="AB237" i="69"/>
  <c r="AB238" i="69"/>
  <c r="AB239" i="69"/>
  <c r="AB240" i="69"/>
  <c r="AB241" i="69"/>
  <c r="AB242" i="69"/>
  <c r="AB243" i="69"/>
  <c r="AB244" i="69"/>
  <c r="AB245" i="69"/>
  <c r="AB246" i="69"/>
  <c r="AB247" i="69"/>
  <c r="AB248" i="69"/>
  <c r="AB249" i="69"/>
  <c r="AB250" i="69"/>
  <c r="AB251" i="69"/>
  <c r="AB252" i="69"/>
  <c r="AB253" i="69"/>
  <c r="AB254" i="69"/>
  <c r="AB255" i="69"/>
  <c r="AB256" i="69"/>
  <c r="AB257" i="69"/>
  <c r="AB258" i="69"/>
  <c r="AB259" i="69"/>
  <c r="AB260" i="69"/>
  <c r="AB261" i="69"/>
  <c r="AB262" i="69"/>
  <c r="AB263" i="69"/>
  <c r="AB264" i="69"/>
  <c r="AB265" i="69"/>
  <c r="AB266" i="69"/>
  <c r="AB267" i="69"/>
  <c r="AB268" i="69"/>
  <c r="AB269" i="69"/>
  <c r="AB270" i="69"/>
  <c r="AB271" i="69"/>
  <c r="AB272" i="69"/>
  <c r="AB273" i="69"/>
  <c r="AB274" i="69"/>
  <c r="AB275" i="69"/>
  <c r="AB276" i="69"/>
  <c r="AA23" i="69"/>
  <c r="AA24" i="69"/>
  <c r="AA25" i="69"/>
  <c r="AA26" i="69"/>
  <c r="AA27" i="69"/>
  <c r="AA28" i="69"/>
  <c r="AA29" i="69"/>
  <c r="AA30" i="69"/>
  <c r="AA31" i="69"/>
  <c r="AA32" i="69"/>
  <c r="AA33" i="69"/>
  <c r="AA34" i="69"/>
  <c r="AA35" i="69"/>
  <c r="AA36" i="69"/>
  <c r="AA37" i="69"/>
  <c r="AA38" i="69"/>
  <c r="AA39" i="69"/>
  <c r="AA40" i="69"/>
  <c r="AA41" i="69"/>
  <c r="AA42" i="69"/>
  <c r="AA43" i="69"/>
  <c r="AA44" i="69"/>
  <c r="AA45" i="69"/>
  <c r="AA46" i="69"/>
  <c r="AA47" i="69"/>
  <c r="AA48" i="69"/>
  <c r="AA49" i="69"/>
  <c r="AA50" i="69"/>
  <c r="AA51" i="69"/>
  <c r="AA52" i="69"/>
  <c r="AA53" i="69"/>
  <c r="AA54" i="69"/>
  <c r="AA55" i="69"/>
  <c r="AA56" i="69"/>
  <c r="AA57" i="69"/>
  <c r="AA58" i="69"/>
  <c r="AA59" i="69"/>
  <c r="AA60" i="69"/>
  <c r="AA61" i="69"/>
  <c r="AA62" i="69"/>
  <c r="AA63" i="69"/>
  <c r="AA64" i="69"/>
  <c r="AA65" i="69"/>
  <c r="AA66" i="69"/>
  <c r="AA67" i="69"/>
  <c r="AA68" i="69"/>
  <c r="AA69" i="69"/>
  <c r="AA70" i="69"/>
  <c r="AA71" i="69"/>
  <c r="AA72" i="69"/>
  <c r="AA73" i="69"/>
  <c r="AA74" i="69"/>
  <c r="AA75" i="69"/>
  <c r="AA76" i="69"/>
  <c r="AA77" i="69"/>
  <c r="AA78" i="69"/>
  <c r="AA79" i="69"/>
  <c r="AA80" i="69"/>
  <c r="AA81" i="69"/>
  <c r="AA82" i="69"/>
  <c r="AA83" i="69"/>
  <c r="AA84" i="69"/>
  <c r="AA85" i="69"/>
  <c r="AA86" i="69"/>
  <c r="AA87" i="69"/>
  <c r="AA88" i="69"/>
  <c r="AA89" i="69"/>
  <c r="AA90" i="69"/>
  <c r="AA91" i="69"/>
  <c r="AA92" i="69"/>
  <c r="AA93" i="69"/>
  <c r="AA94" i="69"/>
  <c r="AA95" i="69"/>
  <c r="AA96" i="69"/>
  <c r="AA97" i="69"/>
  <c r="AA98" i="69"/>
  <c r="AA99" i="69"/>
  <c r="AA100" i="69"/>
  <c r="AA101" i="69"/>
  <c r="AA102" i="69"/>
  <c r="AA103" i="69"/>
  <c r="AA104" i="69"/>
  <c r="AA105" i="69"/>
  <c r="AA106" i="69"/>
  <c r="AA107" i="69"/>
  <c r="AA108" i="69"/>
  <c r="AA109" i="69"/>
  <c r="AA110" i="69"/>
  <c r="AA111" i="69"/>
  <c r="AA112" i="69"/>
  <c r="AA113" i="69"/>
  <c r="AA114" i="69"/>
  <c r="AA115" i="69"/>
  <c r="AA116" i="69"/>
  <c r="AA117" i="69"/>
  <c r="AA118" i="69"/>
  <c r="AA119" i="69"/>
  <c r="AA120" i="69"/>
  <c r="AA121" i="69"/>
  <c r="AA122" i="69"/>
  <c r="AA123" i="69"/>
  <c r="AA124" i="69"/>
  <c r="AA125" i="69"/>
  <c r="AA126" i="69"/>
  <c r="AA127" i="69"/>
  <c r="AA128" i="69"/>
  <c r="AA129" i="69"/>
  <c r="AA130" i="69"/>
  <c r="AA131" i="69"/>
  <c r="AA132" i="69"/>
  <c r="AA133" i="69"/>
  <c r="AA134" i="69"/>
  <c r="AA135" i="69"/>
  <c r="AA136" i="69"/>
  <c r="AA137" i="69"/>
  <c r="AA138" i="69"/>
  <c r="AA139" i="69"/>
  <c r="AA140" i="69"/>
  <c r="AA141" i="69"/>
  <c r="AA142" i="69"/>
  <c r="AA143" i="69"/>
  <c r="AA144" i="69"/>
  <c r="AA145" i="69"/>
  <c r="AA146" i="69"/>
  <c r="AA147" i="69"/>
  <c r="AA148" i="69"/>
  <c r="AA149" i="69"/>
  <c r="AA150" i="69"/>
  <c r="AA151" i="69"/>
  <c r="AA152" i="69"/>
  <c r="AA153" i="69"/>
  <c r="AA154" i="69"/>
  <c r="AA155" i="69"/>
  <c r="AA156" i="69"/>
  <c r="AA157" i="69"/>
  <c r="AA158" i="69"/>
  <c r="AA159" i="69"/>
  <c r="AA160" i="69"/>
  <c r="AA161" i="69"/>
  <c r="AA162" i="69"/>
  <c r="AA163" i="69"/>
  <c r="AA164" i="69"/>
  <c r="AA165" i="69"/>
  <c r="AA166" i="69"/>
  <c r="AA167" i="69"/>
  <c r="AA168" i="69"/>
  <c r="AA169" i="69"/>
  <c r="AA170" i="69"/>
  <c r="AA171" i="69"/>
  <c r="AA172" i="69"/>
  <c r="AA173" i="69"/>
  <c r="AA174" i="69"/>
  <c r="AA175" i="69"/>
  <c r="AA176" i="69"/>
  <c r="AA177" i="69"/>
  <c r="AA178" i="69"/>
  <c r="AA179" i="69"/>
  <c r="AA180" i="69"/>
  <c r="AA181" i="69"/>
  <c r="AA182" i="69"/>
  <c r="AA183" i="69"/>
  <c r="AA184" i="69"/>
  <c r="AA185" i="69"/>
  <c r="AA186" i="69"/>
  <c r="AA187" i="69"/>
  <c r="AA188" i="69"/>
  <c r="AA189" i="69"/>
  <c r="AA190" i="69"/>
  <c r="AA191" i="69"/>
  <c r="AA192" i="69"/>
  <c r="AA193" i="69"/>
  <c r="AA194" i="69"/>
  <c r="AA195" i="69"/>
  <c r="AA196" i="69"/>
  <c r="AA197" i="69"/>
  <c r="AA198" i="69"/>
  <c r="AA199" i="69"/>
  <c r="AA200" i="69"/>
  <c r="AA201" i="69"/>
  <c r="AA202" i="69"/>
  <c r="AA203" i="69"/>
  <c r="AA204" i="69"/>
  <c r="AA205" i="69"/>
  <c r="AA206" i="69"/>
  <c r="AA207" i="69"/>
  <c r="AA208" i="69"/>
  <c r="AA209" i="69"/>
  <c r="AA210" i="69"/>
  <c r="AA211" i="69"/>
  <c r="AA212" i="69"/>
  <c r="AA213" i="69"/>
  <c r="AA214" i="69"/>
  <c r="AA215" i="69"/>
  <c r="AA216" i="69"/>
  <c r="AA217" i="69"/>
  <c r="AA218" i="69"/>
  <c r="AA219" i="69"/>
  <c r="AA220" i="69"/>
  <c r="AA221" i="69"/>
  <c r="AA222" i="69"/>
  <c r="AA223" i="69"/>
  <c r="AA224" i="69"/>
  <c r="AA225" i="69"/>
  <c r="AA226" i="69"/>
  <c r="AA227" i="69"/>
  <c r="AA228" i="69"/>
  <c r="AA229" i="69"/>
  <c r="AA230" i="69"/>
  <c r="AA231" i="69"/>
  <c r="AA232" i="69"/>
  <c r="AA233" i="69"/>
  <c r="AA234" i="69"/>
  <c r="AA235" i="69"/>
  <c r="AA236" i="69"/>
  <c r="AA237" i="69"/>
  <c r="AA238" i="69"/>
  <c r="AA239" i="69"/>
  <c r="AA240" i="69"/>
  <c r="AA241" i="69"/>
  <c r="AA242" i="69"/>
  <c r="AA243" i="69"/>
  <c r="AA244" i="69"/>
  <c r="AA245" i="69"/>
  <c r="AA246" i="69"/>
  <c r="AA247" i="69"/>
  <c r="AA248" i="69"/>
  <c r="AA249" i="69"/>
  <c r="AA250" i="69"/>
  <c r="AA251" i="69"/>
  <c r="AA252" i="69"/>
  <c r="AA253" i="69"/>
  <c r="AA254" i="69"/>
  <c r="AA255" i="69"/>
  <c r="AA256" i="69"/>
  <c r="AA257" i="69"/>
  <c r="AA258" i="69"/>
  <c r="AA259" i="69"/>
  <c r="AA260" i="69"/>
  <c r="AA261" i="69"/>
  <c r="AA262" i="69"/>
  <c r="AA263" i="69"/>
  <c r="AA264" i="69"/>
  <c r="AA265" i="69"/>
  <c r="AA266" i="69"/>
  <c r="AA267" i="69"/>
  <c r="AA268" i="69"/>
  <c r="AA269" i="69"/>
  <c r="AA270" i="69"/>
  <c r="AA271" i="69"/>
  <c r="AA272" i="69"/>
  <c r="AA273" i="69"/>
  <c r="AA274" i="69"/>
  <c r="AA275" i="69"/>
  <c r="AA276" i="69"/>
  <c r="Z23" i="69"/>
  <c r="Z24" i="69"/>
  <c r="Z25" i="69"/>
  <c r="Z26" i="69"/>
  <c r="Z27" i="69"/>
  <c r="Z28" i="69"/>
  <c r="Z29" i="69"/>
  <c r="Z30" i="69"/>
  <c r="Z31" i="69"/>
  <c r="Z32" i="69"/>
  <c r="Z33" i="69"/>
  <c r="Z34" i="69"/>
  <c r="Z35" i="69"/>
  <c r="Z36" i="69"/>
  <c r="Z37" i="69"/>
  <c r="Z38" i="69"/>
  <c r="Z39" i="69"/>
  <c r="Z40" i="69"/>
  <c r="Z41" i="69"/>
  <c r="Z42" i="69"/>
  <c r="Z43" i="69"/>
  <c r="Z44" i="69"/>
  <c r="Z45" i="69"/>
  <c r="Z46" i="69"/>
  <c r="Z47" i="69"/>
  <c r="Z48" i="69"/>
  <c r="Z49" i="69"/>
  <c r="Z50" i="69"/>
  <c r="Z51" i="69"/>
  <c r="Z52" i="69"/>
  <c r="Z53" i="69"/>
  <c r="Z54" i="69"/>
  <c r="Z55" i="69"/>
  <c r="Z56" i="69"/>
  <c r="Z57" i="69"/>
  <c r="Z58" i="69"/>
  <c r="Z59" i="69"/>
  <c r="Z60" i="69"/>
  <c r="Z61" i="69"/>
  <c r="Z62" i="69"/>
  <c r="Z63" i="69"/>
  <c r="Z64" i="69"/>
  <c r="Z65" i="69"/>
  <c r="Z66" i="69"/>
  <c r="Z67" i="69"/>
  <c r="Z68" i="69"/>
  <c r="Z69" i="69"/>
  <c r="Z70" i="69"/>
  <c r="Z71" i="69"/>
  <c r="Z72" i="69"/>
  <c r="Z73" i="69"/>
  <c r="Z74" i="69"/>
  <c r="Z75" i="69"/>
  <c r="Z76" i="69"/>
  <c r="Z77" i="69"/>
  <c r="Z78" i="69"/>
  <c r="Z79" i="69"/>
  <c r="Z80" i="69"/>
  <c r="Z81" i="69"/>
  <c r="Z82" i="69"/>
  <c r="Z83" i="69"/>
  <c r="Z84" i="69"/>
  <c r="Z85" i="69"/>
  <c r="Z86" i="69"/>
  <c r="Z87" i="69"/>
  <c r="Z88" i="69"/>
  <c r="Z89" i="69"/>
  <c r="Z90" i="69"/>
  <c r="Z91" i="69"/>
  <c r="Z92" i="69"/>
  <c r="Z93" i="69"/>
  <c r="Z94" i="69"/>
  <c r="Z95" i="69"/>
  <c r="Z96" i="69"/>
  <c r="Z97" i="69"/>
  <c r="Z98" i="69"/>
  <c r="Z99" i="69"/>
  <c r="Z100" i="69"/>
  <c r="Z101" i="69"/>
  <c r="Z102" i="69"/>
  <c r="Z103" i="69"/>
  <c r="Z104" i="69"/>
  <c r="Z105" i="69"/>
  <c r="Z106" i="69"/>
  <c r="Z107" i="69"/>
  <c r="Z108" i="69"/>
  <c r="Z109" i="69"/>
  <c r="Z110" i="69"/>
  <c r="Z111" i="69"/>
  <c r="Z112" i="69"/>
  <c r="Z113" i="69"/>
  <c r="Z114" i="69"/>
  <c r="Z115" i="69"/>
  <c r="Z116" i="69"/>
  <c r="Z117" i="69"/>
  <c r="Z118" i="69"/>
  <c r="Z119" i="69"/>
  <c r="Z120" i="69"/>
  <c r="Z121" i="69"/>
  <c r="Z122" i="69"/>
  <c r="Z123" i="69"/>
  <c r="Z124" i="69"/>
  <c r="Z125" i="69"/>
  <c r="Z126" i="69"/>
  <c r="Z127" i="69"/>
  <c r="Z128" i="69"/>
  <c r="Z129" i="69"/>
  <c r="Z130" i="69"/>
  <c r="Z131" i="69"/>
  <c r="Z132" i="69"/>
  <c r="Z133" i="69"/>
  <c r="Z134" i="69"/>
  <c r="Z135" i="69"/>
  <c r="Z136" i="69"/>
  <c r="Z137" i="69"/>
  <c r="Z138" i="69"/>
  <c r="Z139" i="69"/>
  <c r="Z140" i="69"/>
  <c r="Z141" i="69"/>
  <c r="Z142" i="69"/>
  <c r="Z143" i="69"/>
  <c r="Z144" i="69"/>
  <c r="Z145" i="69"/>
  <c r="Z146" i="69"/>
  <c r="Z147" i="69"/>
  <c r="Z148" i="69"/>
  <c r="Z149" i="69"/>
  <c r="Z150" i="69"/>
  <c r="Z151" i="69"/>
  <c r="Z152" i="69"/>
  <c r="Z153" i="69"/>
  <c r="Z154" i="69"/>
  <c r="Z155" i="69"/>
  <c r="Z156" i="69"/>
  <c r="Z157" i="69"/>
  <c r="Z158" i="69"/>
  <c r="Z159" i="69"/>
  <c r="Z160" i="69"/>
  <c r="Z161" i="69"/>
  <c r="Z162" i="69"/>
  <c r="Z163" i="69"/>
  <c r="Z164" i="69"/>
  <c r="Z165" i="69"/>
  <c r="Z166" i="69"/>
  <c r="Z167" i="69"/>
  <c r="Z168" i="69"/>
  <c r="Z169" i="69"/>
  <c r="Z170" i="69"/>
  <c r="Z171" i="69"/>
  <c r="Z172" i="69"/>
  <c r="Z173" i="69"/>
  <c r="Z174" i="69"/>
  <c r="Z175" i="69"/>
  <c r="Z176" i="69"/>
  <c r="Z177" i="69"/>
  <c r="Z178" i="69"/>
  <c r="Z179" i="69"/>
  <c r="Z180" i="69"/>
  <c r="Z181" i="69"/>
  <c r="Z182" i="69"/>
  <c r="Z183" i="69"/>
  <c r="Z184" i="69"/>
  <c r="Z185" i="69"/>
  <c r="Z186" i="69"/>
  <c r="Z187" i="69"/>
  <c r="Z188" i="69"/>
  <c r="Z189" i="69"/>
  <c r="Z190" i="69"/>
  <c r="Z191" i="69"/>
  <c r="Z192" i="69"/>
  <c r="Z193" i="69"/>
  <c r="Z194" i="69"/>
  <c r="Z195" i="69"/>
  <c r="Z196" i="69"/>
  <c r="Z197" i="69"/>
  <c r="Z198" i="69"/>
  <c r="Z199" i="69"/>
  <c r="Z200" i="69"/>
  <c r="Z201" i="69"/>
  <c r="Z202" i="69"/>
  <c r="Z203" i="69"/>
  <c r="Z204" i="69"/>
  <c r="Z205" i="69"/>
  <c r="Z206" i="69"/>
  <c r="Z207" i="69"/>
  <c r="Z208" i="69"/>
  <c r="Z209" i="69"/>
  <c r="Z210" i="69"/>
  <c r="Z211" i="69"/>
  <c r="Z212" i="69"/>
  <c r="Z213" i="69"/>
  <c r="Z214" i="69"/>
  <c r="Z215" i="69"/>
  <c r="Z216" i="69"/>
  <c r="Z217" i="69"/>
  <c r="Z218" i="69"/>
  <c r="Z219" i="69"/>
  <c r="Z220" i="69"/>
  <c r="Z221" i="69"/>
  <c r="Z222" i="69"/>
  <c r="Z223" i="69"/>
  <c r="Z224" i="69"/>
  <c r="Z225" i="69"/>
  <c r="Z226" i="69"/>
  <c r="Z227" i="69"/>
  <c r="Z228" i="69"/>
  <c r="Z229" i="69"/>
  <c r="Z230" i="69"/>
  <c r="Z231" i="69"/>
  <c r="Z232" i="69"/>
  <c r="Z233" i="69"/>
  <c r="Z234" i="69"/>
  <c r="Z235" i="69"/>
  <c r="Z236" i="69"/>
  <c r="Z237" i="69"/>
  <c r="Z238" i="69"/>
  <c r="Z239" i="69"/>
  <c r="Z240" i="69"/>
  <c r="Z241" i="69"/>
  <c r="Z242" i="69"/>
  <c r="Z243" i="69"/>
  <c r="Z244" i="69"/>
  <c r="Z245" i="69"/>
  <c r="Z246" i="69"/>
  <c r="Z247" i="69"/>
  <c r="Z248" i="69"/>
  <c r="Z249" i="69"/>
  <c r="Z250" i="69"/>
  <c r="Z251" i="69"/>
  <c r="Z252" i="69"/>
  <c r="Z253" i="69"/>
  <c r="Z254" i="69"/>
  <c r="Z255" i="69"/>
  <c r="Z256" i="69"/>
  <c r="Z257" i="69"/>
  <c r="Z258" i="69"/>
  <c r="Z259" i="69"/>
  <c r="Z260" i="69"/>
  <c r="Z261" i="69"/>
  <c r="Z262" i="69"/>
  <c r="Z263" i="69"/>
  <c r="Z264" i="69"/>
  <c r="Z265" i="69"/>
  <c r="Z266" i="69"/>
  <c r="Z267" i="69"/>
  <c r="Z268" i="69"/>
  <c r="Z269" i="69"/>
  <c r="Z270" i="69"/>
  <c r="Z271" i="69"/>
  <c r="Z272" i="69"/>
  <c r="Z273" i="69"/>
  <c r="Z274" i="69"/>
  <c r="Z275" i="69"/>
  <c r="Z276" i="69"/>
  <c r="Y23" i="69"/>
  <c r="Y24" i="69"/>
  <c r="Y25" i="69"/>
  <c r="Y26" i="69"/>
  <c r="Y27" i="69"/>
  <c r="Y28" i="69"/>
  <c r="Y29" i="69"/>
  <c r="Y30" i="69"/>
  <c r="Y31" i="69"/>
  <c r="Y32" i="69"/>
  <c r="Y33" i="69"/>
  <c r="Y34" i="69"/>
  <c r="Y35" i="69"/>
  <c r="Y36" i="69"/>
  <c r="Y37" i="69"/>
  <c r="Y38" i="69"/>
  <c r="Y39" i="69"/>
  <c r="Y40" i="69"/>
  <c r="Y41" i="69"/>
  <c r="Y42" i="69"/>
  <c r="Y43" i="69"/>
  <c r="Y44" i="69"/>
  <c r="Y45" i="69"/>
  <c r="Y46" i="69"/>
  <c r="Y47" i="69"/>
  <c r="Y48" i="69"/>
  <c r="Y49" i="69"/>
  <c r="Y50" i="69"/>
  <c r="Y51" i="69"/>
  <c r="Y52" i="69"/>
  <c r="Y53" i="69"/>
  <c r="Y54" i="69"/>
  <c r="Y55" i="69"/>
  <c r="Y56" i="69"/>
  <c r="Y57" i="69"/>
  <c r="Y58" i="69"/>
  <c r="Y59" i="69"/>
  <c r="Y60" i="69"/>
  <c r="Y61" i="69"/>
  <c r="Y62" i="69"/>
  <c r="Y63" i="69"/>
  <c r="Y64" i="69"/>
  <c r="Y65" i="69"/>
  <c r="Y66" i="69"/>
  <c r="Y67" i="69"/>
  <c r="Y68" i="69"/>
  <c r="Y69" i="69"/>
  <c r="Y70" i="69"/>
  <c r="Y71" i="69"/>
  <c r="Y72" i="69"/>
  <c r="Y73" i="69"/>
  <c r="Y74" i="69"/>
  <c r="Y75" i="69"/>
  <c r="Y76" i="69"/>
  <c r="Y77" i="69"/>
  <c r="Y78" i="69"/>
  <c r="Y79" i="69"/>
  <c r="Y80" i="69"/>
  <c r="Y81" i="69"/>
  <c r="Y82" i="69"/>
  <c r="Y83" i="69"/>
  <c r="Y84" i="69"/>
  <c r="Y85" i="69"/>
  <c r="Y86" i="69"/>
  <c r="Y87" i="69"/>
  <c r="Y88" i="69"/>
  <c r="Y89" i="69"/>
  <c r="Y90" i="69"/>
  <c r="Y91" i="69"/>
  <c r="Y92" i="69"/>
  <c r="Y93" i="69"/>
  <c r="Y94" i="69"/>
  <c r="Y95" i="69"/>
  <c r="Y96" i="69"/>
  <c r="Y97" i="69"/>
  <c r="Y98" i="69"/>
  <c r="Y99" i="69"/>
  <c r="Y100" i="69"/>
  <c r="Y101" i="69"/>
  <c r="Y102" i="69"/>
  <c r="Y103" i="69"/>
  <c r="Y104" i="69"/>
  <c r="Y105" i="69"/>
  <c r="Y106" i="69"/>
  <c r="Y107" i="69"/>
  <c r="Y108" i="69"/>
  <c r="Y109" i="69"/>
  <c r="Y110" i="69"/>
  <c r="Y111" i="69"/>
  <c r="Y112" i="69"/>
  <c r="Y113" i="69"/>
  <c r="Y114" i="69"/>
  <c r="Y115" i="69"/>
  <c r="Y116" i="69"/>
  <c r="Y117" i="69"/>
  <c r="Y118" i="69"/>
  <c r="Y119" i="69"/>
  <c r="Y120" i="69"/>
  <c r="Y121" i="69"/>
  <c r="Y122" i="69"/>
  <c r="Y123" i="69"/>
  <c r="Y124" i="69"/>
  <c r="Y125" i="69"/>
  <c r="Y126" i="69"/>
  <c r="Y127" i="69"/>
  <c r="Y128" i="69"/>
  <c r="Y129" i="69"/>
  <c r="Y130" i="69"/>
  <c r="Y131" i="69"/>
  <c r="Y132" i="69"/>
  <c r="Y133" i="69"/>
  <c r="Y134" i="69"/>
  <c r="Y135" i="69"/>
  <c r="Y136" i="69"/>
  <c r="Y137" i="69"/>
  <c r="Y138" i="69"/>
  <c r="Y139" i="69"/>
  <c r="Y140" i="69"/>
  <c r="Y141" i="69"/>
  <c r="Y142" i="69"/>
  <c r="Y143" i="69"/>
  <c r="Y144" i="69"/>
  <c r="Y145" i="69"/>
  <c r="Y146" i="69"/>
  <c r="Y147" i="69"/>
  <c r="Y148" i="69"/>
  <c r="Y149" i="69"/>
  <c r="Y150" i="69"/>
  <c r="Y151" i="69"/>
  <c r="Y152" i="69"/>
  <c r="Y153" i="69"/>
  <c r="Y154" i="69"/>
  <c r="Y155" i="69"/>
  <c r="Y156" i="69"/>
  <c r="Y157" i="69"/>
  <c r="Y158" i="69"/>
  <c r="Y159" i="69"/>
  <c r="Y160" i="69"/>
  <c r="Y161" i="69"/>
  <c r="Y162" i="69"/>
  <c r="Y163" i="69"/>
  <c r="Y164" i="69"/>
  <c r="Y165" i="69"/>
  <c r="Y166" i="69"/>
  <c r="Y167" i="69"/>
  <c r="Y168" i="69"/>
  <c r="Y169" i="69"/>
  <c r="Y170" i="69"/>
  <c r="Y171" i="69"/>
  <c r="Y172" i="69"/>
  <c r="Y173" i="69"/>
  <c r="Y174" i="69"/>
  <c r="Y175" i="69"/>
  <c r="Y176" i="69"/>
  <c r="Y177" i="69"/>
  <c r="Y178" i="69"/>
  <c r="Y179" i="69"/>
  <c r="Y180" i="69"/>
  <c r="Y181" i="69"/>
  <c r="Y182" i="69"/>
  <c r="Y183" i="69"/>
  <c r="Y184" i="69"/>
  <c r="Y185" i="69"/>
  <c r="Y186" i="69"/>
  <c r="Y187" i="69"/>
  <c r="Y188" i="69"/>
  <c r="Y189" i="69"/>
  <c r="Y190" i="69"/>
  <c r="Y191" i="69"/>
  <c r="Y192" i="69"/>
  <c r="Y193" i="69"/>
  <c r="Y194" i="69"/>
  <c r="Y195" i="69"/>
  <c r="Y196" i="69"/>
  <c r="Y197" i="69"/>
  <c r="Y198" i="69"/>
  <c r="Y199" i="69"/>
  <c r="Y200" i="69"/>
  <c r="Y201" i="69"/>
  <c r="Y202" i="69"/>
  <c r="Y203" i="69"/>
  <c r="Y204" i="69"/>
  <c r="Y205" i="69"/>
  <c r="Y206" i="69"/>
  <c r="Y207" i="69"/>
  <c r="Y208" i="69"/>
  <c r="Y209" i="69"/>
  <c r="Y210" i="69"/>
  <c r="Y211" i="69"/>
  <c r="Y212" i="69"/>
  <c r="Y213" i="69"/>
  <c r="Y214" i="69"/>
  <c r="Y215" i="69"/>
  <c r="Y216" i="69"/>
  <c r="Y217" i="69"/>
  <c r="Y218" i="69"/>
  <c r="Y219" i="69"/>
  <c r="Y220" i="69"/>
  <c r="Y221" i="69"/>
  <c r="Y222" i="69"/>
  <c r="Y223" i="69"/>
  <c r="Y224" i="69"/>
  <c r="Y225" i="69"/>
  <c r="Y226" i="69"/>
  <c r="Y227" i="69"/>
  <c r="Y228" i="69"/>
  <c r="Y229" i="69"/>
  <c r="Y230" i="69"/>
  <c r="Y231" i="69"/>
  <c r="Y232" i="69"/>
  <c r="Y233" i="69"/>
  <c r="Y234" i="69"/>
  <c r="Y235" i="69"/>
  <c r="Y236" i="69"/>
  <c r="Y237" i="69"/>
  <c r="Y238" i="69"/>
  <c r="Y239" i="69"/>
  <c r="Y240" i="69"/>
  <c r="Y241" i="69"/>
  <c r="Y242" i="69"/>
  <c r="Y243" i="69"/>
  <c r="Y244" i="69"/>
  <c r="Y245" i="69"/>
  <c r="Y246" i="69"/>
  <c r="Y247" i="69"/>
  <c r="Y248" i="69"/>
  <c r="Y249" i="69"/>
  <c r="Y250" i="69"/>
  <c r="Y251" i="69"/>
  <c r="Y252" i="69"/>
  <c r="Y253" i="69"/>
  <c r="Y254" i="69"/>
  <c r="Y255" i="69"/>
  <c r="Y256" i="69"/>
  <c r="Y257" i="69"/>
  <c r="Y258" i="69"/>
  <c r="Y259" i="69"/>
  <c r="Y260" i="69"/>
  <c r="Y261" i="69"/>
  <c r="Y262" i="69"/>
  <c r="Y263" i="69"/>
  <c r="Y264" i="69"/>
  <c r="Y265" i="69"/>
  <c r="Y266" i="69"/>
  <c r="Y267" i="69"/>
  <c r="Y268" i="69"/>
  <c r="Y269" i="69"/>
  <c r="Y270" i="69"/>
  <c r="Y271" i="69"/>
  <c r="Y272" i="69"/>
  <c r="Y273" i="69"/>
  <c r="Y274" i="69"/>
  <c r="Y275" i="69"/>
  <c r="Y276" i="69"/>
  <c r="X23" i="69"/>
  <c r="X24" i="69"/>
  <c r="X25" i="69"/>
  <c r="X26" i="69"/>
  <c r="X27" i="69"/>
  <c r="X28" i="69"/>
  <c r="X29" i="69"/>
  <c r="X30" i="69"/>
  <c r="X31" i="69"/>
  <c r="X32" i="69"/>
  <c r="X33" i="69"/>
  <c r="X34" i="69"/>
  <c r="X35" i="69"/>
  <c r="X36" i="69"/>
  <c r="X37" i="69"/>
  <c r="X38" i="69"/>
  <c r="X39" i="69"/>
  <c r="X40" i="69"/>
  <c r="X41" i="69"/>
  <c r="X42" i="69"/>
  <c r="X43" i="69"/>
  <c r="X44" i="69"/>
  <c r="X45" i="69"/>
  <c r="X46" i="69"/>
  <c r="X47" i="69"/>
  <c r="X48" i="69"/>
  <c r="X49" i="69"/>
  <c r="X50" i="69"/>
  <c r="X51" i="69"/>
  <c r="X52" i="69"/>
  <c r="X53" i="69"/>
  <c r="X54" i="69"/>
  <c r="X55" i="69"/>
  <c r="X56" i="69"/>
  <c r="X57" i="69"/>
  <c r="X58" i="69"/>
  <c r="X59" i="69"/>
  <c r="X60" i="69"/>
  <c r="X61" i="69"/>
  <c r="X62" i="69"/>
  <c r="X63" i="69"/>
  <c r="X64" i="69"/>
  <c r="X65" i="69"/>
  <c r="X66" i="69"/>
  <c r="X67" i="69"/>
  <c r="X68" i="69"/>
  <c r="X69" i="69"/>
  <c r="X70" i="69"/>
  <c r="X71" i="69"/>
  <c r="X72" i="69"/>
  <c r="X73" i="69"/>
  <c r="X74" i="69"/>
  <c r="X75" i="69"/>
  <c r="X76" i="69"/>
  <c r="X77" i="69"/>
  <c r="X78" i="69"/>
  <c r="X79" i="69"/>
  <c r="X80" i="69"/>
  <c r="X81" i="69"/>
  <c r="X82" i="69"/>
  <c r="X83" i="69"/>
  <c r="X84" i="69"/>
  <c r="X85" i="69"/>
  <c r="X86" i="69"/>
  <c r="X87" i="69"/>
  <c r="X88" i="69"/>
  <c r="X89" i="69"/>
  <c r="X90" i="69"/>
  <c r="X91" i="69"/>
  <c r="X92" i="69"/>
  <c r="X93" i="69"/>
  <c r="X94" i="69"/>
  <c r="X95" i="69"/>
  <c r="X96" i="69"/>
  <c r="X97" i="69"/>
  <c r="X98" i="69"/>
  <c r="X99" i="69"/>
  <c r="X100" i="69"/>
  <c r="X101" i="69"/>
  <c r="X102" i="69"/>
  <c r="X103" i="69"/>
  <c r="X104" i="69"/>
  <c r="X105" i="69"/>
  <c r="X106" i="69"/>
  <c r="X107" i="69"/>
  <c r="X108" i="69"/>
  <c r="X109" i="69"/>
  <c r="X110" i="69"/>
  <c r="X111" i="69"/>
  <c r="X112" i="69"/>
  <c r="X113" i="69"/>
  <c r="X114" i="69"/>
  <c r="X115" i="69"/>
  <c r="X116" i="69"/>
  <c r="X117" i="69"/>
  <c r="X118" i="69"/>
  <c r="X119" i="69"/>
  <c r="X120" i="69"/>
  <c r="X121" i="69"/>
  <c r="X122" i="69"/>
  <c r="X123" i="69"/>
  <c r="X124" i="69"/>
  <c r="X125" i="69"/>
  <c r="X126" i="69"/>
  <c r="X127" i="69"/>
  <c r="X128" i="69"/>
  <c r="X129" i="69"/>
  <c r="X130" i="69"/>
  <c r="X131" i="69"/>
  <c r="X132" i="69"/>
  <c r="X133" i="69"/>
  <c r="X134" i="69"/>
  <c r="X135" i="69"/>
  <c r="X136" i="69"/>
  <c r="X137" i="69"/>
  <c r="X138" i="69"/>
  <c r="X139" i="69"/>
  <c r="X140" i="69"/>
  <c r="X141" i="69"/>
  <c r="X142" i="69"/>
  <c r="X143" i="69"/>
  <c r="X144" i="69"/>
  <c r="X145" i="69"/>
  <c r="X146" i="69"/>
  <c r="X147" i="69"/>
  <c r="X148" i="69"/>
  <c r="X149" i="69"/>
  <c r="X150" i="69"/>
  <c r="X151" i="69"/>
  <c r="X152" i="69"/>
  <c r="X153" i="69"/>
  <c r="X154" i="69"/>
  <c r="X155" i="69"/>
  <c r="X156" i="69"/>
  <c r="X157" i="69"/>
  <c r="X158" i="69"/>
  <c r="X159" i="69"/>
  <c r="X160" i="69"/>
  <c r="X161" i="69"/>
  <c r="X162" i="69"/>
  <c r="X163" i="69"/>
  <c r="X164" i="69"/>
  <c r="X165" i="69"/>
  <c r="X166" i="69"/>
  <c r="X167" i="69"/>
  <c r="X168" i="69"/>
  <c r="X169" i="69"/>
  <c r="X170" i="69"/>
  <c r="X171" i="69"/>
  <c r="X172" i="69"/>
  <c r="X173" i="69"/>
  <c r="X174" i="69"/>
  <c r="X175" i="69"/>
  <c r="X176" i="69"/>
  <c r="X177" i="69"/>
  <c r="X178" i="69"/>
  <c r="X179" i="69"/>
  <c r="X180" i="69"/>
  <c r="X181" i="69"/>
  <c r="X182" i="69"/>
  <c r="X183" i="69"/>
  <c r="X184" i="69"/>
  <c r="X185" i="69"/>
  <c r="X186" i="69"/>
  <c r="X187" i="69"/>
  <c r="X188" i="69"/>
  <c r="X189" i="69"/>
  <c r="X190" i="69"/>
  <c r="X191" i="69"/>
  <c r="X192" i="69"/>
  <c r="X193" i="69"/>
  <c r="X194" i="69"/>
  <c r="X195" i="69"/>
  <c r="X196" i="69"/>
  <c r="X197" i="69"/>
  <c r="X198" i="69"/>
  <c r="X199" i="69"/>
  <c r="X200" i="69"/>
  <c r="X201" i="69"/>
  <c r="X202" i="69"/>
  <c r="X203" i="69"/>
  <c r="X204" i="69"/>
  <c r="X205" i="69"/>
  <c r="X206" i="69"/>
  <c r="X207" i="69"/>
  <c r="X208" i="69"/>
  <c r="X209" i="69"/>
  <c r="X210" i="69"/>
  <c r="X211" i="69"/>
  <c r="X212" i="69"/>
  <c r="X213" i="69"/>
  <c r="X214" i="69"/>
  <c r="X215" i="69"/>
  <c r="X216" i="69"/>
  <c r="X217" i="69"/>
  <c r="X218" i="69"/>
  <c r="X219" i="69"/>
  <c r="X220" i="69"/>
  <c r="X221" i="69"/>
  <c r="X222" i="69"/>
  <c r="X223" i="69"/>
  <c r="X224" i="69"/>
  <c r="X225" i="69"/>
  <c r="X226" i="69"/>
  <c r="X227" i="69"/>
  <c r="X228" i="69"/>
  <c r="X229" i="69"/>
  <c r="X230" i="69"/>
  <c r="X231" i="69"/>
  <c r="X232" i="69"/>
  <c r="X233" i="69"/>
  <c r="X234" i="69"/>
  <c r="X235" i="69"/>
  <c r="X236" i="69"/>
  <c r="X237" i="69"/>
  <c r="X238" i="69"/>
  <c r="X239" i="69"/>
  <c r="X240" i="69"/>
  <c r="X241" i="69"/>
  <c r="X242" i="69"/>
  <c r="X243" i="69"/>
  <c r="X244" i="69"/>
  <c r="X245" i="69"/>
  <c r="X246" i="69"/>
  <c r="X247" i="69"/>
  <c r="X248" i="69"/>
  <c r="X249" i="69"/>
  <c r="X250" i="69"/>
  <c r="X251" i="69"/>
  <c r="X252" i="69"/>
  <c r="X253" i="69"/>
  <c r="X254" i="69"/>
  <c r="X255" i="69"/>
  <c r="X256" i="69"/>
  <c r="X257" i="69"/>
  <c r="X258" i="69"/>
  <c r="X259" i="69"/>
  <c r="X260" i="69"/>
  <c r="X261" i="69"/>
  <c r="X262" i="69"/>
  <c r="X263" i="69"/>
  <c r="X264" i="69"/>
  <c r="X265" i="69"/>
  <c r="X266" i="69"/>
  <c r="X267" i="69"/>
  <c r="X268" i="69"/>
  <c r="X269" i="69"/>
  <c r="X270" i="69"/>
  <c r="X271" i="69"/>
  <c r="X272" i="69"/>
  <c r="X273" i="69"/>
  <c r="X274" i="69"/>
  <c r="X275" i="69"/>
  <c r="X276" i="69"/>
  <c r="W23" i="69"/>
  <c r="W24" i="69"/>
  <c r="W25" i="69"/>
  <c r="W26" i="69"/>
  <c r="W27" i="69"/>
  <c r="W28" i="69"/>
  <c r="W29" i="69"/>
  <c r="W30" i="69"/>
  <c r="W31" i="69"/>
  <c r="W32" i="69"/>
  <c r="W33" i="69"/>
  <c r="W34" i="69"/>
  <c r="W35" i="69"/>
  <c r="W36" i="69"/>
  <c r="W37" i="69"/>
  <c r="W38" i="69"/>
  <c r="W39" i="69"/>
  <c r="W40" i="69"/>
  <c r="W41" i="69"/>
  <c r="W42" i="69"/>
  <c r="W43" i="69"/>
  <c r="W44" i="69"/>
  <c r="W45" i="69"/>
  <c r="W46" i="69"/>
  <c r="W47" i="69"/>
  <c r="W48" i="69"/>
  <c r="W49" i="69"/>
  <c r="W50" i="69"/>
  <c r="W51" i="69"/>
  <c r="W52" i="69"/>
  <c r="W53" i="69"/>
  <c r="W54" i="69"/>
  <c r="W55" i="69"/>
  <c r="W56" i="69"/>
  <c r="W57" i="69"/>
  <c r="W58" i="69"/>
  <c r="W59" i="69"/>
  <c r="W60" i="69"/>
  <c r="W61" i="69"/>
  <c r="W62" i="69"/>
  <c r="W63" i="69"/>
  <c r="W64" i="69"/>
  <c r="W65" i="69"/>
  <c r="W66" i="69"/>
  <c r="W67" i="69"/>
  <c r="W68" i="69"/>
  <c r="W69" i="69"/>
  <c r="W70" i="69"/>
  <c r="W71" i="69"/>
  <c r="W72" i="69"/>
  <c r="W73" i="69"/>
  <c r="W74" i="69"/>
  <c r="W75" i="69"/>
  <c r="W76" i="69"/>
  <c r="W77" i="69"/>
  <c r="W78" i="69"/>
  <c r="W79" i="69"/>
  <c r="W80" i="69"/>
  <c r="W81" i="69"/>
  <c r="W82" i="69"/>
  <c r="W83" i="69"/>
  <c r="W84" i="69"/>
  <c r="W85" i="69"/>
  <c r="W86" i="69"/>
  <c r="W87" i="69"/>
  <c r="W88" i="69"/>
  <c r="W89" i="69"/>
  <c r="W90" i="69"/>
  <c r="W91" i="69"/>
  <c r="W92" i="69"/>
  <c r="W93" i="69"/>
  <c r="W94" i="69"/>
  <c r="W95" i="69"/>
  <c r="W96" i="69"/>
  <c r="W97" i="69"/>
  <c r="W98" i="69"/>
  <c r="W99" i="69"/>
  <c r="W100" i="69"/>
  <c r="W101" i="69"/>
  <c r="W102" i="69"/>
  <c r="W103" i="69"/>
  <c r="W104" i="69"/>
  <c r="W105" i="69"/>
  <c r="W106" i="69"/>
  <c r="W107" i="69"/>
  <c r="W108" i="69"/>
  <c r="W109" i="69"/>
  <c r="W110" i="69"/>
  <c r="W111" i="69"/>
  <c r="W112" i="69"/>
  <c r="W113" i="69"/>
  <c r="W114" i="69"/>
  <c r="W115" i="69"/>
  <c r="W116" i="69"/>
  <c r="W117" i="69"/>
  <c r="W118" i="69"/>
  <c r="W119" i="69"/>
  <c r="W120" i="69"/>
  <c r="W121" i="69"/>
  <c r="W122" i="69"/>
  <c r="W123" i="69"/>
  <c r="W124" i="69"/>
  <c r="W125" i="69"/>
  <c r="W126" i="69"/>
  <c r="W127" i="69"/>
  <c r="W128" i="69"/>
  <c r="W129" i="69"/>
  <c r="W130" i="69"/>
  <c r="W131" i="69"/>
  <c r="W132" i="69"/>
  <c r="W133" i="69"/>
  <c r="W134" i="69"/>
  <c r="W135" i="69"/>
  <c r="W136" i="69"/>
  <c r="W137" i="69"/>
  <c r="W138" i="69"/>
  <c r="W139" i="69"/>
  <c r="W140" i="69"/>
  <c r="W141" i="69"/>
  <c r="W142" i="69"/>
  <c r="W143" i="69"/>
  <c r="W144" i="69"/>
  <c r="W145" i="69"/>
  <c r="W146" i="69"/>
  <c r="W147" i="69"/>
  <c r="W148" i="69"/>
  <c r="W149" i="69"/>
  <c r="W150" i="69"/>
  <c r="W151" i="69"/>
  <c r="W152" i="69"/>
  <c r="W153" i="69"/>
  <c r="W154" i="69"/>
  <c r="W155" i="69"/>
  <c r="W156" i="69"/>
  <c r="W157" i="69"/>
  <c r="W158" i="69"/>
  <c r="W159" i="69"/>
  <c r="W160" i="69"/>
  <c r="W161" i="69"/>
  <c r="W162" i="69"/>
  <c r="W163" i="69"/>
  <c r="W164" i="69"/>
  <c r="W165" i="69"/>
  <c r="W166" i="69"/>
  <c r="W167" i="69"/>
  <c r="W168" i="69"/>
  <c r="W169" i="69"/>
  <c r="W170" i="69"/>
  <c r="W171" i="69"/>
  <c r="W172" i="69"/>
  <c r="W173" i="69"/>
  <c r="W174" i="69"/>
  <c r="W175" i="69"/>
  <c r="W176" i="69"/>
  <c r="W177" i="69"/>
  <c r="W178" i="69"/>
  <c r="W179" i="69"/>
  <c r="W180" i="69"/>
  <c r="W181" i="69"/>
  <c r="W182" i="69"/>
  <c r="W183" i="69"/>
  <c r="W184" i="69"/>
  <c r="W185" i="69"/>
  <c r="W186" i="69"/>
  <c r="W187" i="69"/>
  <c r="W188" i="69"/>
  <c r="W189" i="69"/>
  <c r="W190" i="69"/>
  <c r="W191" i="69"/>
  <c r="W192" i="69"/>
  <c r="W193" i="69"/>
  <c r="W194" i="69"/>
  <c r="W195" i="69"/>
  <c r="W196" i="69"/>
  <c r="W197" i="69"/>
  <c r="W198" i="69"/>
  <c r="W199" i="69"/>
  <c r="W200" i="69"/>
  <c r="W201" i="69"/>
  <c r="W202" i="69"/>
  <c r="W203" i="69"/>
  <c r="W204" i="69"/>
  <c r="W205" i="69"/>
  <c r="W206" i="69"/>
  <c r="W207" i="69"/>
  <c r="W208" i="69"/>
  <c r="W209" i="69"/>
  <c r="W210" i="69"/>
  <c r="W211" i="69"/>
  <c r="W212" i="69"/>
  <c r="W213" i="69"/>
  <c r="W214" i="69"/>
  <c r="W215" i="69"/>
  <c r="W216" i="69"/>
  <c r="W217" i="69"/>
  <c r="W218" i="69"/>
  <c r="W219" i="69"/>
  <c r="W220" i="69"/>
  <c r="W221" i="69"/>
  <c r="W222" i="69"/>
  <c r="W223" i="69"/>
  <c r="W224" i="69"/>
  <c r="W225" i="69"/>
  <c r="W226" i="69"/>
  <c r="W227" i="69"/>
  <c r="W228" i="69"/>
  <c r="W229" i="69"/>
  <c r="W230" i="69"/>
  <c r="W231" i="69"/>
  <c r="W232" i="69"/>
  <c r="W233" i="69"/>
  <c r="W234" i="69"/>
  <c r="W235" i="69"/>
  <c r="W236" i="69"/>
  <c r="W237" i="69"/>
  <c r="W238" i="69"/>
  <c r="W239" i="69"/>
  <c r="W240" i="69"/>
  <c r="W241" i="69"/>
  <c r="W242" i="69"/>
  <c r="W243" i="69"/>
  <c r="W244" i="69"/>
  <c r="W245" i="69"/>
  <c r="W246" i="69"/>
  <c r="W247" i="69"/>
  <c r="W248" i="69"/>
  <c r="W249" i="69"/>
  <c r="W250" i="69"/>
  <c r="W251" i="69"/>
  <c r="W252" i="69"/>
  <c r="W253" i="69"/>
  <c r="W254" i="69"/>
  <c r="W255" i="69"/>
  <c r="W256" i="69"/>
  <c r="W257" i="69"/>
  <c r="W258" i="69"/>
  <c r="W259" i="69"/>
  <c r="W260" i="69"/>
  <c r="W261" i="69"/>
  <c r="W262" i="69"/>
  <c r="W263" i="69"/>
  <c r="W264" i="69"/>
  <c r="W265" i="69"/>
  <c r="W266" i="69"/>
  <c r="W267" i="69"/>
  <c r="W268" i="69"/>
  <c r="W269" i="69"/>
  <c r="W270" i="69"/>
  <c r="W271" i="69"/>
  <c r="W272" i="69"/>
  <c r="W273" i="69"/>
  <c r="W274" i="69"/>
  <c r="W275" i="69"/>
  <c r="W276" i="69"/>
  <c r="V23" i="69"/>
  <c r="V24" i="69"/>
  <c r="V25" i="69"/>
  <c r="V26" i="69"/>
  <c r="V27" i="69"/>
  <c r="V28" i="69"/>
  <c r="V29" i="69"/>
  <c r="V30" i="69"/>
  <c r="V31" i="69"/>
  <c r="V32" i="69"/>
  <c r="V33" i="69"/>
  <c r="V34" i="69"/>
  <c r="V35" i="69"/>
  <c r="V36" i="69"/>
  <c r="V37" i="69"/>
  <c r="V38" i="69"/>
  <c r="V39" i="69"/>
  <c r="V40" i="69"/>
  <c r="V41" i="69"/>
  <c r="V42" i="69"/>
  <c r="V43" i="69"/>
  <c r="V44" i="69"/>
  <c r="V45" i="69"/>
  <c r="V46" i="69"/>
  <c r="V47" i="69"/>
  <c r="V48" i="69"/>
  <c r="V49" i="69"/>
  <c r="V50" i="69"/>
  <c r="V51" i="69"/>
  <c r="V52" i="69"/>
  <c r="V53" i="69"/>
  <c r="V54" i="69"/>
  <c r="V55" i="69"/>
  <c r="V56" i="69"/>
  <c r="V57" i="69"/>
  <c r="V58" i="69"/>
  <c r="V59" i="69"/>
  <c r="V60" i="69"/>
  <c r="V61" i="69"/>
  <c r="V62" i="69"/>
  <c r="V63" i="69"/>
  <c r="V64" i="69"/>
  <c r="V65" i="69"/>
  <c r="V66" i="69"/>
  <c r="V67" i="69"/>
  <c r="V68" i="69"/>
  <c r="V69" i="69"/>
  <c r="V70" i="69"/>
  <c r="V71" i="69"/>
  <c r="V72" i="69"/>
  <c r="V73" i="69"/>
  <c r="V74" i="69"/>
  <c r="V75" i="69"/>
  <c r="V76" i="69"/>
  <c r="V77" i="69"/>
  <c r="V78" i="69"/>
  <c r="V79" i="69"/>
  <c r="V80" i="69"/>
  <c r="V81" i="69"/>
  <c r="V82" i="69"/>
  <c r="V83" i="69"/>
  <c r="V84" i="69"/>
  <c r="V85" i="69"/>
  <c r="V86" i="69"/>
  <c r="V87" i="69"/>
  <c r="V88" i="69"/>
  <c r="V89" i="69"/>
  <c r="V90" i="69"/>
  <c r="V91" i="69"/>
  <c r="V92" i="69"/>
  <c r="V93" i="69"/>
  <c r="V94" i="69"/>
  <c r="V95" i="69"/>
  <c r="V96" i="69"/>
  <c r="V97" i="69"/>
  <c r="V98" i="69"/>
  <c r="V99" i="69"/>
  <c r="V100" i="69"/>
  <c r="V101" i="69"/>
  <c r="V102" i="69"/>
  <c r="V103" i="69"/>
  <c r="V104" i="69"/>
  <c r="V105" i="69"/>
  <c r="V106" i="69"/>
  <c r="V107" i="69"/>
  <c r="V108" i="69"/>
  <c r="V109" i="69"/>
  <c r="V110" i="69"/>
  <c r="V111" i="69"/>
  <c r="V112" i="69"/>
  <c r="V113" i="69"/>
  <c r="V114" i="69"/>
  <c r="V115" i="69"/>
  <c r="V116" i="69"/>
  <c r="V117" i="69"/>
  <c r="V118" i="69"/>
  <c r="V119" i="69"/>
  <c r="V120" i="69"/>
  <c r="V121" i="69"/>
  <c r="V122" i="69"/>
  <c r="V123" i="69"/>
  <c r="V124" i="69"/>
  <c r="V125" i="69"/>
  <c r="V126" i="69"/>
  <c r="V127" i="69"/>
  <c r="V128" i="69"/>
  <c r="V129" i="69"/>
  <c r="V130" i="69"/>
  <c r="V131" i="69"/>
  <c r="V132" i="69"/>
  <c r="V133" i="69"/>
  <c r="V134" i="69"/>
  <c r="V135" i="69"/>
  <c r="V136" i="69"/>
  <c r="V137" i="69"/>
  <c r="V138" i="69"/>
  <c r="V139" i="69"/>
  <c r="V140" i="69"/>
  <c r="V141" i="69"/>
  <c r="V142" i="69"/>
  <c r="V143" i="69"/>
  <c r="V144" i="69"/>
  <c r="V145" i="69"/>
  <c r="V146" i="69"/>
  <c r="V147" i="69"/>
  <c r="V148" i="69"/>
  <c r="V149" i="69"/>
  <c r="V150" i="69"/>
  <c r="V151" i="69"/>
  <c r="V152" i="69"/>
  <c r="V153" i="69"/>
  <c r="V154" i="69"/>
  <c r="V155" i="69"/>
  <c r="V156" i="69"/>
  <c r="V157" i="69"/>
  <c r="V158" i="69"/>
  <c r="V159" i="69"/>
  <c r="V160" i="69"/>
  <c r="V161" i="69"/>
  <c r="V162" i="69"/>
  <c r="V163" i="69"/>
  <c r="V164" i="69"/>
  <c r="V165" i="69"/>
  <c r="V166" i="69"/>
  <c r="V167" i="69"/>
  <c r="V168" i="69"/>
  <c r="V169" i="69"/>
  <c r="V170" i="69"/>
  <c r="V171" i="69"/>
  <c r="V172" i="69"/>
  <c r="V173" i="69"/>
  <c r="V174" i="69"/>
  <c r="V175" i="69"/>
  <c r="V176" i="69"/>
  <c r="V177" i="69"/>
  <c r="V178" i="69"/>
  <c r="V179" i="69"/>
  <c r="V180" i="69"/>
  <c r="V181" i="69"/>
  <c r="V182" i="69"/>
  <c r="V183" i="69"/>
  <c r="V184" i="69"/>
  <c r="V185" i="69"/>
  <c r="V186" i="69"/>
  <c r="V187" i="69"/>
  <c r="V188" i="69"/>
  <c r="V189" i="69"/>
  <c r="V190" i="69"/>
  <c r="V191" i="69"/>
  <c r="V192" i="69"/>
  <c r="V193" i="69"/>
  <c r="V194" i="69"/>
  <c r="V195" i="69"/>
  <c r="V196" i="69"/>
  <c r="V197" i="69"/>
  <c r="V198" i="69"/>
  <c r="V199" i="69"/>
  <c r="V200" i="69"/>
  <c r="V201" i="69"/>
  <c r="V202" i="69"/>
  <c r="V203" i="69"/>
  <c r="V204" i="69"/>
  <c r="V205" i="69"/>
  <c r="V206" i="69"/>
  <c r="V207" i="69"/>
  <c r="V208" i="69"/>
  <c r="V209" i="69"/>
  <c r="V210" i="69"/>
  <c r="V211" i="69"/>
  <c r="V212" i="69"/>
  <c r="V213" i="69"/>
  <c r="V214" i="69"/>
  <c r="V215" i="69"/>
  <c r="V216" i="69"/>
  <c r="V217" i="69"/>
  <c r="V218" i="69"/>
  <c r="V219" i="69"/>
  <c r="V220" i="69"/>
  <c r="V221" i="69"/>
  <c r="V222" i="69"/>
  <c r="V223" i="69"/>
  <c r="V224" i="69"/>
  <c r="V225" i="69"/>
  <c r="V226" i="69"/>
  <c r="V227" i="69"/>
  <c r="V228" i="69"/>
  <c r="V229" i="69"/>
  <c r="V230" i="69"/>
  <c r="V231" i="69"/>
  <c r="V232" i="69"/>
  <c r="V233" i="69"/>
  <c r="V234" i="69"/>
  <c r="V235" i="69"/>
  <c r="V236" i="69"/>
  <c r="V237" i="69"/>
  <c r="V238" i="69"/>
  <c r="V239" i="69"/>
  <c r="V240" i="69"/>
  <c r="V241" i="69"/>
  <c r="V242" i="69"/>
  <c r="V243" i="69"/>
  <c r="V244" i="69"/>
  <c r="V245" i="69"/>
  <c r="V246" i="69"/>
  <c r="V247" i="69"/>
  <c r="V248" i="69"/>
  <c r="V249" i="69"/>
  <c r="V250" i="69"/>
  <c r="V251" i="69"/>
  <c r="V252" i="69"/>
  <c r="V253" i="69"/>
  <c r="V254" i="69"/>
  <c r="V255" i="69"/>
  <c r="V256" i="69"/>
  <c r="V257" i="69"/>
  <c r="V258" i="69"/>
  <c r="V259" i="69"/>
  <c r="V260" i="69"/>
  <c r="V261" i="69"/>
  <c r="V262" i="69"/>
  <c r="V263" i="69"/>
  <c r="V264" i="69"/>
  <c r="V265" i="69"/>
  <c r="V266" i="69"/>
  <c r="V267" i="69"/>
  <c r="V268" i="69"/>
  <c r="V269" i="69"/>
  <c r="V270" i="69"/>
  <c r="V271" i="69"/>
  <c r="V272" i="69"/>
  <c r="V273" i="69"/>
  <c r="V274" i="69"/>
  <c r="V275" i="69"/>
  <c r="V276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38" i="69"/>
  <c r="U39" i="69"/>
  <c r="U40" i="69"/>
  <c r="U41" i="69"/>
  <c r="U42" i="69"/>
  <c r="U43" i="69"/>
  <c r="U44" i="69"/>
  <c r="U45" i="69"/>
  <c r="U46" i="69"/>
  <c r="U47" i="69"/>
  <c r="U48" i="69"/>
  <c r="U49" i="69"/>
  <c r="U50" i="69"/>
  <c r="U51" i="69"/>
  <c r="U52" i="69"/>
  <c r="U53" i="69"/>
  <c r="U54" i="69"/>
  <c r="U55" i="69"/>
  <c r="U56" i="69"/>
  <c r="U57" i="69"/>
  <c r="U58" i="69"/>
  <c r="U59" i="69"/>
  <c r="U60" i="69"/>
  <c r="U61" i="69"/>
  <c r="U62" i="69"/>
  <c r="U63" i="69"/>
  <c r="U64" i="69"/>
  <c r="U65" i="69"/>
  <c r="U66" i="69"/>
  <c r="U67" i="69"/>
  <c r="U68" i="69"/>
  <c r="U69" i="69"/>
  <c r="U70" i="69"/>
  <c r="U71" i="69"/>
  <c r="U72" i="69"/>
  <c r="U73" i="69"/>
  <c r="U74" i="69"/>
  <c r="U75" i="69"/>
  <c r="U76" i="69"/>
  <c r="U77" i="69"/>
  <c r="U78" i="69"/>
  <c r="U79" i="69"/>
  <c r="U80" i="69"/>
  <c r="U81" i="69"/>
  <c r="U82" i="69"/>
  <c r="U83" i="69"/>
  <c r="U84" i="69"/>
  <c r="U85" i="69"/>
  <c r="U86" i="69"/>
  <c r="U87" i="69"/>
  <c r="U88" i="69"/>
  <c r="U89" i="69"/>
  <c r="U90" i="69"/>
  <c r="U91" i="69"/>
  <c r="U92" i="69"/>
  <c r="U93" i="69"/>
  <c r="U94" i="69"/>
  <c r="U95" i="69"/>
  <c r="U96" i="69"/>
  <c r="U97" i="69"/>
  <c r="U98" i="69"/>
  <c r="U99" i="69"/>
  <c r="U100" i="69"/>
  <c r="U101" i="69"/>
  <c r="U102" i="69"/>
  <c r="U103" i="69"/>
  <c r="U104" i="69"/>
  <c r="U105" i="69"/>
  <c r="U106" i="69"/>
  <c r="U107" i="69"/>
  <c r="U108" i="69"/>
  <c r="U109" i="69"/>
  <c r="U110" i="69"/>
  <c r="U111" i="69"/>
  <c r="U112" i="69"/>
  <c r="U113" i="69"/>
  <c r="U114" i="69"/>
  <c r="U115" i="69"/>
  <c r="U116" i="69"/>
  <c r="U117" i="69"/>
  <c r="U118" i="69"/>
  <c r="U119" i="69"/>
  <c r="U120" i="69"/>
  <c r="U121" i="69"/>
  <c r="U122" i="69"/>
  <c r="U123" i="69"/>
  <c r="U124" i="69"/>
  <c r="U125" i="69"/>
  <c r="U126" i="69"/>
  <c r="U127" i="69"/>
  <c r="U128" i="69"/>
  <c r="U129" i="69"/>
  <c r="U130" i="69"/>
  <c r="U131" i="69"/>
  <c r="U132" i="69"/>
  <c r="U133" i="69"/>
  <c r="U134" i="69"/>
  <c r="U135" i="69"/>
  <c r="U136" i="69"/>
  <c r="U137" i="69"/>
  <c r="U138" i="69"/>
  <c r="U139" i="69"/>
  <c r="U140" i="69"/>
  <c r="U141" i="69"/>
  <c r="U142" i="69"/>
  <c r="U143" i="69"/>
  <c r="U144" i="69"/>
  <c r="U145" i="69"/>
  <c r="U146" i="69"/>
  <c r="U147" i="69"/>
  <c r="U148" i="69"/>
  <c r="U149" i="69"/>
  <c r="U150" i="69"/>
  <c r="U151" i="69"/>
  <c r="U152" i="69"/>
  <c r="U153" i="69"/>
  <c r="U154" i="69"/>
  <c r="U155" i="69"/>
  <c r="U156" i="69"/>
  <c r="U157" i="69"/>
  <c r="U158" i="69"/>
  <c r="U159" i="69"/>
  <c r="U160" i="69"/>
  <c r="U161" i="69"/>
  <c r="U162" i="69"/>
  <c r="U163" i="69"/>
  <c r="U164" i="69"/>
  <c r="U165" i="69"/>
  <c r="U166" i="69"/>
  <c r="U167" i="69"/>
  <c r="U168" i="69"/>
  <c r="U169" i="69"/>
  <c r="U170" i="69"/>
  <c r="U171" i="69"/>
  <c r="U172" i="69"/>
  <c r="U173" i="69"/>
  <c r="U174" i="69"/>
  <c r="U175" i="69"/>
  <c r="U176" i="69"/>
  <c r="U177" i="69"/>
  <c r="U178" i="69"/>
  <c r="U179" i="69"/>
  <c r="U180" i="69"/>
  <c r="U181" i="69"/>
  <c r="U182" i="69"/>
  <c r="U183" i="69"/>
  <c r="U184" i="69"/>
  <c r="U185" i="69"/>
  <c r="U186" i="69"/>
  <c r="U187" i="69"/>
  <c r="U188" i="69"/>
  <c r="U189" i="69"/>
  <c r="U190" i="69"/>
  <c r="U191" i="69"/>
  <c r="U192" i="69"/>
  <c r="U193" i="69"/>
  <c r="U194" i="69"/>
  <c r="U195" i="69"/>
  <c r="U196" i="69"/>
  <c r="U197" i="69"/>
  <c r="U198" i="69"/>
  <c r="U199" i="69"/>
  <c r="U200" i="69"/>
  <c r="U201" i="69"/>
  <c r="U202" i="69"/>
  <c r="U203" i="69"/>
  <c r="U204" i="69"/>
  <c r="U205" i="69"/>
  <c r="U206" i="69"/>
  <c r="U207" i="69"/>
  <c r="U208" i="69"/>
  <c r="U209" i="69"/>
  <c r="U210" i="69"/>
  <c r="U211" i="69"/>
  <c r="U212" i="69"/>
  <c r="U213" i="69"/>
  <c r="U214" i="69"/>
  <c r="U215" i="69"/>
  <c r="U216" i="69"/>
  <c r="U217" i="69"/>
  <c r="U218" i="69"/>
  <c r="U219" i="69"/>
  <c r="U220" i="69"/>
  <c r="U221" i="69"/>
  <c r="U222" i="69"/>
  <c r="U223" i="69"/>
  <c r="U224" i="69"/>
  <c r="U225" i="69"/>
  <c r="U226" i="69"/>
  <c r="U227" i="69"/>
  <c r="U228" i="69"/>
  <c r="U229" i="69"/>
  <c r="U230" i="69"/>
  <c r="U231" i="69"/>
  <c r="U232" i="69"/>
  <c r="U233" i="69"/>
  <c r="U234" i="69"/>
  <c r="U235" i="69"/>
  <c r="U236" i="69"/>
  <c r="U237" i="69"/>
  <c r="U238" i="69"/>
  <c r="U239" i="69"/>
  <c r="U240" i="69"/>
  <c r="U241" i="69"/>
  <c r="U242" i="69"/>
  <c r="U243" i="69"/>
  <c r="U244" i="69"/>
  <c r="U245" i="69"/>
  <c r="U246" i="69"/>
  <c r="U247" i="69"/>
  <c r="U248" i="69"/>
  <c r="U249" i="69"/>
  <c r="U250" i="69"/>
  <c r="U251" i="69"/>
  <c r="U252" i="69"/>
  <c r="U253" i="69"/>
  <c r="U254" i="69"/>
  <c r="U255" i="69"/>
  <c r="U256" i="69"/>
  <c r="U257" i="69"/>
  <c r="U258" i="69"/>
  <c r="U259" i="69"/>
  <c r="U260" i="69"/>
  <c r="U261" i="69"/>
  <c r="U262" i="69"/>
  <c r="U263" i="69"/>
  <c r="U264" i="69"/>
  <c r="U265" i="69"/>
  <c r="U266" i="69"/>
  <c r="U267" i="69"/>
  <c r="U268" i="69"/>
  <c r="U269" i="69"/>
  <c r="U270" i="69"/>
  <c r="U271" i="69"/>
  <c r="U272" i="69"/>
  <c r="U273" i="69"/>
  <c r="U274" i="69"/>
  <c r="U275" i="69"/>
  <c r="U276" i="69"/>
  <c r="T23" i="69"/>
  <c r="T24" i="69"/>
  <c r="T25" i="69"/>
  <c r="T26" i="69"/>
  <c r="T27" i="69"/>
  <c r="T28" i="69"/>
  <c r="T29" i="69"/>
  <c r="T30" i="69"/>
  <c r="T31" i="69"/>
  <c r="T32" i="69"/>
  <c r="T33" i="69"/>
  <c r="T34" i="69"/>
  <c r="T35" i="69"/>
  <c r="T36" i="69"/>
  <c r="T37" i="69"/>
  <c r="T38" i="69"/>
  <c r="T39" i="69"/>
  <c r="T40" i="69"/>
  <c r="T41" i="69"/>
  <c r="T42" i="69"/>
  <c r="T43" i="69"/>
  <c r="T44" i="69"/>
  <c r="T45" i="69"/>
  <c r="T46" i="69"/>
  <c r="T47" i="69"/>
  <c r="T48" i="69"/>
  <c r="T49" i="69"/>
  <c r="T50" i="69"/>
  <c r="T51" i="69"/>
  <c r="T52" i="69"/>
  <c r="T53" i="69"/>
  <c r="T54" i="69"/>
  <c r="T55" i="69"/>
  <c r="T56" i="69"/>
  <c r="T57" i="69"/>
  <c r="T58" i="69"/>
  <c r="T59" i="69"/>
  <c r="T60" i="69"/>
  <c r="T61" i="69"/>
  <c r="T62" i="69"/>
  <c r="T63" i="69"/>
  <c r="T64" i="69"/>
  <c r="T65" i="69"/>
  <c r="T66" i="69"/>
  <c r="T67" i="69"/>
  <c r="T68" i="69"/>
  <c r="T69" i="69"/>
  <c r="T70" i="69"/>
  <c r="T71" i="69"/>
  <c r="T72" i="69"/>
  <c r="T73" i="69"/>
  <c r="T74" i="69"/>
  <c r="T75" i="69"/>
  <c r="T76" i="69"/>
  <c r="T77" i="69"/>
  <c r="T78" i="69"/>
  <c r="T79" i="69"/>
  <c r="T80" i="69"/>
  <c r="T81" i="69"/>
  <c r="T82" i="69"/>
  <c r="T83" i="69"/>
  <c r="T84" i="69"/>
  <c r="T85" i="69"/>
  <c r="T86" i="69"/>
  <c r="T87" i="69"/>
  <c r="T88" i="69"/>
  <c r="T89" i="69"/>
  <c r="T90" i="69"/>
  <c r="T91" i="69"/>
  <c r="T92" i="69"/>
  <c r="T93" i="69"/>
  <c r="T94" i="69"/>
  <c r="T95" i="69"/>
  <c r="T96" i="69"/>
  <c r="T97" i="69"/>
  <c r="T98" i="69"/>
  <c r="T99" i="69"/>
  <c r="T100" i="69"/>
  <c r="T101" i="69"/>
  <c r="T102" i="69"/>
  <c r="T103" i="69"/>
  <c r="T104" i="69"/>
  <c r="T105" i="69"/>
  <c r="T106" i="69"/>
  <c r="T107" i="69"/>
  <c r="T108" i="69"/>
  <c r="T109" i="69"/>
  <c r="T110" i="69"/>
  <c r="T111" i="69"/>
  <c r="T112" i="69"/>
  <c r="T113" i="69"/>
  <c r="T114" i="69"/>
  <c r="T115" i="69"/>
  <c r="T116" i="69"/>
  <c r="T117" i="69"/>
  <c r="T118" i="69"/>
  <c r="T119" i="69"/>
  <c r="T120" i="69"/>
  <c r="T121" i="69"/>
  <c r="T122" i="69"/>
  <c r="T123" i="69"/>
  <c r="T124" i="69"/>
  <c r="T125" i="69"/>
  <c r="T126" i="69"/>
  <c r="T127" i="69"/>
  <c r="T128" i="69"/>
  <c r="T129" i="69"/>
  <c r="T130" i="69"/>
  <c r="T131" i="69"/>
  <c r="T132" i="69"/>
  <c r="T133" i="69"/>
  <c r="T134" i="69"/>
  <c r="T135" i="69"/>
  <c r="T136" i="69"/>
  <c r="T137" i="69"/>
  <c r="T138" i="69"/>
  <c r="T139" i="69"/>
  <c r="T140" i="69"/>
  <c r="T141" i="69"/>
  <c r="T142" i="69"/>
  <c r="T143" i="69"/>
  <c r="T144" i="69"/>
  <c r="T145" i="69"/>
  <c r="T146" i="69"/>
  <c r="T147" i="69"/>
  <c r="T148" i="69"/>
  <c r="T149" i="69"/>
  <c r="T150" i="69"/>
  <c r="T151" i="69"/>
  <c r="T152" i="69"/>
  <c r="T153" i="69"/>
  <c r="T154" i="69"/>
  <c r="T155" i="69"/>
  <c r="T156" i="69"/>
  <c r="T157" i="69"/>
  <c r="T158" i="69"/>
  <c r="T159" i="69"/>
  <c r="T160" i="69"/>
  <c r="T161" i="69"/>
  <c r="T162" i="69"/>
  <c r="T163" i="69"/>
  <c r="T164" i="69"/>
  <c r="T165" i="69"/>
  <c r="T166" i="69"/>
  <c r="T167" i="69"/>
  <c r="T168" i="69"/>
  <c r="T169" i="69"/>
  <c r="T170" i="69"/>
  <c r="T171" i="69"/>
  <c r="T172" i="69"/>
  <c r="T173" i="69"/>
  <c r="T174" i="69"/>
  <c r="T175" i="69"/>
  <c r="T176" i="69"/>
  <c r="T177" i="69"/>
  <c r="T178" i="69"/>
  <c r="T179" i="69"/>
  <c r="T180" i="69"/>
  <c r="T181" i="69"/>
  <c r="T182" i="69"/>
  <c r="T183" i="69"/>
  <c r="T184" i="69"/>
  <c r="T185" i="69"/>
  <c r="T186" i="69"/>
  <c r="T187" i="69"/>
  <c r="T188" i="69"/>
  <c r="T189" i="69"/>
  <c r="T190" i="69"/>
  <c r="T191" i="69"/>
  <c r="T192" i="69"/>
  <c r="T193" i="69"/>
  <c r="T194" i="69"/>
  <c r="T195" i="69"/>
  <c r="T196" i="69"/>
  <c r="T197" i="69"/>
  <c r="T198" i="69"/>
  <c r="T199" i="69"/>
  <c r="T200" i="69"/>
  <c r="T201" i="69"/>
  <c r="T202" i="69"/>
  <c r="T203" i="69"/>
  <c r="T204" i="69"/>
  <c r="T205" i="69"/>
  <c r="T206" i="69"/>
  <c r="T207" i="69"/>
  <c r="T208" i="69"/>
  <c r="T209" i="69"/>
  <c r="T210" i="69"/>
  <c r="T211" i="69"/>
  <c r="T212" i="69"/>
  <c r="T213" i="69"/>
  <c r="T214" i="69"/>
  <c r="T215" i="69"/>
  <c r="T216" i="69"/>
  <c r="T217" i="69"/>
  <c r="T218" i="69"/>
  <c r="T219" i="69"/>
  <c r="T220" i="69"/>
  <c r="T221" i="69"/>
  <c r="T222" i="69"/>
  <c r="T223" i="69"/>
  <c r="T224" i="69"/>
  <c r="T225" i="69"/>
  <c r="T226" i="69"/>
  <c r="T227" i="69"/>
  <c r="T228" i="69"/>
  <c r="T229" i="69"/>
  <c r="T230" i="69"/>
  <c r="T231" i="69"/>
  <c r="T232" i="69"/>
  <c r="T233" i="69"/>
  <c r="T234" i="69"/>
  <c r="T235" i="69"/>
  <c r="T236" i="69"/>
  <c r="T237" i="69"/>
  <c r="T238" i="69"/>
  <c r="T239" i="69"/>
  <c r="T240" i="69"/>
  <c r="T241" i="69"/>
  <c r="T242" i="69"/>
  <c r="T243" i="69"/>
  <c r="T244" i="69"/>
  <c r="T245" i="69"/>
  <c r="T246" i="69"/>
  <c r="T247" i="69"/>
  <c r="T248" i="69"/>
  <c r="T249" i="69"/>
  <c r="T250" i="69"/>
  <c r="T251" i="69"/>
  <c r="T252" i="69"/>
  <c r="T253" i="69"/>
  <c r="T254" i="69"/>
  <c r="T255" i="69"/>
  <c r="T256" i="69"/>
  <c r="T257" i="69"/>
  <c r="T258" i="69"/>
  <c r="T259" i="69"/>
  <c r="T260" i="69"/>
  <c r="T261" i="69"/>
  <c r="T262" i="69"/>
  <c r="T263" i="69"/>
  <c r="T264" i="69"/>
  <c r="T265" i="69"/>
  <c r="T266" i="69"/>
  <c r="T267" i="69"/>
  <c r="T268" i="69"/>
  <c r="T269" i="69"/>
  <c r="T270" i="69"/>
  <c r="T271" i="69"/>
  <c r="T272" i="69"/>
  <c r="T273" i="69"/>
  <c r="T274" i="69"/>
  <c r="T275" i="69"/>
  <c r="T276" i="69"/>
  <c r="S23" i="69"/>
  <c r="S24" i="69"/>
  <c r="S25" i="69"/>
  <c r="S26" i="69"/>
  <c r="S27" i="69"/>
  <c r="S28" i="69"/>
  <c r="S29" i="69"/>
  <c r="S30" i="69"/>
  <c r="S31" i="69"/>
  <c r="S32" i="69"/>
  <c r="S33" i="69"/>
  <c r="S34" i="69"/>
  <c r="S35" i="69"/>
  <c r="S36" i="69"/>
  <c r="S37" i="69"/>
  <c r="S38" i="69"/>
  <c r="S39" i="69"/>
  <c r="S40" i="69"/>
  <c r="S41" i="69"/>
  <c r="S42" i="69"/>
  <c r="S43" i="69"/>
  <c r="S44" i="69"/>
  <c r="S45" i="69"/>
  <c r="S46" i="69"/>
  <c r="S47" i="69"/>
  <c r="S48" i="69"/>
  <c r="S49" i="69"/>
  <c r="S50" i="69"/>
  <c r="S51" i="69"/>
  <c r="S52" i="69"/>
  <c r="S53" i="69"/>
  <c r="S54" i="69"/>
  <c r="S55" i="69"/>
  <c r="S56" i="69"/>
  <c r="S57" i="69"/>
  <c r="S58" i="69"/>
  <c r="S59" i="69"/>
  <c r="S60" i="69"/>
  <c r="S61" i="69"/>
  <c r="S62" i="69"/>
  <c r="S63" i="69"/>
  <c r="S64" i="69"/>
  <c r="S65" i="69"/>
  <c r="S66" i="69"/>
  <c r="S67" i="69"/>
  <c r="S68" i="69"/>
  <c r="S69" i="69"/>
  <c r="S70" i="69"/>
  <c r="S71" i="69"/>
  <c r="S72" i="69"/>
  <c r="S73" i="69"/>
  <c r="S74" i="69"/>
  <c r="S75" i="69"/>
  <c r="S76" i="69"/>
  <c r="S77" i="69"/>
  <c r="S78" i="69"/>
  <c r="S79" i="69"/>
  <c r="S80" i="69"/>
  <c r="S81" i="69"/>
  <c r="S82" i="69"/>
  <c r="S83" i="69"/>
  <c r="S84" i="69"/>
  <c r="S85" i="69"/>
  <c r="S86" i="69"/>
  <c r="S87" i="69"/>
  <c r="S88" i="69"/>
  <c r="S89" i="69"/>
  <c r="S90" i="69"/>
  <c r="S91" i="69"/>
  <c r="S92" i="69"/>
  <c r="S93" i="69"/>
  <c r="S94" i="69"/>
  <c r="S95" i="69"/>
  <c r="S96" i="69"/>
  <c r="S97" i="69"/>
  <c r="S98" i="69"/>
  <c r="S99" i="69"/>
  <c r="S100" i="69"/>
  <c r="S101" i="69"/>
  <c r="S102" i="69"/>
  <c r="S103" i="69"/>
  <c r="S104" i="69"/>
  <c r="S105" i="69"/>
  <c r="S106" i="69"/>
  <c r="S107" i="69"/>
  <c r="S108" i="69"/>
  <c r="S109" i="69"/>
  <c r="S110" i="69"/>
  <c r="S111" i="69"/>
  <c r="S112" i="69"/>
  <c r="S113" i="69"/>
  <c r="S114" i="69"/>
  <c r="S115" i="69"/>
  <c r="S116" i="69"/>
  <c r="S117" i="69"/>
  <c r="S118" i="69"/>
  <c r="S119" i="69"/>
  <c r="S120" i="69"/>
  <c r="S121" i="69"/>
  <c r="S122" i="69"/>
  <c r="S123" i="69"/>
  <c r="S124" i="69"/>
  <c r="S125" i="69"/>
  <c r="S126" i="69"/>
  <c r="S127" i="69"/>
  <c r="S128" i="69"/>
  <c r="S129" i="69"/>
  <c r="S130" i="69"/>
  <c r="S131" i="69"/>
  <c r="S132" i="69"/>
  <c r="S133" i="69"/>
  <c r="S134" i="69"/>
  <c r="S135" i="69"/>
  <c r="S136" i="69"/>
  <c r="S137" i="69"/>
  <c r="S138" i="69"/>
  <c r="S139" i="69"/>
  <c r="S140" i="69"/>
  <c r="S141" i="69"/>
  <c r="S142" i="69"/>
  <c r="S143" i="69"/>
  <c r="S144" i="69"/>
  <c r="S145" i="69"/>
  <c r="S146" i="69"/>
  <c r="S147" i="69"/>
  <c r="S148" i="69"/>
  <c r="S149" i="69"/>
  <c r="S150" i="69"/>
  <c r="S151" i="69"/>
  <c r="S152" i="69"/>
  <c r="S153" i="69"/>
  <c r="S154" i="69"/>
  <c r="S155" i="69"/>
  <c r="S156" i="69"/>
  <c r="S157" i="69"/>
  <c r="S158" i="69"/>
  <c r="S159" i="69"/>
  <c r="S160" i="69"/>
  <c r="S161" i="69"/>
  <c r="S162" i="69"/>
  <c r="S163" i="69"/>
  <c r="S164" i="69"/>
  <c r="S165" i="69"/>
  <c r="S166" i="69"/>
  <c r="S167" i="69"/>
  <c r="S168" i="69"/>
  <c r="S169" i="69"/>
  <c r="S170" i="69"/>
  <c r="S171" i="69"/>
  <c r="S172" i="69"/>
  <c r="S173" i="69"/>
  <c r="S174" i="69"/>
  <c r="S175" i="69"/>
  <c r="S176" i="69"/>
  <c r="S177" i="69"/>
  <c r="S178" i="69"/>
  <c r="S179" i="69"/>
  <c r="S180" i="69"/>
  <c r="S181" i="69"/>
  <c r="S182" i="69"/>
  <c r="S183" i="69"/>
  <c r="S184" i="69"/>
  <c r="S185" i="69"/>
  <c r="S186" i="69"/>
  <c r="S187" i="69"/>
  <c r="S188" i="69"/>
  <c r="S189" i="69"/>
  <c r="S190" i="69"/>
  <c r="S191" i="69"/>
  <c r="S192" i="69"/>
  <c r="S193" i="69"/>
  <c r="S194" i="69"/>
  <c r="S195" i="69"/>
  <c r="S196" i="69"/>
  <c r="S197" i="69"/>
  <c r="S198" i="69"/>
  <c r="S199" i="69"/>
  <c r="S200" i="69"/>
  <c r="S201" i="69"/>
  <c r="S202" i="69"/>
  <c r="S203" i="69"/>
  <c r="S204" i="69"/>
  <c r="S205" i="69"/>
  <c r="S206" i="69"/>
  <c r="S207" i="69"/>
  <c r="S208" i="69"/>
  <c r="S209" i="69"/>
  <c r="S210" i="69"/>
  <c r="S211" i="69"/>
  <c r="S212" i="69"/>
  <c r="S213" i="69"/>
  <c r="S214" i="69"/>
  <c r="S215" i="69"/>
  <c r="S216" i="69"/>
  <c r="S217" i="69"/>
  <c r="S218" i="69"/>
  <c r="S219" i="69"/>
  <c r="S220" i="69"/>
  <c r="S221" i="69"/>
  <c r="S222" i="69"/>
  <c r="S223" i="69"/>
  <c r="S224" i="69"/>
  <c r="S225" i="69"/>
  <c r="S226" i="69"/>
  <c r="S227" i="69"/>
  <c r="S228" i="69"/>
  <c r="S229" i="69"/>
  <c r="S230" i="69"/>
  <c r="S231" i="69"/>
  <c r="S232" i="69"/>
  <c r="S233" i="69"/>
  <c r="S234" i="69"/>
  <c r="S235" i="69"/>
  <c r="S236" i="69"/>
  <c r="S237" i="69"/>
  <c r="S238" i="69"/>
  <c r="S239" i="69"/>
  <c r="S240" i="69"/>
  <c r="S241" i="69"/>
  <c r="S242" i="69"/>
  <c r="S243" i="69"/>
  <c r="S244" i="69"/>
  <c r="S245" i="69"/>
  <c r="S246" i="69"/>
  <c r="S247" i="69"/>
  <c r="S248" i="69"/>
  <c r="S249" i="69"/>
  <c r="S250" i="69"/>
  <c r="S251" i="69"/>
  <c r="S252" i="69"/>
  <c r="S253" i="69"/>
  <c r="S254" i="69"/>
  <c r="S255" i="69"/>
  <c r="S256" i="69"/>
  <c r="S257" i="69"/>
  <c r="S258" i="69"/>
  <c r="S259" i="69"/>
  <c r="S260" i="69"/>
  <c r="S261" i="69"/>
  <c r="S262" i="69"/>
  <c r="S263" i="69"/>
  <c r="S264" i="69"/>
  <c r="S265" i="69"/>
  <c r="S266" i="69"/>
  <c r="S267" i="69"/>
  <c r="S268" i="69"/>
  <c r="S269" i="69"/>
  <c r="S270" i="69"/>
  <c r="S271" i="69"/>
  <c r="S272" i="69"/>
  <c r="S273" i="69"/>
  <c r="S274" i="69"/>
  <c r="S275" i="69"/>
  <c r="S276" i="69"/>
  <c r="R23" i="69"/>
  <c r="R24" i="69"/>
  <c r="R25" i="69"/>
  <c r="R26" i="69"/>
  <c r="R27" i="69"/>
  <c r="R28" i="69"/>
  <c r="R29" i="69"/>
  <c r="R30" i="69"/>
  <c r="R31" i="69"/>
  <c r="R32" i="69"/>
  <c r="R33" i="69"/>
  <c r="R34" i="69"/>
  <c r="R35" i="69"/>
  <c r="R36" i="69"/>
  <c r="R37" i="69"/>
  <c r="R38" i="69"/>
  <c r="R39" i="69"/>
  <c r="R40" i="69"/>
  <c r="R41" i="69"/>
  <c r="R42" i="69"/>
  <c r="R43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66" i="69"/>
  <c r="R67" i="69"/>
  <c r="R68" i="69"/>
  <c r="R69" i="69"/>
  <c r="R70" i="69"/>
  <c r="R71" i="69"/>
  <c r="R72" i="69"/>
  <c r="R73" i="69"/>
  <c r="R74" i="69"/>
  <c r="R75" i="69"/>
  <c r="R76" i="69"/>
  <c r="R77" i="69"/>
  <c r="R78" i="69"/>
  <c r="R79" i="69"/>
  <c r="R80" i="69"/>
  <c r="R81" i="69"/>
  <c r="R82" i="69"/>
  <c r="R83" i="69"/>
  <c r="R84" i="69"/>
  <c r="R85" i="69"/>
  <c r="R86" i="69"/>
  <c r="R87" i="69"/>
  <c r="R88" i="69"/>
  <c r="R89" i="69"/>
  <c r="R90" i="69"/>
  <c r="R91" i="69"/>
  <c r="R92" i="69"/>
  <c r="R93" i="69"/>
  <c r="R94" i="69"/>
  <c r="R95" i="69"/>
  <c r="R96" i="69"/>
  <c r="R97" i="69"/>
  <c r="R98" i="69"/>
  <c r="R99" i="69"/>
  <c r="R100" i="69"/>
  <c r="R101" i="69"/>
  <c r="R102" i="69"/>
  <c r="R103" i="69"/>
  <c r="R104" i="69"/>
  <c r="R105" i="69"/>
  <c r="R106" i="69"/>
  <c r="R107" i="69"/>
  <c r="R108" i="69"/>
  <c r="R109" i="69"/>
  <c r="R110" i="69"/>
  <c r="R111" i="69"/>
  <c r="R112" i="69"/>
  <c r="R113" i="69"/>
  <c r="R114" i="69"/>
  <c r="R115" i="69"/>
  <c r="R116" i="69"/>
  <c r="R117" i="69"/>
  <c r="R118" i="69"/>
  <c r="R119" i="69"/>
  <c r="R120" i="69"/>
  <c r="R121" i="69"/>
  <c r="R122" i="69"/>
  <c r="R123" i="69"/>
  <c r="R124" i="69"/>
  <c r="R125" i="69"/>
  <c r="R126" i="69"/>
  <c r="R127" i="69"/>
  <c r="R128" i="69"/>
  <c r="R129" i="69"/>
  <c r="R130" i="69"/>
  <c r="R131" i="69"/>
  <c r="R132" i="69"/>
  <c r="R133" i="69"/>
  <c r="R134" i="69"/>
  <c r="R135" i="69"/>
  <c r="R136" i="69"/>
  <c r="R137" i="69"/>
  <c r="R138" i="69"/>
  <c r="R139" i="69"/>
  <c r="R140" i="69"/>
  <c r="R141" i="69"/>
  <c r="R142" i="69"/>
  <c r="R143" i="69"/>
  <c r="R144" i="69"/>
  <c r="R145" i="69"/>
  <c r="R146" i="69"/>
  <c r="R147" i="69"/>
  <c r="R148" i="69"/>
  <c r="R149" i="69"/>
  <c r="R150" i="69"/>
  <c r="R151" i="69"/>
  <c r="R152" i="69"/>
  <c r="R153" i="69"/>
  <c r="R154" i="69"/>
  <c r="R155" i="69"/>
  <c r="R156" i="69"/>
  <c r="R157" i="69"/>
  <c r="R158" i="69"/>
  <c r="R159" i="69"/>
  <c r="R160" i="69"/>
  <c r="R161" i="69"/>
  <c r="R162" i="69"/>
  <c r="R163" i="69"/>
  <c r="R164" i="69"/>
  <c r="R165" i="69"/>
  <c r="R166" i="69"/>
  <c r="R167" i="69"/>
  <c r="R168" i="69"/>
  <c r="R169" i="69"/>
  <c r="R170" i="69"/>
  <c r="R171" i="69"/>
  <c r="R172" i="69"/>
  <c r="R173" i="69"/>
  <c r="R174" i="69"/>
  <c r="R175" i="69"/>
  <c r="R176" i="69"/>
  <c r="R177" i="69"/>
  <c r="R178" i="69"/>
  <c r="R179" i="69"/>
  <c r="R180" i="69"/>
  <c r="R181" i="69"/>
  <c r="R182" i="69"/>
  <c r="R183" i="69"/>
  <c r="R184" i="69"/>
  <c r="R185" i="69"/>
  <c r="R186" i="69"/>
  <c r="R187" i="69"/>
  <c r="R188" i="69"/>
  <c r="R189" i="69"/>
  <c r="R190" i="69"/>
  <c r="R191" i="69"/>
  <c r="R192" i="69"/>
  <c r="R193" i="69"/>
  <c r="R194" i="69"/>
  <c r="R195" i="69"/>
  <c r="R196" i="69"/>
  <c r="R197" i="69"/>
  <c r="R198" i="69"/>
  <c r="R199" i="69"/>
  <c r="R200" i="69"/>
  <c r="R201" i="69"/>
  <c r="R202" i="69"/>
  <c r="R203" i="69"/>
  <c r="R204" i="69"/>
  <c r="R205" i="69"/>
  <c r="R206" i="69"/>
  <c r="R207" i="69"/>
  <c r="R208" i="69"/>
  <c r="R209" i="69"/>
  <c r="R210" i="69"/>
  <c r="R211" i="69"/>
  <c r="R212" i="69"/>
  <c r="R213" i="69"/>
  <c r="R214" i="69"/>
  <c r="R215" i="69"/>
  <c r="R216" i="69"/>
  <c r="R217" i="69"/>
  <c r="R218" i="69"/>
  <c r="R219" i="69"/>
  <c r="R220" i="69"/>
  <c r="R221" i="69"/>
  <c r="R222" i="69"/>
  <c r="R223" i="69"/>
  <c r="R224" i="69"/>
  <c r="R225" i="69"/>
  <c r="R226" i="69"/>
  <c r="R227" i="69"/>
  <c r="R228" i="69"/>
  <c r="R229" i="69"/>
  <c r="R230" i="69"/>
  <c r="R231" i="69"/>
  <c r="R232" i="69"/>
  <c r="R233" i="69"/>
  <c r="R234" i="69"/>
  <c r="R235" i="69"/>
  <c r="R236" i="69"/>
  <c r="R237" i="69"/>
  <c r="R238" i="69"/>
  <c r="R239" i="69"/>
  <c r="R240" i="69"/>
  <c r="R241" i="69"/>
  <c r="R242" i="69"/>
  <c r="R243" i="69"/>
  <c r="R244" i="69"/>
  <c r="R245" i="69"/>
  <c r="R246" i="69"/>
  <c r="R247" i="69"/>
  <c r="R248" i="69"/>
  <c r="R249" i="69"/>
  <c r="R250" i="69"/>
  <c r="R251" i="69"/>
  <c r="R252" i="69"/>
  <c r="R253" i="69"/>
  <c r="R254" i="69"/>
  <c r="R255" i="69"/>
  <c r="R256" i="69"/>
  <c r="R257" i="69"/>
  <c r="R258" i="69"/>
  <c r="R259" i="69"/>
  <c r="R260" i="69"/>
  <c r="R261" i="69"/>
  <c r="R262" i="69"/>
  <c r="R263" i="69"/>
  <c r="R264" i="69"/>
  <c r="R265" i="69"/>
  <c r="R266" i="69"/>
  <c r="R267" i="69"/>
  <c r="R268" i="69"/>
  <c r="R269" i="69"/>
  <c r="R270" i="69"/>
  <c r="R271" i="69"/>
  <c r="R272" i="69"/>
  <c r="R273" i="69"/>
  <c r="R274" i="69"/>
  <c r="R275" i="69"/>
  <c r="R276" i="69"/>
  <c r="Q23" i="69"/>
  <c r="Q24" i="69"/>
  <c r="Q25" i="69"/>
  <c r="Q26" i="69"/>
  <c r="Q27" i="69"/>
  <c r="Q28" i="69"/>
  <c r="Q29" i="69"/>
  <c r="Q30" i="69"/>
  <c r="Q31" i="69"/>
  <c r="Q32" i="69"/>
  <c r="Q33" i="69"/>
  <c r="Q34" i="69"/>
  <c r="Q35" i="69"/>
  <c r="Q36" i="69"/>
  <c r="Q37" i="69"/>
  <c r="Q38" i="69"/>
  <c r="Q39" i="69"/>
  <c r="Q40" i="69"/>
  <c r="Q41" i="69"/>
  <c r="Q42" i="69"/>
  <c r="Q43" i="69"/>
  <c r="Q44" i="69"/>
  <c r="Q45" i="69"/>
  <c r="Q46" i="69"/>
  <c r="Q47" i="69"/>
  <c r="Q48" i="69"/>
  <c r="Q49" i="69"/>
  <c r="Q50" i="69"/>
  <c r="Q51" i="69"/>
  <c r="Q52" i="69"/>
  <c r="Q53" i="69"/>
  <c r="Q54" i="69"/>
  <c r="Q55" i="69"/>
  <c r="Q56" i="69"/>
  <c r="Q57" i="69"/>
  <c r="Q58" i="69"/>
  <c r="Q59" i="69"/>
  <c r="Q60" i="69"/>
  <c r="Q61" i="69"/>
  <c r="Q62" i="69"/>
  <c r="Q63" i="69"/>
  <c r="Q64" i="69"/>
  <c r="Q65" i="69"/>
  <c r="Q66" i="69"/>
  <c r="Q67" i="69"/>
  <c r="Q68" i="69"/>
  <c r="Q69" i="69"/>
  <c r="Q70" i="69"/>
  <c r="Q71" i="69"/>
  <c r="Q72" i="69"/>
  <c r="Q73" i="69"/>
  <c r="Q74" i="69"/>
  <c r="Q75" i="69"/>
  <c r="Q76" i="69"/>
  <c r="Q77" i="69"/>
  <c r="Q78" i="69"/>
  <c r="Q79" i="69"/>
  <c r="Q80" i="69"/>
  <c r="Q81" i="69"/>
  <c r="Q82" i="69"/>
  <c r="Q83" i="69"/>
  <c r="Q84" i="69"/>
  <c r="Q85" i="69"/>
  <c r="Q86" i="69"/>
  <c r="Q87" i="69"/>
  <c r="Q88" i="69"/>
  <c r="Q89" i="69"/>
  <c r="Q90" i="69"/>
  <c r="Q91" i="69"/>
  <c r="Q92" i="69"/>
  <c r="Q93" i="69"/>
  <c r="Q94" i="69"/>
  <c r="Q95" i="69"/>
  <c r="Q96" i="69"/>
  <c r="Q97" i="69"/>
  <c r="Q98" i="69"/>
  <c r="Q99" i="69"/>
  <c r="Q100" i="69"/>
  <c r="Q101" i="69"/>
  <c r="Q102" i="69"/>
  <c r="Q103" i="69"/>
  <c r="Q104" i="69"/>
  <c r="Q105" i="69"/>
  <c r="Q106" i="69"/>
  <c r="Q107" i="69"/>
  <c r="Q108" i="69"/>
  <c r="Q109" i="69"/>
  <c r="Q110" i="69"/>
  <c r="Q111" i="69"/>
  <c r="Q112" i="69"/>
  <c r="Q113" i="69"/>
  <c r="Q114" i="69"/>
  <c r="Q115" i="69"/>
  <c r="Q116" i="69"/>
  <c r="Q117" i="69"/>
  <c r="Q118" i="69"/>
  <c r="Q119" i="69"/>
  <c r="Q120" i="69"/>
  <c r="Q121" i="69"/>
  <c r="Q122" i="69"/>
  <c r="Q123" i="69"/>
  <c r="Q124" i="69"/>
  <c r="Q125" i="69"/>
  <c r="Q126" i="69"/>
  <c r="Q127" i="69"/>
  <c r="Q128" i="69"/>
  <c r="Q129" i="69"/>
  <c r="Q130" i="69"/>
  <c r="Q131" i="69"/>
  <c r="Q132" i="69"/>
  <c r="Q133" i="69"/>
  <c r="Q134" i="69"/>
  <c r="Q135" i="69"/>
  <c r="Q136" i="69"/>
  <c r="Q137" i="69"/>
  <c r="Q138" i="69"/>
  <c r="Q139" i="69"/>
  <c r="Q140" i="69"/>
  <c r="Q141" i="69"/>
  <c r="Q142" i="69"/>
  <c r="Q143" i="69"/>
  <c r="Q144" i="69"/>
  <c r="Q145" i="69"/>
  <c r="Q146" i="69"/>
  <c r="Q147" i="69"/>
  <c r="Q148" i="69"/>
  <c r="Q149" i="69"/>
  <c r="Q150" i="69"/>
  <c r="Q151" i="69"/>
  <c r="Q152" i="69"/>
  <c r="Q153" i="69"/>
  <c r="Q154" i="69"/>
  <c r="Q155" i="69"/>
  <c r="Q156" i="69"/>
  <c r="Q157" i="69"/>
  <c r="Q158" i="69"/>
  <c r="Q159" i="69"/>
  <c r="Q160" i="69"/>
  <c r="Q161" i="69"/>
  <c r="Q162" i="69"/>
  <c r="Q163" i="69"/>
  <c r="Q164" i="69"/>
  <c r="Q165" i="69"/>
  <c r="Q166" i="69"/>
  <c r="Q167" i="69"/>
  <c r="Q168" i="69"/>
  <c r="Q169" i="69"/>
  <c r="Q170" i="69"/>
  <c r="Q171" i="69"/>
  <c r="Q172" i="69"/>
  <c r="Q173" i="69"/>
  <c r="Q174" i="69"/>
  <c r="Q175" i="69"/>
  <c r="Q176" i="69"/>
  <c r="Q177" i="69"/>
  <c r="Q178" i="69"/>
  <c r="Q179" i="69"/>
  <c r="Q180" i="69"/>
  <c r="Q181" i="69"/>
  <c r="Q182" i="69"/>
  <c r="Q183" i="69"/>
  <c r="Q184" i="69"/>
  <c r="Q185" i="69"/>
  <c r="Q186" i="69"/>
  <c r="Q187" i="69"/>
  <c r="Q188" i="69"/>
  <c r="Q189" i="69"/>
  <c r="Q190" i="69"/>
  <c r="Q191" i="69"/>
  <c r="Q192" i="69"/>
  <c r="Q193" i="69"/>
  <c r="Q194" i="69"/>
  <c r="Q195" i="69"/>
  <c r="Q196" i="69"/>
  <c r="Q197" i="69"/>
  <c r="Q198" i="69"/>
  <c r="Q199" i="69"/>
  <c r="Q200" i="69"/>
  <c r="Q201" i="69"/>
  <c r="Q202" i="69"/>
  <c r="Q203" i="69"/>
  <c r="Q204" i="69"/>
  <c r="Q205" i="69"/>
  <c r="Q206" i="69"/>
  <c r="Q207" i="69"/>
  <c r="Q208" i="69"/>
  <c r="Q209" i="69"/>
  <c r="Q210" i="69"/>
  <c r="Q211" i="69"/>
  <c r="Q212" i="69"/>
  <c r="Q213" i="69"/>
  <c r="Q214" i="69"/>
  <c r="Q215" i="69"/>
  <c r="Q216" i="69"/>
  <c r="Q217" i="69"/>
  <c r="Q218" i="69"/>
  <c r="Q219" i="69"/>
  <c r="Q220" i="69"/>
  <c r="Q221" i="69"/>
  <c r="Q222" i="69"/>
  <c r="Q223" i="69"/>
  <c r="Q224" i="69"/>
  <c r="Q225" i="69"/>
  <c r="Q226" i="69"/>
  <c r="Q227" i="69"/>
  <c r="Q228" i="69"/>
  <c r="Q229" i="69"/>
  <c r="Q230" i="69"/>
  <c r="Q231" i="69"/>
  <c r="Q232" i="69"/>
  <c r="Q233" i="69"/>
  <c r="Q234" i="69"/>
  <c r="Q235" i="69"/>
  <c r="Q236" i="69"/>
  <c r="Q237" i="69"/>
  <c r="Q238" i="69"/>
  <c r="Q239" i="69"/>
  <c r="Q240" i="69"/>
  <c r="Q241" i="69"/>
  <c r="Q242" i="69"/>
  <c r="Q243" i="69"/>
  <c r="Q244" i="69"/>
  <c r="Q245" i="69"/>
  <c r="Q246" i="69"/>
  <c r="Q247" i="69"/>
  <c r="Q248" i="69"/>
  <c r="Q249" i="69"/>
  <c r="Q250" i="69"/>
  <c r="Q251" i="69"/>
  <c r="Q252" i="69"/>
  <c r="Q253" i="69"/>
  <c r="Q254" i="69"/>
  <c r="Q255" i="69"/>
  <c r="Q256" i="69"/>
  <c r="Q257" i="69"/>
  <c r="Q258" i="69"/>
  <c r="Q259" i="69"/>
  <c r="Q260" i="69"/>
  <c r="Q261" i="69"/>
  <c r="Q262" i="69"/>
  <c r="Q263" i="69"/>
  <c r="Q264" i="69"/>
  <c r="Q265" i="69"/>
  <c r="Q266" i="69"/>
  <c r="Q267" i="69"/>
  <c r="Q268" i="69"/>
  <c r="Q269" i="69"/>
  <c r="Q270" i="69"/>
  <c r="Q271" i="69"/>
  <c r="Q272" i="69"/>
  <c r="Q273" i="69"/>
  <c r="Q274" i="69"/>
  <c r="Q275" i="69"/>
  <c r="Q276" i="69"/>
  <c r="P23" i="69"/>
  <c r="P24" i="69"/>
  <c r="P25" i="69"/>
  <c r="P26" i="69"/>
  <c r="P27" i="69"/>
  <c r="P28" i="69"/>
  <c r="P29" i="69"/>
  <c r="P30" i="69"/>
  <c r="P31" i="69"/>
  <c r="P32" i="69"/>
  <c r="P33" i="69"/>
  <c r="P34" i="69"/>
  <c r="P35" i="69"/>
  <c r="P36" i="69"/>
  <c r="P37" i="69"/>
  <c r="P38" i="69"/>
  <c r="P39" i="69"/>
  <c r="P40" i="69"/>
  <c r="P41" i="69"/>
  <c r="P42" i="69"/>
  <c r="P43" i="69"/>
  <c r="P44" i="69"/>
  <c r="P45" i="69"/>
  <c r="P46" i="69"/>
  <c r="P47" i="69"/>
  <c r="P48" i="69"/>
  <c r="P49" i="69"/>
  <c r="P50" i="69"/>
  <c r="P51" i="69"/>
  <c r="P52" i="69"/>
  <c r="P53" i="69"/>
  <c r="P54" i="69"/>
  <c r="P55" i="69"/>
  <c r="P56" i="69"/>
  <c r="P57" i="69"/>
  <c r="P58" i="69"/>
  <c r="P59" i="69"/>
  <c r="P60" i="69"/>
  <c r="P61" i="69"/>
  <c r="P62" i="69"/>
  <c r="P63" i="69"/>
  <c r="P64" i="69"/>
  <c r="P65" i="69"/>
  <c r="P66" i="69"/>
  <c r="P67" i="69"/>
  <c r="P68" i="69"/>
  <c r="P69" i="69"/>
  <c r="P70" i="69"/>
  <c r="P71" i="69"/>
  <c r="P72" i="69"/>
  <c r="P73" i="69"/>
  <c r="P74" i="69"/>
  <c r="P75" i="69"/>
  <c r="P76" i="69"/>
  <c r="P77" i="69"/>
  <c r="P78" i="69"/>
  <c r="P79" i="69"/>
  <c r="P80" i="69"/>
  <c r="P81" i="69"/>
  <c r="P82" i="69"/>
  <c r="P83" i="69"/>
  <c r="P84" i="69"/>
  <c r="P85" i="69"/>
  <c r="P86" i="69"/>
  <c r="P87" i="69"/>
  <c r="P88" i="69"/>
  <c r="P89" i="69"/>
  <c r="P90" i="69"/>
  <c r="P91" i="69"/>
  <c r="P92" i="69"/>
  <c r="P93" i="69"/>
  <c r="P94" i="69"/>
  <c r="P95" i="69"/>
  <c r="P96" i="69"/>
  <c r="P97" i="69"/>
  <c r="P98" i="69"/>
  <c r="P99" i="69"/>
  <c r="P100" i="69"/>
  <c r="P101" i="69"/>
  <c r="P102" i="69"/>
  <c r="P103" i="69"/>
  <c r="P104" i="69"/>
  <c r="P105" i="69"/>
  <c r="P106" i="69"/>
  <c r="P107" i="69"/>
  <c r="P108" i="69"/>
  <c r="P109" i="69"/>
  <c r="P110" i="69"/>
  <c r="P111" i="69"/>
  <c r="P112" i="69"/>
  <c r="P113" i="69"/>
  <c r="P114" i="69"/>
  <c r="P115" i="69"/>
  <c r="P116" i="69"/>
  <c r="P117" i="69"/>
  <c r="P118" i="69"/>
  <c r="P119" i="69"/>
  <c r="P120" i="69"/>
  <c r="P121" i="69"/>
  <c r="P122" i="69"/>
  <c r="P123" i="69"/>
  <c r="P124" i="69"/>
  <c r="P125" i="69"/>
  <c r="P126" i="69"/>
  <c r="P127" i="69"/>
  <c r="P128" i="69"/>
  <c r="P129" i="69"/>
  <c r="P130" i="69"/>
  <c r="P131" i="69"/>
  <c r="P132" i="69"/>
  <c r="P133" i="69"/>
  <c r="P134" i="69"/>
  <c r="P135" i="69"/>
  <c r="P136" i="69"/>
  <c r="P137" i="69"/>
  <c r="P138" i="69"/>
  <c r="P139" i="69"/>
  <c r="P140" i="69"/>
  <c r="P141" i="69"/>
  <c r="P142" i="69"/>
  <c r="P143" i="69"/>
  <c r="P144" i="69"/>
  <c r="P145" i="69"/>
  <c r="P146" i="69"/>
  <c r="P147" i="69"/>
  <c r="P148" i="69"/>
  <c r="P149" i="69"/>
  <c r="P150" i="69"/>
  <c r="P151" i="69"/>
  <c r="P152" i="69"/>
  <c r="P153" i="69"/>
  <c r="P154" i="69"/>
  <c r="P155" i="69"/>
  <c r="P156" i="69"/>
  <c r="P157" i="69"/>
  <c r="P158" i="69"/>
  <c r="P159" i="69"/>
  <c r="P160" i="69"/>
  <c r="P161" i="69"/>
  <c r="P162" i="69"/>
  <c r="P163" i="69"/>
  <c r="P164" i="69"/>
  <c r="P165" i="69"/>
  <c r="P166" i="69"/>
  <c r="P167" i="69"/>
  <c r="P168" i="69"/>
  <c r="P169" i="69"/>
  <c r="P170" i="69"/>
  <c r="P171" i="69"/>
  <c r="P172" i="69"/>
  <c r="P173" i="69"/>
  <c r="P174" i="69"/>
  <c r="P175" i="69"/>
  <c r="P176" i="69"/>
  <c r="P177" i="69"/>
  <c r="P178" i="69"/>
  <c r="P179" i="69"/>
  <c r="P180" i="69"/>
  <c r="P181" i="69"/>
  <c r="P182" i="69"/>
  <c r="P183" i="69"/>
  <c r="P184" i="69"/>
  <c r="P185" i="69"/>
  <c r="P186" i="69"/>
  <c r="P187" i="69"/>
  <c r="P188" i="69"/>
  <c r="P189" i="69"/>
  <c r="P190" i="69"/>
  <c r="P191" i="69"/>
  <c r="P192" i="69"/>
  <c r="P193" i="69"/>
  <c r="P194" i="69"/>
  <c r="P195" i="69"/>
  <c r="P196" i="69"/>
  <c r="P197" i="69"/>
  <c r="P198" i="69"/>
  <c r="P199" i="69"/>
  <c r="P200" i="69"/>
  <c r="P201" i="69"/>
  <c r="P202" i="69"/>
  <c r="P203" i="69"/>
  <c r="P204" i="69"/>
  <c r="P205" i="69"/>
  <c r="P206" i="69"/>
  <c r="P207" i="69"/>
  <c r="P208" i="69"/>
  <c r="P209" i="69"/>
  <c r="P210" i="69"/>
  <c r="P211" i="69"/>
  <c r="P212" i="69"/>
  <c r="P213" i="69"/>
  <c r="P214" i="69"/>
  <c r="P215" i="69"/>
  <c r="P216" i="69"/>
  <c r="P217" i="69"/>
  <c r="P218" i="69"/>
  <c r="P219" i="69"/>
  <c r="P220" i="69"/>
  <c r="P221" i="69"/>
  <c r="P222" i="69"/>
  <c r="P223" i="69"/>
  <c r="P224" i="69"/>
  <c r="P225" i="69"/>
  <c r="P226" i="69"/>
  <c r="P227" i="69"/>
  <c r="P228" i="69"/>
  <c r="P229" i="69"/>
  <c r="P230" i="69"/>
  <c r="P231" i="69"/>
  <c r="P232" i="69"/>
  <c r="P233" i="69"/>
  <c r="P234" i="69"/>
  <c r="P235" i="69"/>
  <c r="P236" i="69"/>
  <c r="P237" i="69"/>
  <c r="P238" i="69"/>
  <c r="P239" i="69"/>
  <c r="P240" i="69"/>
  <c r="P241" i="69"/>
  <c r="P242" i="69"/>
  <c r="P243" i="69"/>
  <c r="P244" i="69"/>
  <c r="P245" i="69"/>
  <c r="P246" i="69"/>
  <c r="P247" i="69"/>
  <c r="P248" i="69"/>
  <c r="P249" i="69"/>
  <c r="P250" i="69"/>
  <c r="P251" i="69"/>
  <c r="P252" i="69"/>
  <c r="P253" i="69"/>
  <c r="P254" i="69"/>
  <c r="P255" i="69"/>
  <c r="P256" i="69"/>
  <c r="P257" i="69"/>
  <c r="P258" i="69"/>
  <c r="P259" i="69"/>
  <c r="P260" i="69"/>
  <c r="P261" i="69"/>
  <c r="P262" i="69"/>
  <c r="P263" i="69"/>
  <c r="P264" i="69"/>
  <c r="P265" i="69"/>
  <c r="P266" i="69"/>
  <c r="P267" i="69"/>
  <c r="P268" i="69"/>
  <c r="P269" i="69"/>
  <c r="P270" i="69"/>
  <c r="P271" i="69"/>
  <c r="P272" i="69"/>
  <c r="P273" i="69"/>
  <c r="P274" i="69"/>
  <c r="P275" i="69"/>
  <c r="P276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O102" i="69"/>
  <c r="O103" i="69"/>
  <c r="O104" i="69"/>
  <c r="O105" i="69"/>
  <c r="O106" i="69"/>
  <c r="O107" i="69"/>
  <c r="O108" i="69"/>
  <c r="O109" i="69"/>
  <c r="O110" i="69"/>
  <c r="O111" i="69"/>
  <c r="O112" i="69"/>
  <c r="O113" i="69"/>
  <c r="O114" i="69"/>
  <c r="O115" i="69"/>
  <c r="O116" i="69"/>
  <c r="O117" i="69"/>
  <c r="O118" i="69"/>
  <c r="O119" i="69"/>
  <c r="O120" i="69"/>
  <c r="O121" i="69"/>
  <c r="O122" i="69"/>
  <c r="O123" i="69"/>
  <c r="O124" i="69"/>
  <c r="O125" i="69"/>
  <c r="O126" i="69"/>
  <c r="O127" i="69"/>
  <c r="O128" i="69"/>
  <c r="O129" i="69"/>
  <c r="O130" i="69"/>
  <c r="O131" i="69"/>
  <c r="O132" i="69"/>
  <c r="O133" i="69"/>
  <c r="O134" i="69"/>
  <c r="O135" i="69"/>
  <c r="O136" i="69"/>
  <c r="O137" i="69"/>
  <c r="O138" i="69"/>
  <c r="O139" i="69"/>
  <c r="O140" i="69"/>
  <c r="O141" i="69"/>
  <c r="O142" i="69"/>
  <c r="O143" i="69"/>
  <c r="O144" i="69"/>
  <c r="O145" i="69"/>
  <c r="O146" i="69"/>
  <c r="O147" i="69"/>
  <c r="O148" i="69"/>
  <c r="O149" i="69"/>
  <c r="O150" i="69"/>
  <c r="O151" i="69"/>
  <c r="O152" i="69"/>
  <c r="O153" i="69"/>
  <c r="O154" i="69"/>
  <c r="O155" i="69"/>
  <c r="O156" i="69"/>
  <c r="O157" i="69"/>
  <c r="O158" i="69"/>
  <c r="O159" i="69"/>
  <c r="O160" i="69"/>
  <c r="O161" i="69"/>
  <c r="O162" i="69"/>
  <c r="O163" i="69"/>
  <c r="O164" i="69"/>
  <c r="O165" i="69"/>
  <c r="O166" i="69"/>
  <c r="O167" i="69"/>
  <c r="O168" i="69"/>
  <c r="O169" i="69"/>
  <c r="O170" i="69"/>
  <c r="O171" i="69"/>
  <c r="O172" i="69"/>
  <c r="O173" i="69"/>
  <c r="O174" i="69"/>
  <c r="O175" i="69"/>
  <c r="O176" i="69"/>
  <c r="O177" i="69"/>
  <c r="O178" i="69"/>
  <c r="O179" i="69"/>
  <c r="O180" i="69"/>
  <c r="O181" i="69"/>
  <c r="O182" i="69"/>
  <c r="O183" i="69"/>
  <c r="O184" i="69"/>
  <c r="O185" i="69"/>
  <c r="O186" i="69"/>
  <c r="O187" i="69"/>
  <c r="O188" i="69"/>
  <c r="O189" i="69"/>
  <c r="O190" i="69"/>
  <c r="O191" i="69"/>
  <c r="O192" i="69"/>
  <c r="O193" i="69"/>
  <c r="O194" i="69"/>
  <c r="O195" i="69"/>
  <c r="O196" i="69"/>
  <c r="O197" i="69"/>
  <c r="O198" i="69"/>
  <c r="O199" i="69"/>
  <c r="O200" i="69"/>
  <c r="O201" i="69"/>
  <c r="O202" i="69"/>
  <c r="O203" i="69"/>
  <c r="O204" i="69"/>
  <c r="O205" i="69"/>
  <c r="O206" i="69"/>
  <c r="O207" i="69"/>
  <c r="O208" i="69"/>
  <c r="O209" i="69"/>
  <c r="O210" i="69"/>
  <c r="O211" i="69"/>
  <c r="O212" i="69"/>
  <c r="O213" i="69"/>
  <c r="O214" i="69"/>
  <c r="O215" i="69"/>
  <c r="O216" i="69"/>
  <c r="O217" i="69"/>
  <c r="O218" i="69"/>
  <c r="O219" i="69"/>
  <c r="O220" i="69"/>
  <c r="O221" i="69"/>
  <c r="O222" i="69"/>
  <c r="O223" i="69"/>
  <c r="O224" i="69"/>
  <c r="O225" i="69"/>
  <c r="O226" i="69"/>
  <c r="O227" i="69"/>
  <c r="O228" i="69"/>
  <c r="O229" i="69"/>
  <c r="O230" i="69"/>
  <c r="O231" i="69"/>
  <c r="O232" i="69"/>
  <c r="O233" i="69"/>
  <c r="O234" i="69"/>
  <c r="O235" i="69"/>
  <c r="O236" i="69"/>
  <c r="O237" i="69"/>
  <c r="O238" i="69"/>
  <c r="O239" i="69"/>
  <c r="O240" i="69"/>
  <c r="O241" i="69"/>
  <c r="O242" i="69"/>
  <c r="O243" i="69"/>
  <c r="O244" i="69"/>
  <c r="O245" i="69"/>
  <c r="O246" i="69"/>
  <c r="O247" i="69"/>
  <c r="O248" i="69"/>
  <c r="O249" i="69"/>
  <c r="O250" i="69"/>
  <c r="O251" i="69"/>
  <c r="O252" i="69"/>
  <c r="O253" i="69"/>
  <c r="O254" i="69"/>
  <c r="O255" i="69"/>
  <c r="O256" i="69"/>
  <c r="O257" i="69"/>
  <c r="O258" i="69"/>
  <c r="O259" i="69"/>
  <c r="O260" i="69"/>
  <c r="O261" i="69"/>
  <c r="O262" i="69"/>
  <c r="O263" i="69"/>
  <c r="O264" i="69"/>
  <c r="O265" i="69"/>
  <c r="O266" i="69"/>
  <c r="O267" i="69"/>
  <c r="O268" i="69"/>
  <c r="O269" i="69"/>
  <c r="O270" i="69"/>
  <c r="O271" i="69"/>
  <c r="O272" i="69"/>
  <c r="O273" i="69"/>
  <c r="O274" i="69"/>
  <c r="O275" i="69"/>
  <c r="O276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N102" i="69"/>
  <c r="N103" i="69"/>
  <c r="N104" i="69"/>
  <c r="N105" i="69"/>
  <c r="N106" i="69"/>
  <c r="N107" i="69"/>
  <c r="N108" i="69"/>
  <c r="N109" i="69"/>
  <c r="N110" i="69"/>
  <c r="N111" i="69"/>
  <c r="N112" i="69"/>
  <c r="N113" i="69"/>
  <c r="N114" i="69"/>
  <c r="N115" i="69"/>
  <c r="N116" i="69"/>
  <c r="N117" i="69"/>
  <c r="N118" i="69"/>
  <c r="N119" i="69"/>
  <c r="N120" i="69"/>
  <c r="N121" i="69"/>
  <c r="N122" i="69"/>
  <c r="N123" i="69"/>
  <c r="N124" i="69"/>
  <c r="N125" i="69"/>
  <c r="N126" i="69"/>
  <c r="N127" i="69"/>
  <c r="N128" i="69"/>
  <c r="N129" i="69"/>
  <c r="N130" i="69"/>
  <c r="N131" i="69"/>
  <c r="N132" i="69"/>
  <c r="N133" i="69"/>
  <c r="N134" i="69"/>
  <c r="N135" i="69"/>
  <c r="N136" i="69"/>
  <c r="N137" i="69"/>
  <c r="N138" i="69"/>
  <c r="N139" i="69"/>
  <c r="N140" i="69"/>
  <c r="N141" i="69"/>
  <c r="N142" i="69"/>
  <c r="N143" i="69"/>
  <c r="N144" i="69"/>
  <c r="N145" i="69"/>
  <c r="N146" i="69"/>
  <c r="N147" i="69"/>
  <c r="N148" i="69"/>
  <c r="N149" i="69"/>
  <c r="N150" i="69"/>
  <c r="N151" i="69"/>
  <c r="N152" i="69"/>
  <c r="N153" i="69"/>
  <c r="N154" i="69"/>
  <c r="N155" i="69"/>
  <c r="N156" i="69"/>
  <c r="N157" i="69"/>
  <c r="N158" i="69"/>
  <c r="N159" i="69"/>
  <c r="N160" i="69"/>
  <c r="N161" i="69"/>
  <c r="N162" i="69"/>
  <c r="N163" i="69"/>
  <c r="N164" i="69"/>
  <c r="N165" i="69"/>
  <c r="N166" i="69"/>
  <c r="N167" i="69"/>
  <c r="N168" i="69"/>
  <c r="N169" i="69"/>
  <c r="N170" i="69"/>
  <c r="N171" i="69"/>
  <c r="N172" i="69"/>
  <c r="N173" i="69"/>
  <c r="N174" i="69"/>
  <c r="N175" i="69"/>
  <c r="N176" i="69"/>
  <c r="N177" i="69"/>
  <c r="N178" i="69"/>
  <c r="N179" i="69"/>
  <c r="N180" i="69"/>
  <c r="N181" i="69"/>
  <c r="N182" i="69"/>
  <c r="N183" i="69"/>
  <c r="N184" i="69"/>
  <c r="N185" i="69"/>
  <c r="N186" i="69"/>
  <c r="N187" i="69"/>
  <c r="N188" i="69"/>
  <c r="N189" i="69"/>
  <c r="N190" i="69"/>
  <c r="N191" i="69"/>
  <c r="N192" i="69"/>
  <c r="N193" i="69"/>
  <c r="N194" i="69"/>
  <c r="N195" i="69"/>
  <c r="N196" i="69"/>
  <c r="N197" i="69"/>
  <c r="N198" i="69"/>
  <c r="N199" i="69"/>
  <c r="N200" i="69"/>
  <c r="N201" i="69"/>
  <c r="N202" i="69"/>
  <c r="N203" i="69"/>
  <c r="N204" i="69"/>
  <c r="N205" i="69"/>
  <c r="N206" i="69"/>
  <c r="N207" i="69"/>
  <c r="N208" i="69"/>
  <c r="N209" i="69"/>
  <c r="N210" i="69"/>
  <c r="N211" i="69"/>
  <c r="N212" i="69"/>
  <c r="N213" i="69"/>
  <c r="N214" i="69"/>
  <c r="N215" i="69"/>
  <c r="N216" i="69"/>
  <c r="N217" i="69"/>
  <c r="N218" i="69"/>
  <c r="N219" i="69"/>
  <c r="N220" i="69"/>
  <c r="N221" i="69"/>
  <c r="N222" i="69"/>
  <c r="N223" i="69"/>
  <c r="N224" i="69"/>
  <c r="N225" i="69"/>
  <c r="N226" i="69"/>
  <c r="N227" i="69"/>
  <c r="N228" i="69"/>
  <c r="N229" i="69"/>
  <c r="N230" i="69"/>
  <c r="N231" i="69"/>
  <c r="N232" i="69"/>
  <c r="N233" i="69"/>
  <c r="N234" i="69"/>
  <c r="N235" i="69"/>
  <c r="N236" i="69"/>
  <c r="N237" i="69"/>
  <c r="N238" i="69"/>
  <c r="N239" i="69"/>
  <c r="N240" i="69"/>
  <c r="N241" i="69"/>
  <c r="N242" i="69"/>
  <c r="N243" i="69"/>
  <c r="N244" i="69"/>
  <c r="N245" i="69"/>
  <c r="N246" i="69"/>
  <c r="N247" i="69"/>
  <c r="N248" i="69"/>
  <c r="N249" i="69"/>
  <c r="N250" i="69"/>
  <c r="N251" i="69"/>
  <c r="N252" i="69"/>
  <c r="N253" i="69"/>
  <c r="N254" i="69"/>
  <c r="N255" i="69"/>
  <c r="N256" i="69"/>
  <c r="N257" i="69"/>
  <c r="N258" i="69"/>
  <c r="N259" i="69"/>
  <c r="N260" i="69"/>
  <c r="N261" i="69"/>
  <c r="N262" i="69"/>
  <c r="N263" i="69"/>
  <c r="N264" i="69"/>
  <c r="N265" i="69"/>
  <c r="N266" i="69"/>
  <c r="N267" i="69"/>
  <c r="N268" i="69"/>
  <c r="N269" i="69"/>
  <c r="N270" i="69"/>
  <c r="N271" i="69"/>
  <c r="N272" i="69"/>
  <c r="N273" i="69"/>
  <c r="N274" i="69"/>
  <c r="N275" i="69"/>
  <c r="N276" i="69"/>
  <c r="Q22" i="69"/>
  <c r="P22" i="69"/>
  <c r="O22" i="69"/>
  <c r="N22" i="69"/>
  <c r="S22" i="69"/>
  <c r="T22" i="69"/>
  <c r="U22" i="69"/>
  <c r="V22" i="69"/>
  <c r="W22" i="69"/>
  <c r="X22" i="69"/>
  <c r="Y22" i="69"/>
  <c r="Z22" i="69"/>
  <c r="AA22" i="69"/>
  <c r="AB22" i="69"/>
  <c r="AC22" i="69"/>
  <c r="AD22" i="69"/>
  <c r="R22" i="69"/>
  <c r="E38" i="2"/>
  <c r="E39" i="2"/>
  <c r="E40" i="2"/>
  <c r="E41" i="2"/>
  <c r="E42" i="2"/>
  <c r="E43" i="2"/>
  <c r="E44" i="2"/>
  <c r="E45" i="2"/>
  <c r="E37" i="2"/>
  <c r="BN33" i="2"/>
  <c r="BA53" i="2"/>
  <c r="BA51" i="2"/>
  <c r="C9" i="2"/>
  <c r="AP57" i="104" l="1"/>
  <c r="AO57" i="104"/>
  <c r="AN57" i="104"/>
  <c r="K57" i="104" s="1"/>
  <c r="AM57" i="104"/>
  <c r="AL57" i="104"/>
  <c r="H57" i="104"/>
  <c r="AJ57" i="104"/>
  <c r="AL141" i="104"/>
  <c r="AJ141" i="104"/>
  <c r="H141" i="104"/>
  <c r="AQ141" i="104"/>
  <c r="AP141" i="104"/>
  <c r="AO141" i="104"/>
  <c r="AN141" i="104"/>
  <c r="K141" i="104" s="1"/>
  <c r="I141" i="104"/>
  <c r="AE141" i="104"/>
  <c r="AO132" i="104"/>
  <c r="AQ132" i="104"/>
  <c r="H132" i="104"/>
  <c r="AP132" i="104"/>
  <c r="AK132" i="104"/>
  <c r="AE132" i="104"/>
  <c r="AR23" i="104"/>
  <c r="AJ24" i="104"/>
  <c r="AQ25" i="104"/>
  <c r="AG28" i="104"/>
  <c r="AT28" i="104" s="1"/>
  <c r="I29" i="104"/>
  <c r="AO29" i="104"/>
  <c r="H31" i="104"/>
  <c r="AO31" i="104"/>
  <c r="J33" i="104"/>
  <c r="M37" i="104"/>
  <c r="AQ37" i="104"/>
  <c r="H40" i="104"/>
  <c r="AL40" i="104"/>
  <c r="J45" i="104"/>
  <c r="AK47" i="104"/>
  <c r="I53" i="104"/>
  <c r="AQ53" i="104"/>
  <c r="AK55" i="104"/>
  <c r="I62" i="104"/>
  <c r="M64" i="104"/>
  <c r="AE67" i="104"/>
  <c r="AN73" i="104"/>
  <c r="AO74" i="104"/>
  <c r="I78" i="104"/>
  <c r="AR78" i="104"/>
  <c r="H81" i="104"/>
  <c r="I84" i="104"/>
  <c r="AP84" i="104"/>
  <c r="M88" i="104"/>
  <c r="AG88" i="104" s="1"/>
  <c r="AT88" i="104" s="1"/>
  <c r="AR88" i="104"/>
  <c r="I92" i="104"/>
  <c r="I98" i="104"/>
  <c r="I102" i="104"/>
  <c r="AK104" i="104"/>
  <c r="H107" i="104"/>
  <c r="H108" i="104"/>
  <c r="AO108" i="104"/>
  <c r="AQ109" i="104"/>
  <c r="AP111" i="104"/>
  <c r="AL114" i="104"/>
  <c r="AG115" i="104"/>
  <c r="AT115" i="104" s="1"/>
  <c r="AE119" i="104"/>
  <c r="H121" i="104"/>
  <c r="AK127" i="104"/>
  <c r="AR138" i="104"/>
  <c r="AM148" i="104"/>
  <c r="AP148" i="104"/>
  <c r="AO148" i="104"/>
  <c r="AR148" i="104"/>
  <c r="AI150" i="104"/>
  <c r="AV150" i="104" s="1"/>
  <c r="AH150" i="104"/>
  <c r="AU150" i="104" s="1"/>
  <c r="AQ164" i="104"/>
  <c r="AP164" i="104"/>
  <c r="AN164" i="104"/>
  <c r="AM164" i="104"/>
  <c r="AR53" i="104"/>
  <c r="AQ26" i="104"/>
  <c r="AI27" i="104"/>
  <c r="AV27" i="104" s="1"/>
  <c r="I28" i="104"/>
  <c r="AK28" i="104"/>
  <c r="M31" i="104"/>
  <c r="AI31" i="104" s="1"/>
  <c r="AV31" i="104" s="1"/>
  <c r="I34" i="104"/>
  <c r="AM34" i="104"/>
  <c r="AE35" i="104"/>
  <c r="M40" i="104"/>
  <c r="AO40" i="104"/>
  <c r="H42" i="104"/>
  <c r="I43" i="104"/>
  <c r="AP43" i="104"/>
  <c r="AO47" i="104"/>
  <c r="AR51" i="104"/>
  <c r="AL52" i="104"/>
  <c r="H54" i="104"/>
  <c r="AN55" i="104"/>
  <c r="AF57" i="104"/>
  <c r="M59" i="104"/>
  <c r="AI60" i="104"/>
  <c r="AV60" i="104" s="1"/>
  <c r="AJ64" i="104"/>
  <c r="AO66" i="104"/>
  <c r="AK67" i="104"/>
  <c r="AR73" i="104"/>
  <c r="H75" i="104"/>
  <c r="AQ76" i="104"/>
  <c r="AE78" i="104"/>
  <c r="I79" i="104"/>
  <c r="AM82" i="104"/>
  <c r="M84" i="104"/>
  <c r="AR89" i="104"/>
  <c r="I91" i="104"/>
  <c r="I96" i="104"/>
  <c r="AQ96" i="104"/>
  <c r="AL98" i="104"/>
  <c r="AE102" i="104"/>
  <c r="H104" i="104"/>
  <c r="AN104" i="104"/>
  <c r="K104" i="104" s="1"/>
  <c r="I106" i="104"/>
  <c r="AE107" i="104"/>
  <c r="AR108" i="104"/>
  <c r="AQ113" i="104"/>
  <c r="AQ114" i="104"/>
  <c r="AL115" i="104"/>
  <c r="AH116" i="104"/>
  <c r="AU116" i="104" s="1"/>
  <c r="AK119" i="104"/>
  <c r="AJ125" i="104"/>
  <c r="AN126" i="104"/>
  <c r="K126" i="104" s="1"/>
  <c r="AR127" i="104"/>
  <c r="AF141" i="104"/>
  <c r="AK148" i="104"/>
  <c r="AE162" i="104"/>
  <c r="M162" i="104"/>
  <c r="AR162" i="104"/>
  <c r="AP162" i="104"/>
  <c r="I162" i="104"/>
  <c r="AO162" i="104"/>
  <c r="H162" i="104"/>
  <c r="AN162" i="104"/>
  <c r="K162" i="104" s="1"/>
  <c r="AM162" i="104"/>
  <c r="AL162" i="104"/>
  <c r="J165" i="104"/>
  <c r="I165" i="104" s="1"/>
  <c r="AQ29" i="104"/>
  <c r="AL237" i="104"/>
  <c r="AR237" i="104"/>
  <c r="AP237" i="104"/>
  <c r="AO237" i="104"/>
  <c r="AJ237" i="104"/>
  <c r="M29" i="104"/>
  <c r="AN40" i="104"/>
  <c r="K40" i="104" s="1"/>
  <c r="M92" i="104"/>
  <c r="AI92" i="104" s="1"/>
  <c r="AV92" i="104" s="1"/>
  <c r="AJ197" i="104"/>
  <c r="AR197" i="104"/>
  <c r="AQ197" i="104"/>
  <c r="AP197" i="104"/>
  <c r="AL197" i="104"/>
  <c r="AE197" i="104"/>
  <c r="I25" i="104"/>
  <c r="AE25" i="104"/>
  <c r="AL28" i="104"/>
  <c r="AN34" i="104"/>
  <c r="K34" i="104" s="1"/>
  <c r="AE37" i="104"/>
  <c r="AE39" i="104"/>
  <c r="AP40" i="104"/>
  <c r="AQ43" i="104"/>
  <c r="AP47" i="104"/>
  <c r="AM52" i="104"/>
  <c r="H55" i="104"/>
  <c r="AP55" i="104"/>
  <c r="AK61" i="104"/>
  <c r="AK62" i="104"/>
  <c r="AK64" i="104"/>
  <c r="AP66" i="104"/>
  <c r="AL67" i="104"/>
  <c r="AH70" i="104"/>
  <c r="AU70" i="104" s="1"/>
  <c r="AK71" i="104"/>
  <c r="H73" i="104"/>
  <c r="I75" i="104"/>
  <c r="H80" i="104"/>
  <c r="AN81" i="104"/>
  <c r="AP82" i="104"/>
  <c r="AJ88" i="104"/>
  <c r="AK92" i="104"/>
  <c r="AM94" i="104"/>
  <c r="AR96" i="104"/>
  <c r="AM98" i="104"/>
  <c r="I104" i="104"/>
  <c r="AO104" i="104"/>
  <c r="M108" i="104"/>
  <c r="AG108" i="104" s="1"/>
  <c r="AT108" i="104" s="1"/>
  <c r="M112" i="104"/>
  <c r="AR114" i="104"/>
  <c r="AM115" i="104"/>
  <c r="AJ116" i="104"/>
  <c r="AL119" i="104"/>
  <c r="AJ120" i="104"/>
  <c r="AL121" i="104"/>
  <c r="AM124" i="104"/>
  <c r="AO124" i="104"/>
  <c r="AK125" i="104"/>
  <c r="AN131" i="104"/>
  <c r="K131" i="104" s="1"/>
  <c r="H131" i="104"/>
  <c r="AO131" i="104"/>
  <c r="AJ131" i="104"/>
  <c r="M132" i="104"/>
  <c r="AN148" i="104"/>
  <c r="J153" i="104"/>
  <c r="AL236" i="104"/>
  <c r="AQ236" i="104"/>
  <c r="AP236" i="104"/>
  <c r="AO236" i="104"/>
  <c r="AN236" i="104"/>
  <c r="AE236" i="104"/>
  <c r="AE121" i="104"/>
  <c r="AL35" i="104"/>
  <c r="AQ40" i="104"/>
  <c r="AQ47" i="104"/>
  <c r="AE53" i="104"/>
  <c r="I55" i="104"/>
  <c r="AQ55" i="104"/>
  <c r="AE59" i="104"/>
  <c r="AM61" i="104"/>
  <c r="AL62" i="104"/>
  <c r="AL64" i="104"/>
  <c r="AM67" i="104"/>
  <c r="J69" i="104"/>
  <c r="AI70" i="104"/>
  <c r="AV70" i="104" s="1"/>
  <c r="AN71" i="104"/>
  <c r="I73" i="104"/>
  <c r="I74" i="104"/>
  <c r="AJ78" i="104"/>
  <c r="AO81" i="104"/>
  <c r="AQ82" i="104"/>
  <c r="AK88" i="104"/>
  <c r="AN92" i="104"/>
  <c r="K92" i="104" s="1"/>
  <c r="AN94" i="104"/>
  <c r="AR98" i="104"/>
  <c r="AJ102" i="104"/>
  <c r="AP104" i="104"/>
  <c r="AJ107" i="104"/>
  <c r="AE108" i="104"/>
  <c r="AO119" i="104"/>
  <c r="AM121" i="104"/>
  <c r="AP138" i="104"/>
  <c r="AQ138" i="104"/>
  <c r="H138" i="104"/>
  <c r="AO138" i="104"/>
  <c r="AL138" i="104"/>
  <c r="AE138" i="104"/>
  <c r="H160" i="104"/>
  <c r="AO160" i="104"/>
  <c r="AL160" i="104"/>
  <c r="AP160" i="104"/>
  <c r="AR180" i="104"/>
  <c r="AE180" i="104"/>
  <c r="M180" i="104"/>
  <c r="K180" i="104"/>
  <c r="AP180" i="104"/>
  <c r="I180" i="104"/>
  <c r="AO180" i="104"/>
  <c r="H180" i="104"/>
  <c r="AN180" i="104"/>
  <c r="AM180" i="104"/>
  <c r="AL180" i="104"/>
  <c r="AH236" i="104"/>
  <c r="AU236" i="104" s="1"/>
  <c r="AI236" i="104"/>
  <c r="AV236" i="104" s="1"/>
  <c r="AG236" i="104"/>
  <c r="AT236" i="104" s="1"/>
  <c r="AR244" i="104"/>
  <c r="AP244" i="104"/>
  <c r="H244" i="104"/>
  <c r="AO244" i="104"/>
  <c r="AM244" i="104"/>
  <c r="AK244" i="104"/>
  <c r="AJ244" i="104"/>
  <c r="AE244" i="104"/>
  <c r="AQ244" i="104"/>
  <c r="I244" i="104"/>
  <c r="AR40" i="104"/>
  <c r="AN61" i="104"/>
  <c r="AM62" i="104"/>
  <c r="AM64" i="104"/>
  <c r="AN67" i="104"/>
  <c r="K67" i="104" s="1"/>
  <c r="AP71" i="104"/>
  <c r="AL78" i="104"/>
  <c r="AP81" i="104"/>
  <c r="AJ84" i="104"/>
  <c r="AL88" i="104"/>
  <c r="AO92" i="104"/>
  <c r="AK102" i="104"/>
  <c r="AK107" i="104"/>
  <c r="AJ112" i="104"/>
  <c r="AP119" i="104"/>
  <c r="AN121" i="104"/>
  <c r="J129" i="104"/>
  <c r="AJ132" i="104"/>
  <c r="AL140" i="104"/>
  <c r="AJ140" i="104"/>
  <c r="I144" i="104"/>
  <c r="AK144" i="104"/>
  <c r="AJ144" i="104"/>
  <c r="M144" i="104"/>
  <c r="AR144" i="104"/>
  <c r="AH198" i="104"/>
  <c r="AU198" i="104" s="1"/>
  <c r="AI198" i="104"/>
  <c r="AV198" i="104" s="1"/>
  <c r="AG198" i="104"/>
  <c r="AT198" i="104" s="1"/>
  <c r="H205" i="104"/>
  <c r="AO205" i="104"/>
  <c r="AN205" i="104"/>
  <c r="AM205" i="104"/>
  <c r="AL205" i="104"/>
  <c r="AK205" i="104"/>
  <c r="AJ205" i="104"/>
  <c r="AE205" i="104"/>
  <c r="M205" i="104"/>
  <c r="AP205" i="104"/>
  <c r="I205" i="104"/>
  <c r="AI244" i="104"/>
  <c r="AV244" i="104" s="1"/>
  <c r="AH244" i="104"/>
  <c r="AU244" i="104" s="1"/>
  <c r="AG244" i="104"/>
  <c r="AT244" i="104" s="1"/>
  <c r="J249" i="104"/>
  <c r="J273" i="104"/>
  <c r="M25" i="104"/>
  <c r="AJ25" i="104"/>
  <c r="AN35" i="104"/>
  <c r="AL39" i="104"/>
  <c r="AE40" i="104"/>
  <c r="AG42" i="104"/>
  <c r="AT42" i="104" s="1"/>
  <c r="AP52" i="104"/>
  <c r="K55" i="104"/>
  <c r="AK59" i="104"/>
  <c r="AP61" i="104"/>
  <c r="AR62" i="104"/>
  <c r="AN64" i="104"/>
  <c r="AQ67" i="104"/>
  <c r="AN70" i="104"/>
  <c r="M73" i="104"/>
  <c r="AH73" i="104" s="1"/>
  <c r="AU73" i="104" s="1"/>
  <c r="M74" i="104"/>
  <c r="AJ75" i="104"/>
  <c r="AH76" i="104"/>
  <c r="AU76" i="104" s="1"/>
  <c r="AM78" i="104"/>
  <c r="AK84" i="104"/>
  <c r="AM88" i="104"/>
  <c r="AM91" i="104"/>
  <c r="AP92" i="104"/>
  <c r="AE96" i="104"/>
  <c r="AK101" i="104"/>
  <c r="AL102" i="104"/>
  <c r="M104" i="104"/>
  <c r="AL107" i="104"/>
  <c r="AE109" i="104"/>
  <c r="H111" i="104"/>
  <c r="AK112" i="104"/>
  <c r="M114" i="104"/>
  <c r="AI114" i="104" s="1"/>
  <c r="AV114" i="104" s="1"/>
  <c r="AQ119" i="104"/>
  <c r="AQ121" i="104"/>
  <c r="AO126" i="104"/>
  <c r="M126" i="104"/>
  <c r="AI126" i="104" s="1"/>
  <c r="AV126" i="104" s="1"/>
  <c r="AL132" i="104"/>
  <c r="AE144" i="104"/>
  <c r="AQ160" i="104"/>
  <c r="AJ180" i="104"/>
  <c r="K205" i="104"/>
  <c r="AK25" i="104"/>
  <c r="AO27" i="104"/>
  <c r="AQ28" i="104"/>
  <c r="AE31" i="104"/>
  <c r="AQ35" i="104"/>
  <c r="AK37" i="104"/>
  <c r="AK38" i="104"/>
  <c r="AM39" i="104"/>
  <c r="AJ42" i="104"/>
  <c r="AE43" i="104"/>
  <c r="AK49" i="104"/>
  <c r="M52" i="104"/>
  <c r="AH52" i="104" s="1"/>
  <c r="AU52" i="104" s="1"/>
  <c r="AQ52" i="104"/>
  <c r="AJ54" i="104"/>
  <c r="M55" i="104"/>
  <c r="AI55" i="104" s="1"/>
  <c r="AV55" i="104" s="1"/>
  <c r="AN59" i="104"/>
  <c r="H61" i="104"/>
  <c r="AQ61" i="104"/>
  <c r="H64" i="104"/>
  <c r="AO64" i="104"/>
  <c r="K66" i="104"/>
  <c r="H67" i="104"/>
  <c r="AP70" i="104"/>
  <c r="AE73" i="104"/>
  <c r="AM75" i="104"/>
  <c r="AJ76" i="104"/>
  <c r="AN78" i="104"/>
  <c r="K78" i="104" s="1"/>
  <c r="AL80" i="104"/>
  <c r="H82" i="104"/>
  <c r="AL84" i="104"/>
  <c r="H88" i="104"/>
  <c r="AN88" i="104"/>
  <c r="AJ97" i="104"/>
  <c r="AP101" i="104"/>
  <c r="AM102" i="104"/>
  <c r="AL103" i="104"/>
  <c r="AO107" i="104"/>
  <c r="AJ108" i="104"/>
  <c r="I111" i="104"/>
  <c r="AN112" i="104"/>
  <c r="K112" i="104" s="1"/>
  <c r="AE114" i="104"/>
  <c r="AO116" i="104"/>
  <c r="AP120" i="104"/>
  <c r="AR121" i="104"/>
  <c r="AN132" i="104"/>
  <c r="K132" i="104" s="1"/>
  <c r="AH138" i="104"/>
  <c r="AU138" i="104" s="1"/>
  <c r="AM140" i="104"/>
  <c r="AK180" i="104"/>
  <c r="AF213" i="104"/>
  <c r="M237" i="104"/>
  <c r="AM270" i="104"/>
  <c r="AP270" i="104"/>
  <c r="AO270" i="104"/>
  <c r="AN270" i="104"/>
  <c r="AL270" i="104"/>
  <c r="AK270" i="104"/>
  <c r="AE270" i="104"/>
  <c r="M270" i="104"/>
  <c r="AQ270" i="104"/>
  <c r="H270" i="104"/>
  <c r="AM213" i="104"/>
  <c r="H213" i="104"/>
  <c r="AQ213" i="104"/>
  <c r="AL213" i="104"/>
  <c r="AJ213" i="104"/>
  <c r="M213" i="104"/>
  <c r="AI213" i="104" s="1"/>
  <c r="AV213" i="104" s="1"/>
  <c r="AF189" i="104"/>
  <c r="J189" i="104"/>
  <c r="AE81" i="104"/>
  <c r="M102" i="104"/>
  <c r="AQ108" i="104"/>
  <c r="AL25" i="104"/>
  <c r="H37" i="104"/>
  <c r="AN37" i="104"/>
  <c r="K37" i="104" s="1"/>
  <c r="AP39" i="104"/>
  <c r="AJ53" i="104"/>
  <c r="AE55" i="104"/>
  <c r="I61" i="104"/>
  <c r="AR61" i="104"/>
  <c r="I64" i="104"/>
  <c r="AP64" i="104"/>
  <c r="I67" i="104"/>
  <c r="H68" i="104"/>
  <c r="AQ70" i="104"/>
  <c r="AK74" i="104"/>
  <c r="AO75" i="104"/>
  <c r="AO78" i="104"/>
  <c r="AQ80" i="104"/>
  <c r="I82" i="104"/>
  <c r="AM84" i="104"/>
  <c r="I88" i="104"/>
  <c r="AO88" i="104"/>
  <c r="J93" i="104"/>
  <c r="AP102" i="104"/>
  <c r="J105" i="104"/>
  <c r="AP107" i="104"/>
  <c r="AK108" i="104"/>
  <c r="AL109" i="104"/>
  <c r="AO112" i="104"/>
  <c r="H119" i="104"/>
  <c r="AJ127" i="104"/>
  <c r="H127" i="104"/>
  <c r="AL127" i="104"/>
  <c r="AR132" i="104"/>
  <c r="AK138" i="104"/>
  <c r="AH139" i="104"/>
  <c r="AU139" i="104" s="1"/>
  <c r="AO140" i="104"/>
  <c r="AL144" i="104"/>
  <c r="AN161" i="104"/>
  <c r="K161" i="104" s="1"/>
  <c r="AL161" i="104"/>
  <c r="AJ161" i="104"/>
  <c r="M161" i="104"/>
  <c r="AI161" i="104" s="1"/>
  <c r="AV161" i="104" s="1"/>
  <c r="AR161" i="104"/>
  <c r="I161" i="104"/>
  <c r="AQ161" i="104"/>
  <c r="H161" i="104"/>
  <c r="AM161" i="104"/>
  <c r="AQ180" i="104"/>
  <c r="AQ205" i="104"/>
  <c r="AF237" i="104"/>
  <c r="AF261" i="104"/>
  <c r="J261" i="104"/>
  <c r="AF225" i="104"/>
  <c r="J225" i="104"/>
  <c r="AF201" i="104"/>
  <c r="J201" i="104"/>
  <c r="AF177" i="104"/>
  <c r="J177" i="104"/>
  <c r="AR29" i="104"/>
  <c r="M107" i="104"/>
  <c r="AE145" i="104"/>
  <c r="AK29" i="104"/>
  <c r="AJ31" i="104"/>
  <c r="AO37" i="104"/>
  <c r="AJ40" i="104"/>
  <c r="AL53" i="104"/>
  <c r="AQ64" i="104"/>
  <c r="AP78" i="104"/>
  <c r="AN84" i="104"/>
  <c r="K84" i="104" s="1"/>
  <c r="AP88" i="104"/>
  <c r="AQ102" i="104"/>
  <c r="AQ107" i="104"/>
  <c r="AL108" i="104"/>
  <c r="AP112" i="104"/>
  <c r="AO156" i="104"/>
  <c r="AE156" i="104"/>
  <c r="M156" i="104"/>
  <c r="K156" i="104"/>
  <c r="AR156" i="104"/>
  <c r="H156" i="104"/>
  <c r="AQ156" i="104"/>
  <c r="AM156" i="104"/>
  <c r="AL156" i="104"/>
  <c r="M53" i="104"/>
  <c r="AO23" i="104"/>
  <c r="AP25" i="104"/>
  <c r="AR27" i="104"/>
  <c r="AK31" i="104"/>
  <c r="AG34" i="104"/>
  <c r="AT34" i="104" s="1"/>
  <c r="AP37" i="104"/>
  <c r="H39" i="104"/>
  <c r="AP42" i="104"/>
  <c r="AK43" i="104"/>
  <c r="AP49" i="104"/>
  <c r="AO54" i="104"/>
  <c r="AJ55" i="104"/>
  <c r="AN56" i="104"/>
  <c r="M61" i="104"/>
  <c r="AH61" i="104" s="1"/>
  <c r="AU61" i="104" s="1"/>
  <c r="K64" i="104"/>
  <c r="AJ66" i="104"/>
  <c r="M67" i="104"/>
  <c r="AE68" i="104"/>
  <c r="AM73" i="104"/>
  <c r="AM74" i="104"/>
  <c r="AR75" i="104"/>
  <c r="H78" i="104"/>
  <c r="AQ78" i="104"/>
  <c r="AL79" i="104"/>
  <c r="M82" i="104"/>
  <c r="H84" i="104"/>
  <c r="AO84" i="104"/>
  <c r="AM86" i="104"/>
  <c r="K88" i="104"/>
  <c r="AL89" i="104"/>
  <c r="AL96" i="104"/>
  <c r="H98" i="104"/>
  <c r="AR102" i="104"/>
  <c r="AP103" i="104"/>
  <c r="AJ104" i="104"/>
  <c r="AN108" i="104"/>
  <c r="K108" i="104" s="1"/>
  <c r="AN109" i="104"/>
  <c r="AK114" i="104"/>
  <c r="M119" i="104"/>
  <c r="AI119" i="104" s="1"/>
  <c r="AV119" i="104" s="1"/>
  <c r="AJ126" i="104"/>
  <c r="M137" i="104"/>
  <c r="AN138" i="104"/>
  <c r="K138" i="104" s="1"/>
  <c r="AQ144" i="104"/>
  <c r="AK242" i="104"/>
  <c r="AQ242" i="104"/>
  <c r="AE242" i="104"/>
  <c r="M242" i="104"/>
  <c r="AJ271" i="104"/>
  <c r="AN271" i="104"/>
  <c r="AL271" i="104"/>
  <c r="AK271" i="104"/>
  <c r="M271" i="104"/>
  <c r="AK155" i="104"/>
  <c r="AK170" i="104"/>
  <c r="AE181" i="104"/>
  <c r="AN182" i="104"/>
  <c r="K184" i="104"/>
  <c r="M185" i="104"/>
  <c r="K187" i="104"/>
  <c r="AQ187" i="104"/>
  <c r="AO190" i="104"/>
  <c r="AN194" i="104"/>
  <c r="K198" i="104"/>
  <c r="AQ198" i="104"/>
  <c r="AJ199" i="104"/>
  <c r="AM203" i="104"/>
  <c r="AJ212" i="104"/>
  <c r="AL214" i="104"/>
  <c r="AG220" i="104"/>
  <c r="AT220" i="104" s="1"/>
  <c r="AN228" i="104"/>
  <c r="AJ229" i="104"/>
  <c r="AM230" i="104"/>
  <c r="AN233" i="104"/>
  <c r="K233" i="104" s="1"/>
  <c r="AN234" i="104"/>
  <c r="K234" i="104" s="1"/>
  <c r="AR241" i="104"/>
  <c r="AL245" i="104"/>
  <c r="AQ246" i="104"/>
  <c r="AP247" i="104"/>
  <c r="AJ254" i="104"/>
  <c r="M255" i="104"/>
  <c r="AL258" i="104"/>
  <c r="AO259" i="104"/>
  <c r="AE265" i="104"/>
  <c r="AJ266" i="104"/>
  <c r="AE267" i="104"/>
  <c r="M274" i="104"/>
  <c r="AN275" i="104"/>
  <c r="K275" i="104" s="1"/>
  <c r="AK147" i="104"/>
  <c r="AQ154" i="104"/>
  <c r="AP155" i="104"/>
  <c r="AI157" i="104"/>
  <c r="AV157" i="104" s="1"/>
  <c r="AH158" i="104"/>
  <c r="AU158" i="104" s="1"/>
  <c r="AM159" i="104"/>
  <c r="AP170" i="104"/>
  <c r="AK173" i="104"/>
  <c r="AI174" i="104"/>
  <c r="AV174" i="104" s="1"/>
  <c r="AO176" i="104"/>
  <c r="H182" i="104"/>
  <c r="AQ182" i="104"/>
  <c r="AJ184" i="104"/>
  <c r="AJ185" i="104"/>
  <c r="I194" i="104"/>
  <c r="AQ194" i="104"/>
  <c r="H199" i="104"/>
  <c r="AP199" i="104"/>
  <c r="AN202" i="104"/>
  <c r="AR203" i="104"/>
  <c r="AP207" i="104"/>
  <c r="AR211" i="104"/>
  <c r="AM212" i="104"/>
  <c r="AP214" i="104"/>
  <c r="AN215" i="104"/>
  <c r="K215" i="104" s="1"/>
  <c r="AJ216" i="104"/>
  <c r="AN217" i="104"/>
  <c r="AK220" i="104"/>
  <c r="H226" i="104"/>
  <c r="AN227" i="104"/>
  <c r="AQ230" i="104"/>
  <c r="H233" i="104"/>
  <c r="AQ233" i="104"/>
  <c r="H245" i="104"/>
  <c r="AP245" i="104"/>
  <c r="H247" i="104"/>
  <c r="H248" i="104"/>
  <c r="AK252" i="104"/>
  <c r="AO254" i="104"/>
  <c r="AQ258" i="104"/>
  <c r="AM263" i="104"/>
  <c r="AJ264" i="104"/>
  <c r="AR265" i="104"/>
  <c r="AM266" i="104"/>
  <c r="AL268" i="104"/>
  <c r="AK274" i="104"/>
  <c r="AR275" i="104"/>
  <c r="AE133" i="104"/>
  <c r="AQ139" i="104"/>
  <c r="AO150" i="104"/>
  <c r="AJ151" i="104"/>
  <c r="K152" i="104"/>
  <c r="AQ155" i="104"/>
  <c r="AK157" i="104"/>
  <c r="AJ158" i="104"/>
  <c r="AN159" i="104"/>
  <c r="K159" i="104" s="1"/>
  <c r="M167" i="104"/>
  <c r="AK168" i="104"/>
  <c r="H170" i="104"/>
  <c r="AR170" i="104"/>
  <c r="AL173" i="104"/>
  <c r="AJ174" i="104"/>
  <c r="AM175" i="104"/>
  <c r="AO179" i="104"/>
  <c r="I182" i="104"/>
  <c r="AR182" i="104"/>
  <c r="AM184" i="104"/>
  <c r="AK185" i="104"/>
  <c r="AJ186" i="104"/>
  <c r="K190" i="104"/>
  <c r="AE191" i="104"/>
  <c r="AR194" i="104"/>
  <c r="I199" i="104"/>
  <c r="AQ199" i="104"/>
  <c r="AP202" i="104"/>
  <c r="I206" i="104"/>
  <c r="M207" i="104"/>
  <c r="AN212" i="104"/>
  <c r="K212" i="104" s="1"/>
  <c r="AQ214" i="104"/>
  <c r="AO215" i="104"/>
  <c r="AK216" i="104"/>
  <c r="AO217" i="104"/>
  <c r="AL220" i="104"/>
  <c r="I230" i="104"/>
  <c r="AR230" i="104"/>
  <c r="I233" i="104"/>
  <c r="AR233" i="104"/>
  <c r="AJ241" i="104"/>
  <c r="I245" i="104"/>
  <c r="AQ245" i="104"/>
  <c r="I247" i="104"/>
  <c r="I248" i="104"/>
  <c r="AM252" i="104"/>
  <c r="AP254" i="104"/>
  <c r="H258" i="104"/>
  <c r="AN263" i="104"/>
  <c r="K263" i="104" s="1"/>
  <c r="AJ267" i="104"/>
  <c r="AR199" i="104"/>
  <c r="AN216" i="104"/>
  <c r="K216" i="104" s="1"/>
  <c r="AR245" i="104"/>
  <c r="AN252" i="104"/>
  <c r="K252" i="104" s="1"/>
  <c r="AQ254" i="104"/>
  <c r="AO263" i="104"/>
  <c r="AK267" i="104"/>
  <c r="M182" i="104"/>
  <c r="M199" i="104"/>
  <c r="M206" i="104"/>
  <c r="AQ216" i="104"/>
  <c r="M230" i="104"/>
  <c r="M233" i="104"/>
  <c r="K245" i="104"/>
  <c r="AE247" i="104"/>
  <c r="M248" i="104"/>
  <c r="AO252" i="104"/>
  <c r="AR254" i="104"/>
  <c r="AP263" i="104"/>
  <c r="AN264" i="104"/>
  <c r="K264" i="104" s="1"/>
  <c r="I266" i="104"/>
  <c r="AN267" i="104"/>
  <c r="AQ268" i="104"/>
  <c r="AN133" i="104"/>
  <c r="AR150" i="104"/>
  <c r="AM151" i="104"/>
  <c r="AM152" i="104"/>
  <c r="M155" i="104"/>
  <c r="AR157" i="104"/>
  <c r="AN158" i="104"/>
  <c r="K158" i="104" s="1"/>
  <c r="AM167" i="104"/>
  <c r="AP168" i="104"/>
  <c r="M170" i="104"/>
  <c r="AN172" i="104"/>
  <c r="AR173" i="104"/>
  <c r="AE182" i="104"/>
  <c r="AQ184" i="104"/>
  <c r="AP185" i="104"/>
  <c r="AP186" i="104"/>
  <c r="AL187" i="104"/>
  <c r="AJ190" i="104"/>
  <c r="K195" i="104"/>
  <c r="AK198" i="104"/>
  <c r="H202" i="104"/>
  <c r="I203" i="104"/>
  <c r="AE204" i="104"/>
  <c r="M210" i="104"/>
  <c r="AH210" i="104" s="1"/>
  <c r="AU210" i="104" s="1"/>
  <c r="H214" i="104"/>
  <c r="H216" i="104"/>
  <c r="AR216" i="104"/>
  <c r="AO220" i="104"/>
  <c r="K228" i="104"/>
  <c r="M229" i="104"/>
  <c r="AE230" i="104"/>
  <c r="AE233" i="104"/>
  <c r="M234" i="104"/>
  <c r="AM235" i="104"/>
  <c r="AM241" i="104"/>
  <c r="M245" i="104"/>
  <c r="H246" i="104"/>
  <c r="AP252" i="104"/>
  <c r="H254" i="104"/>
  <c r="M258" i="104"/>
  <c r="M259" i="104"/>
  <c r="H263" i="104"/>
  <c r="AR263" i="104"/>
  <c r="H267" i="104"/>
  <c r="AO267" i="104"/>
  <c r="AR268" i="104"/>
  <c r="M275" i="104"/>
  <c r="AI275" i="104" s="1"/>
  <c r="AV275" i="104" s="1"/>
  <c r="AK182" i="104"/>
  <c r="K203" i="104"/>
  <c r="AJ206" i="104"/>
  <c r="AR252" i="104"/>
  <c r="AR267" i="104"/>
  <c r="AJ275" i="104"/>
  <c r="I128" i="104"/>
  <c r="AR128" i="104"/>
  <c r="AJ136" i="104"/>
  <c r="AJ139" i="104"/>
  <c r="AK142" i="104"/>
  <c r="AK143" i="104"/>
  <c r="H151" i="104"/>
  <c r="AQ151" i="104"/>
  <c r="AR152" i="104"/>
  <c r="H172" i="104"/>
  <c r="H181" i="104"/>
  <c r="AL182" i="104"/>
  <c r="H187" i="104"/>
  <c r="AO187" i="104"/>
  <c r="AM190" i="104"/>
  <c r="AL194" i="104"/>
  <c r="H198" i="104"/>
  <c r="AO198" i="104"/>
  <c r="M202" i="104"/>
  <c r="AI202" i="104" s="1"/>
  <c r="AV202" i="104" s="1"/>
  <c r="AK206" i="104"/>
  <c r="AQ208" i="104"/>
  <c r="AR210" i="104"/>
  <c r="AE220" i="104"/>
  <c r="AP226" i="104"/>
  <c r="AK230" i="104"/>
  <c r="AK233" i="104"/>
  <c r="AL234" i="104"/>
  <c r="AQ235" i="104"/>
  <c r="H241" i="104"/>
  <c r="AJ245" i="104"/>
  <c r="AJ246" i="104"/>
  <c r="AM247" i="104"/>
  <c r="AK248" i="104"/>
  <c r="M252" i="104"/>
  <c r="AH252" i="104" s="1"/>
  <c r="AU252" i="104" s="1"/>
  <c r="AE254" i="104"/>
  <c r="AO255" i="104"/>
  <c r="AQ256" i="104"/>
  <c r="AL259" i="104"/>
  <c r="M263" i="104"/>
  <c r="I265" i="104"/>
  <c r="AG266" i="104"/>
  <c r="AT266" i="104" s="1"/>
  <c r="K267" i="104"/>
  <c r="AK275" i="104"/>
  <c r="AK136" i="104"/>
  <c r="AK139" i="104"/>
  <c r="I151" i="104"/>
  <c r="AR151" i="104"/>
  <c r="AJ155" i="104"/>
  <c r="I168" i="104"/>
  <c r="AJ170" i="104"/>
  <c r="AM182" i="104"/>
  <c r="AP187" i="104"/>
  <c r="AO206" i="104"/>
  <c r="AL228" i="104"/>
  <c r="AL230" i="104"/>
  <c r="AL233" i="104"/>
  <c r="AK245" i="104"/>
  <c r="AO246" i="104"/>
  <c r="AN247" i="104"/>
  <c r="K247" i="104" s="1"/>
  <c r="AE252" i="104"/>
  <c r="AN259" i="104"/>
  <c r="AH266" i="104"/>
  <c r="AU266" i="104" s="1"/>
  <c r="M267" i="104"/>
  <c r="AM275" i="104"/>
  <c r="AQ22" i="104"/>
  <c r="H22" i="104"/>
  <c r="AE22" i="104"/>
  <c r="AK22" i="104"/>
  <c r="M22" i="104"/>
  <c r="AM22" i="104"/>
  <c r="AN22" i="104"/>
  <c r="K61" i="103"/>
  <c r="AP141" i="103"/>
  <c r="AR141" i="103"/>
  <c r="I141" i="103"/>
  <c r="AO141" i="103"/>
  <c r="AN141" i="103"/>
  <c r="AK141" i="103"/>
  <c r="AE141" i="103"/>
  <c r="M141" i="103"/>
  <c r="AL141" i="103"/>
  <c r="H141" i="103"/>
  <c r="AQ141" i="103"/>
  <c r="H92" i="103"/>
  <c r="I92" i="103"/>
  <c r="AJ92" i="103"/>
  <c r="AR92" i="103"/>
  <c r="AK92" i="103"/>
  <c r="M92" i="103"/>
  <c r="AQ82" i="103"/>
  <c r="AL146" i="103"/>
  <c r="AM146" i="103"/>
  <c r="AJ146" i="103"/>
  <c r="AE146" i="103"/>
  <c r="AF273" i="103"/>
  <c r="J273" i="103"/>
  <c r="AR28" i="103"/>
  <c r="AE81" i="103"/>
  <c r="AQ166" i="103"/>
  <c r="AO166" i="103"/>
  <c r="AM166" i="103"/>
  <c r="AP24" i="103"/>
  <c r="H28" i="103"/>
  <c r="AL28" i="103"/>
  <c r="AE31" i="103"/>
  <c r="H36" i="103"/>
  <c r="AN36" i="103"/>
  <c r="AO39" i="103"/>
  <c r="AP42" i="103"/>
  <c r="AH43" i="103"/>
  <c r="AU43" i="103" s="1"/>
  <c r="AE46" i="103"/>
  <c r="H47" i="103"/>
  <c r="AP48" i="103"/>
  <c r="AE50" i="103"/>
  <c r="AE52" i="103"/>
  <c r="AE61" i="103"/>
  <c r="AK62" i="103"/>
  <c r="AE67" i="103"/>
  <c r="AO70" i="103"/>
  <c r="AE73" i="103"/>
  <c r="M76" i="103"/>
  <c r="AG76" i="103" s="1"/>
  <c r="AT76" i="103" s="1"/>
  <c r="I82" i="103"/>
  <c r="AP82" i="103"/>
  <c r="AL83" i="103"/>
  <c r="AM84" i="103"/>
  <c r="AO86" i="103"/>
  <c r="AJ100" i="103"/>
  <c r="AN102" i="103"/>
  <c r="AM106" i="103"/>
  <c r="H108" i="103"/>
  <c r="AP108" i="103"/>
  <c r="AJ118" i="103"/>
  <c r="AE122" i="103"/>
  <c r="AK125" i="103"/>
  <c r="AF140" i="103"/>
  <c r="AF141" i="103"/>
  <c r="I146" i="103"/>
  <c r="H159" i="103"/>
  <c r="AR159" i="103"/>
  <c r="AO159" i="103"/>
  <c r="AL159" i="103"/>
  <c r="AK159" i="103"/>
  <c r="AJ159" i="103"/>
  <c r="AE159" i="103"/>
  <c r="AQ261" i="103"/>
  <c r="AR261" i="103"/>
  <c r="AO261" i="103"/>
  <c r="AN261" i="103"/>
  <c r="K261" i="103" s="1"/>
  <c r="AL261" i="103"/>
  <c r="AK261" i="103"/>
  <c r="AJ261" i="103"/>
  <c r="M261" i="103"/>
  <c r="AG261" i="103" s="1"/>
  <c r="AT261" i="103" s="1"/>
  <c r="H261" i="103"/>
  <c r="AF225" i="103"/>
  <c r="J225" i="103"/>
  <c r="J45" i="103"/>
  <c r="AF272" i="103"/>
  <c r="J272" i="103"/>
  <c r="AF260" i="103"/>
  <c r="J260" i="103"/>
  <c r="AM236" i="103"/>
  <c r="AR236" i="103"/>
  <c r="AQ236" i="103"/>
  <c r="AP236" i="103"/>
  <c r="I236" i="103"/>
  <c r="AO236" i="103"/>
  <c r="H236" i="103"/>
  <c r="AN236" i="103"/>
  <c r="K236" i="103" s="1"/>
  <c r="AL236" i="103"/>
  <c r="AK236" i="103"/>
  <c r="AJ236" i="103"/>
  <c r="M236" i="103"/>
  <c r="AF224" i="103"/>
  <c r="J224" i="103"/>
  <c r="AF212" i="103"/>
  <c r="J212" i="103"/>
  <c r="AO212" i="103" s="1"/>
  <c r="AF200" i="103"/>
  <c r="J200" i="103"/>
  <c r="AF188" i="103"/>
  <c r="J188" i="103"/>
  <c r="AF176" i="103"/>
  <c r="J176" i="103"/>
  <c r="AP164" i="103"/>
  <c r="AK164" i="103"/>
  <c r="AE164" i="103"/>
  <c r="H164" i="103"/>
  <c r="AR164" i="103"/>
  <c r="AQ164" i="103"/>
  <c r="AO164" i="103"/>
  <c r="AR140" i="103"/>
  <c r="AE140" i="103"/>
  <c r="M140" i="103"/>
  <c r="AH140" i="103" s="1"/>
  <c r="AU140" i="103" s="1"/>
  <c r="AP140" i="103"/>
  <c r="AO140" i="103"/>
  <c r="I140" i="103"/>
  <c r="AK25" i="103"/>
  <c r="I27" i="103"/>
  <c r="M28" i="103"/>
  <c r="AO29" i="103"/>
  <c r="AQ34" i="103"/>
  <c r="M36" i="103"/>
  <c r="AQ36" i="103"/>
  <c r="AN37" i="103"/>
  <c r="K37" i="103" s="1"/>
  <c r="AN43" i="103"/>
  <c r="AJ46" i="103"/>
  <c r="M47" i="103"/>
  <c r="AI47" i="103" s="1"/>
  <c r="AV47" i="103" s="1"/>
  <c r="AE48" i="103"/>
  <c r="AN50" i="103"/>
  <c r="AK51" i="103"/>
  <c r="AN55" i="103"/>
  <c r="J57" i="103"/>
  <c r="M57" i="103" s="1"/>
  <c r="AK58" i="103"/>
  <c r="AH59" i="103"/>
  <c r="AU59" i="103" s="1"/>
  <c r="AL60" i="103"/>
  <c r="AN61" i="103"/>
  <c r="AO62" i="103"/>
  <c r="AK65" i="103"/>
  <c r="AE70" i="103"/>
  <c r="AQ71" i="103"/>
  <c r="AI75" i="103"/>
  <c r="AV75" i="103" s="1"/>
  <c r="I79" i="103"/>
  <c r="AQ79" i="103"/>
  <c r="M82" i="103"/>
  <c r="AI82" i="103" s="1"/>
  <c r="AV82" i="103" s="1"/>
  <c r="H83" i="103"/>
  <c r="AQ83" i="103"/>
  <c r="AK88" i="103"/>
  <c r="AM91" i="103"/>
  <c r="AM94" i="103"/>
  <c r="AG95" i="103"/>
  <c r="AT95" i="103" s="1"/>
  <c r="AE98" i="103"/>
  <c r="AN100" i="103"/>
  <c r="K100" i="103" s="1"/>
  <c r="AM105" i="103"/>
  <c r="AP106" i="103"/>
  <c r="K108" i="103"/>
  <c r="AO109" i="103"/>
  <c r="AJ111" i="103"/>
  <c r="AN112" i="103"/>
  <c r="AJ114" i="103"/>
  <c r="AK115" i="103"/>
  <c r="AK122" i="103"/>
  <c r="AK124" i="103"/>
  <c r="AO125" i="103"/>
  <c r="AJ137" i="103"/>
  <c r="AL140" i="103"/>
  <c r="M146" i="103"/>
  <c r="AN156" i="103"/>
  <c r="AN159" i="103"/>
  <c r="K159" i="103" s="1"/>
  <c r="AP175" i="103"/>
  <c r="AJ262" i="103"/>
  <c r="AN262" i="103"/>
  <c r="H173" i="103"/>
  <c r="AJ173" i="103"/>
  <c r="AE173" i="103"/>
  <c r="I173" i="103"/>
  <c r="AR173" i="103"/>
  <c r="AQ173" i="103"/>
  <c r="AN173" i="103"/>
  <c r="K173" i="103" s="1"/>
  <c r="AM189" i="103"/>
  <c r="M189" i="103"/>
  <c r="AG189" i="103" s="1"/>
  <c r="AT189" i="103" s="1"/>
  <c r="H189" i="103"/>
  <c r="AQ189" i="103"/>
  <c r="AP189" i="103"/>
  <c r="AO189" i="103"/>
  <c r="AL189" i="103"/>
  <c r="AK189" i="103"/>
  <c r="AE189" i="103"/>
  <c r="AK140" i="103"/>
  <c r="AJ189" i="103"/>
  <c r="AM25" i="103"/>
  <c r="AK27" i="103"/>
  <c r="AP29" i="103"/>
  <c r="AJ30" i="103"/>
  <c r="AR34" i="103"/>
  <c r="AR36" i="103"/>
  <c r="AO37" i="103"/>
  <c r="H40" i="103"/>
  <c r="H41" i="103"/>
  <c r="AO43" i="103"/>
  <c r="AK46" i="103"/>
  <c r="AO50" i="103"/>
  <c r="AL51" i="103"/>
  <c r="AJ52" i="103"/>
  <c r="AO55" i="103"/>
  <c r="AM58" i="103"/>
  <c r="AJ59" i="103"/>
  <c r="AP61" i="103"/>
  <c r="AP62" i="103"/>
  <c r="AJ67" i="103"/>
  <c r="H71" i="103"/>
  <c r="AR71" i="103"/>
  <c r="AJ75" i="103"/>
  <c r="AJ76" i="103"/>
  <c r="AK77" i="103"/>
  <c r="AR79" i="103"/>
  <c r="AJ81" i="103"/>
  <c r="AE82" i="103"/>
  <c r="I83" i="103"/>
  <c r="AR83" i="103"/>
  <c r="AM88" i="103"/>
  <c r="AN91" i="103"/>
  <c r="K91" i="103" s="1"/>
  <c r="H94" i="103"/>
  <c r="AN94" i="103"/>
  <c r="K94" i="103" s="1"/>
  <c r="AH95" i="103"/>
  <c r="AU95" i="103" s="1"/>
  <c r="AJ96" i="103"/>
  <c r="AP100" i="103"/>
  <c r="H102" i="103"/>
  <c r="AP105" i="103"/>
  <c r="AQ106" i="103"/>
  <c r="M108" i="103"/>
  <c r="AQ109" i="103"/>
  <c r="AL111" i="103"/>
  <c r="AK114" i="103"/>
  <c r="AN115" i="103"/>
  <c r="AN121" i="103"/>
  <c r="K121" i="103" s="1"/>
  <c r="AP122" i="103"/>
  <c r="AL124" i="103"/>
  <c r="AP125" i="103"/>
  <c r="AQ132" i="103"/>
  <c r="AO132" i="103"/>
  <c r="AM140" i="103"/>
  <c r="AJ144" i="103"/>
  <c r="AR144" i="103"/>
  <c r="AP144" i="103"/>
  <c r="J153" i="103"/>
  <c r="AQ156" i="103"/>
  <c r="AQ159" i="103"/>
  <c r="M164" i="103"/>
  <c r="AP173" i="103"/>
  <c r="H181" i="103"/>
  <c r="AP181" i="103"/>
  <c r="AO181" i="103"/>
  <c r="AM181" i="103"/>
  <c r="AK181" i="103"/>
  <c r="AJ181" i="103"/>
  <c r="I181" i="103"/>
  <c r="I231" i="103"/>
  <c r="AP231" i="103"/>
  <c r="AJ231" i="103"/>
  <c r="AE255" i="103"/>
  <c r="AQ255" i="103"/>
  <c r="AP255" i="103"/>
  <c r="AM255" i="103"/>
  <c r="I255" i="103"/>
  <c r="AE24" i="103"/>
  <c r="H29" i="103"/>
  <c r="AQ29" i="103"/>
  <c r="AM30" i="103"/>
  <c r="J32" i="103"/>
  <c r="AE32" i="103" s="1"/>
  <c r="I40" i="103"/>
  <c r="AG42" i="103"/>
  <c r="AT42" i="103" s="1"/>
  <c r="H43" i="103"/>
  <c r="AP43" i="103"/>
  <c r="AL46" i="103"/>
  <c r="AG48" i="103"/>
  <c r="AT48" i="103" s="1"/>
  <c r="AP50" i="103"/>
  <c r="AM51" i="103"/>
  <c r="AK52" i="103"/>
  <c r="AP55" i="103"/>
  <c r="AQ61" i="103"/>
  <c r="AQ62" i="103"/>
  <c r="AJ64" i="103"/>
  <c r="AK67" i="103"/>
  <c r="J69" i="103"/>
  <c r="AG70" i="103"/>
  <c r="AT70" i="103" s="1"/>
  <c r="AK76" i="103"/>
  <c r="AL77" i="103"/>
  <c r="AM81" i="103"/>
  <c r="AN88" i="103"/>
  <c r="K88" i="103" s="1"/>
  <c r="AO91" i="103"/>
  <c r="AL96" i="103"/>
  <c r="AL98" i="103"/>
  <c r="H100" i="103"/>
  <c r="AQ100" i="103"/>
  <c r="AR106" i="103"/>
  <c r="AE108" i="103"/>
  <c r="J117" i="103"/>
  <c r="AQ122" i="103"/>
  <c r="AO124" i="103"/>
  <c r="AR125" i="103"/>
  <c r="J128" i="103"/>
  <c r="AR130" i="103"/>
  <c r="AL130" i="103"/>
  <c r="AN140" i="103"/>
  <c r="AK146" i="103"/>
  <c r="AF164" i="103"/>
  <c r="AG181" i="103"/>
  <c r="AT181" i="103" s="1"/>
  <c r="AH181" i="103"/>
  <c r="AU181" i="103" s="1"/>
  <c r="I226" i="103"/>
  <c r="AN226" i="103"/>
  <c r="K226" i="103" s="1"/>
  <c r="AM226" i="103"/>
  <c r="AL226" i="103"/>
  <c r="AK226" i="103"/>
  <c r="AJ226" i="103"/>
  <c r="AE226" i="103"/>
  <c r="M226" i="103"/>
  <c r="AR226" i="103"/>
  <c r="AO226" i="103"/>
  <c r="AF249" i="103"/>
  <c r="J249" i="103"/>
  <c r="AF213" i="103"/>
  <c r="J213" i="103"/>
  <c r="AF177" i="103"/>
  <c r="J177" i="103"/>
  <c r="AP177" i="103" s="1"/>
  <c r="H24" i="103"/>
  <c r="AR29" i="103"/>
  <c r="AN30" i="103"/>
  <c r="K30" i="103" s="1"/>
  <c r="AE36" i="103"/>
  <c r="AE39" i="103"/>
  <c r="AH42" i="103"/>
  <c r="AU42" i="103" s="1"/>
  <c r="I43" i="103"/>
  <c r="AQ43" i="103"/>
  <c r="AM46" i="103"/>
  <c r="AK47" i="103"/>
  <c r="AJ48" i="103"/>
  <c r="AQ50" i="103"/>
  <c r="AO51" i="103"/>
  <c r="AN52" i="103"/>
  <c r="K52" i="103" s="1"/>
  <c r="AQ55" i="103"/>
  <c r="AK64" i="103"/>
  <c r="AM67" i="103"/>
  <c r="AH70" i="103"/>
  <c r="AU70" i="103" s="1"/>
  <c r="AM76" i="103"/>
  <c r="AM77" i="103"/>
  <c r="J80" i="103"/>
  <c r="AO81" i="103"/>
  <c r="AJ82" i="103"/>
  <c r="M83" i="103"/>
  <c r="AP88" i="103"/>
  <c r="AP91" i="103"/>
  <c r="J93" i="103"/>
  <c r="AP94" i="103"/>
  <c r="AM96" i="103"/>
  <c r="AN98" i="103"/>
  <c r="I100" i="103"/>
  <c r="AR100" i="103"/>
  <c r="M102" i="103"/>
  <c r="I106" i="103"/>
  <c r="AN111" i="103"/>
  <c r="K111" i="103" s="1"/>
  <c r="AM114" i="103"/>
  <c r="AR122" i="103"/>
  <c r="J129" i="103"/>
  <c r="AQ140" i="103"/>
  <c r="AN146" i="103"/>
  <c r="K146" i="103" s="1"/>
  <c r="I150" i="103"/>
  <c r="AN150" i="103"/>
  <c r="AL150" i="103"/>
  <c r="I157" i="103"/>
  <c r="AP157" i="103"/>
  <c r="AO157" i="103"/>
  <c r="AJ157" i="103"/>
  <c r="H160" i="103"/>
  <c r="AL164" i="103"/>
  <c r="J201" i="103"/>
  <c r="I24" i="103"/>
  <c r="AG24" i="103"/>
  <c r="AT24" i="103" s="1"/>
  <c r="AN46" i="103"/>
  <c r="K46" i="103" s="1"/>
  <c r="AO47" i="103"/>
  <c r="AK48" i="103"/>
  <c r="AR50" i="103"/>
  <c r="AP52" i="103"/>
  <c r="H55" i="103"/>
  <c r="AM64" i="103"/>
  <c r="AN67" i="103"/>
  <c r="K67" i="103" s="1"/>
  <c r="AN76" i="103"/>
  <c r="AN77" i="103"/>
  <c r="AP81" i="103"/>
  <c r="AK82" i="103"/>
  <c r="AQ88" i="103"/>
  <c r="H91" i="103"/>
  <c r="AQ91" i="103"/>
  <c r="AN96" i="103"/>
  <c r="K96" i="103" s="1"/>
  <c r="AP98" i="103"/>
  <c r="J104" i="103"/>
  <c r="AO113" i="103"/>
  <c r="I136" i="103"/>
  <c r="AM136" i="103"/>
  <c r="AK142" i="103"/>
  <c r="AN142" i="103"/>
  <c r="K142" i="103" s="1"/>
  <c r="AM142" i="103"/>
  <c r="AJ142" i="103"/>
  <c r="AO146" i="103"/>
  <c r="AM164" i="103"/>
  <c r="AH24" i="103"/>
  <c r="AU24" i="103" s="1"/>
  <c r="I31" i="103"/>
  <c r="J44" i="103"/>
  <c r="I46" i="103"/>
  <c r="AP46" i="103"/>
  <c r="H52" i="103"/>
  <c r="AQ52" i="103"/>
  <c r="I55" i="103"/>
  <c r="J56" i="103"/>
  <c r="H61" i="103"/>
  <c r="H67" i="103"/>
  <c r="AO67" i="103"/>
  <c r="AP76" i="103"/>
  <c r="AQ77" i="103"/>
  <c r="AQ81" i="103"/>
  <c r="AL82" i="103"/>
  <c r="H88" i="103"/>
  <c r="AR88" i="103"/>
  <c r="I91" i="103"/>
  <c r="AR91" i="103"/>
  <c r="AO96" i="103"/>
  <c r="AQ98" i="103"/>
  <c r="J116" i="103"/>
  <c r="H122" i="103"/>
  <c r="AL125" i="103"/>
  <c r="AQ125" i="103"/>
  <c r="H125" i="103"/>
  <c r="AJ125" i="103"/>
  <c r="AP146" i="103"/>
  <c r="AN164" i="103"/>
  <c r="AR191" i="103"/>
  <c r="AQ191" i="103"/>
  <c r="AN191" i="103"/>
  <c r="AM191" i="103"/>
  <c r="AL191" i="103"/>
  <c r="H191" i="103"/>
  <c r="AH253" i="103"/>
  <c r="AU253" i="103" s="1"/>
  <c r="AI253" i="103"/>
  <c r="AV253" i="103" s="1"/>
  <c r="H251" i="103"/>
  <c r="AP251" i="103"/>
  <c r="AM251" i="103"/>
  <c r="AL251" i="103"/>
  <c r="AJ251" i="103"/>
  <c r="I251" i="103"/>
  <c r="J33" i="103"/>
  <c r="AQ46" i="103"/>
  <c r="I50" i="103"/>
  <c r="H51" i="103"/>
  <c r="I52" i="103"/>
  <c r="AR52" i="103"/>
  <c r="I61" i="103"/>
  <c r="I67" i="103"/>
  <c r="AP67" i="103"/>
  <c r="H76" i="103"/>
  <c r="AQ76" i="103"/>
  <c r="AR81" i="103"/>
  <c r="AM82" i="103"/>
  <c r="AE100" i="103"/>
  <c r="AJ102" i="103"/>
  <c r="AE106" i="103"/>
  <c r="AJ108" i="103"/>
  <c r="AQ111" i="103"/>
  <c r="I122" i="103"/>
  <c r="I124" i="103"/>
  <c r="M125" i="103"/>
  <c r="AI125" i="103" s="1"/>
  <c r="AV125" i="103" s="1"/>
  <c r="AN130" i="103"/>
  <c r="AR133" i="103"/>
  <c r="AK133" i="103"/>
  <c r="AJ133" i="103"/>
  <c r="AQ146" i="103"/>
  <c r="AG149" i="103"/>
  <c r="AT149" i="103" s="1"/>
  <c r="AE191" i="103"/>
  <c r="AP197" i="103"/>
  <c r="H197" i="103"/>
  <c r="AO197" i="103"/>
  <c r="AN197" i="103"/>
  <c r="K197" i="103" s="1"/>
  <c r="AM197" i="103"/>
  <c r="AL197" i="103"/>
  <c r="AK197" i="103"/>
  <c r="AJ197" i="103"/>
  <c r="AE197" i="103"/>
  <c r="AQ197" i="103"/>
  <c r="I197" i="103"/>
  <c r="AJ28" i="103"/>
  <c r="AK36" i="103"/>
  <c r="AQ67" i="103"/>
  <c r="AR76" i="103"/>
  <c r="AN82" i="103"/>
  <c r="K82" i="103" s="1"/>
  <c r="AM108" i="103"/>
  <c r="H140" i="103"/>
  <c r="AR146" i="103"/>
  <c r="J165" i="103"/>
  <c r="AK199" i="103"/>
  <c r="AQ199" i="103"/>
  <c r="AN199" i="103"/>
  <c r="K199" i="103" s="1"/>
  <c r="AM199" i="103"/>
  <c r="AL199" i="103"/>
  <c r="AE199" i="103"/>
  <c r="AE236" i="103"/>
  <c r="AE245" i="103"/>
  <c r="AQ245" i="103"/>
  <c r="AR195" i="103"/>
  <c r="AK195" i="103"/>
  <c r="AJ195" i="103"/>
  <c r="AR108" i="103"/>
  <c r="M195" i="103"/>
  <c r="AI195" i="103" s="1"/>
  <c r="AV195" i="103" s="1"/>
  <c r="AO24" i="103"/>
  <c r="AK28" i="103"/>
  <c r="AL34" i="103"/>
  <c r="AL36" i="103"/>
  <c r="I39" i="103"/>
  <c r="AN39" i="103"/>
  <c r="AJ40" i="103"/>
  <c r="I42" i="103"/>
  <c r="AG43" i="103"/>
  <c r="AT43" i="103" s="1"/>
  <c r="I48" i="103"/>
  <c r="M51" i="103"/>
  <c r="AG51" i="103" s="1"/>
  <c r="AT51" i="103" s="1"/>
  <c r="M52" i="103"/>
  <c r="AE55" i="103"/>
  <c r="H64" i="103"/>
  <c r="AR64" i="103"/>
  <c r="M67" i="103"/>
  <c r="AR67" i="103"/>
  <c r="I70" i="103"/>
  <c r="AN70" i="103"/>
  <c r="K70" i="103" s="1"/>
  <c r="AK71" i="103"/>
  <c r="K76" i="103"/>
  <c r="AM79" i="103"/>
  <c r="H82" i="103"/>
  <c r="AO82" i="103"/>
  <c r="AK83" i="103"/>
  <c r="AL84" i="103"/>
  <c r="AN86" i="103"/>
  <c r="AE88" i="103"/>
  <c r="AE91" i="103"/>
  <c r="AH94" i="103"/>
  <c r="AU94" i="103" s="1"/>
  <c r="AG100" i="103"/>
  <c r="AT100" i="103" s="1"/>
  <c r="AE101" i="103"/>
  <c r="AK106" i="103"/>
  <c r="AO108" i="103"/>
  <c r="AK109" i="103"/>
  <c r="I111" i="103"/>
  <c r="H114" i="103"/>
  <c r="M122" i="103"/>
  <c r="M124" i="103"/>
  <c r="AL133" i="103"/>
  <c r="AL137" i="103"/>
  <c r="M137" i="103"/>
  <c r="AH137" i="103" s="1"/>
  <c r="AU137" i="103" s="1"/>
  <c r="AQ137" i="103"/>
  <c r="AP137" i="103"/>
  <c r="H137" i="103"/>
  <c r="AN137" i="103"/>
  <c r="K137" i="103" s="1"/>
  <c r="AM137" i="103"/>
  <c r="K140" i="103"/>
  <c r="AO142" i="103"/>
  <c r="H146" i="103"/>
  <c r="I159" i="103"/>
  <c r="AR168" i="103"/>
  <c r="AQ168" i="103"/>
  <c r="AP168" i="103"/>
  <c r="AO168" i="103"/>
  <c r="AJ168" i="103"/>
  <c r="AO175" i="103"/>
  <c r="AM175" i="103"/>
  <c r="H175" i="103"/>
  <c r="AK175" i="103"/>
  <c r="AJ175" i="103"/>
  <c r="AE175" i="103"/>
  <c r="AR175" i="103"/>
  <c r="M175" i="103"/>
  <c r="AN175" i="103"/>
  <c r="K175" i="103" s="1"/>
  <c r="I175" i="103"/>
  <c r="AO183" i="103"/>
  <c r="AM183" i="103"/>
  <c r="AE183" i="103"/>
  <c r="I223" i="103"/>
  <c r="AO223" i="103"/>
  <c r="AN223" i="103"/>
  <c r="AF236" i="103"/>
  <c r="J248" i="103"/>
  <c r="AR171" i="103"/>
  <c r="AL179" i="103"/>
  <c r="M185" i="103"/>
  <c r="AE190" i="103"/>
  <c r="AE196" i="103"/>
  <c r="AO202" i="103"/>
  <c r="AJ204" i="103"/>
  <c r="M205" i="103"/>
  <c r="AG205" i="103" s="1"/>
  <c r="AT205" i="103" s="1"/>
  <c r="AE210" i="103"/>
  <c r="AR211" i="103"/>
  <c r="AO216" i="103"/>
  <c r="AL217" i="103"/>
  <c r="AJ220" i="103"/>
  <c r="AK227" i="103"/>
  <c r="AN228" i="103"/>
  <c r="K228" i="103" s="1"/>
  <c r="AK232" i="103"/>
  <c r="AJ233" i="103"/>
  <c r="AN234" i="103"/>
  <c r="K234" i="103" s="1"/>
  <c r="AK235" i="103"/>
  <c r="AL238" i="103"/>
  <c r="AM241" i="103"/>
  <c r="AK242" i="103"/>
  <c r="AM246" i="103"/>
  <c r="AJ257" i="103"/>
  <c r="AM258" i="103"/>
  <c r="M264" i="103"/>
  <c r="AI264" i="103" s="1"/>
  <c r="AV264" i="103" s="1"/>
  <c r="AJ265" i="103"/>
  <c r="AP268" i="103"/>
  <c r="AP269" i="103"/>
  <c r="AM271" i="103"/>
  <c r="AQ275" i="103"/>
  <c r="AL123" i="103"/>
  <c r="AN147" i="103"/>
  <c r="K147" i="103" s="1"/>
  <c r="AL149" i="103"/>
  <c r="AP155" i="103"/>
  <c r="AJ158" i="103"/>
  <c r="H163" i="103"/>
  <c r="AQ163" i="103"/>
  <c r="AJ169" i="103"/>
  <c r="H171" i="103"/>
  <c r="AJ190" i="103"/>
  <c r="AK196" i="103"/>
  <c r="H198" i="103"/>
  <c r="AM204" i="103"/>
  <c r="AO206" i="103"/>
  <c r="H208" i="103"/>
  <c r="AK209" i="103"/>
  <c r="AK210" i="103"/>
  <c r="I216" i="103"/>
  <c r="AR216" i="103"/>
  <c r="AN219" i="103"/>
  <c r="K219" i="103" s="1"/>
  <c r="AM220" i="103"/>
  <c r="AM221" i="103"/>
  <c r="AN227" i="103"/>
  <c r="K227" i="103" s="1"/>
  <c r="H229" i="103"/>
  <c r="AN232" i="103"/>
  <c r="K232" i="103" s="1"/>
  <c r="AQ233" i="103"/>
  <c r="AQ234" i="103"/>
  <c r="AN235" i="103"/>
  <c r="K235" i="103" s="1"/>
  <c r="AP241" i="103"/>
  <c r="AK244" i="103"/>
  <c r="AP246" i="103"/>
  <c r="AO256" i="103"/>
  <c r="AN257" i="103"/>
  <c r="K257" i="103" s="1"/>
  <c r="AN265" i="103"/>
  <c r="K265" i="103" s="1"/>
  <c r="AM134" i="103"/>
  <c r="AE139" i="103"/>
  <c r="AO147" i="103"/>
  <c r="H149" i="103"/>
  <c r="AM149" i="103"/>
  <c r="I163" i="103"/>
  <c r="AR163" i="103"/>
  <c r="AK169" i="103"/>
  <c r="I171" i="103"/>
  <c r="AK190" i="103"/>
  <c r="AL196" i="103"/>
  <c r="I198" i="103"/>
  <c r="AO204" i="103"/>
  <c r="AJ205" i="103"/>
  <c r="AO219" i="103"/>
  <c r="AP220" i="103"/>
  <c r="AN221" i="103"/>
  <c r="AQ227" i="103"/>
  <c r="I229" i="103"/>
  <c r="AQ232" i="103"/>
  <c r="AR234" i="103"/>
  <c r="AO235" i="103"/>
  <c r="H241" i="103"/>
  <c r="AR241" i="103"/>
  <c r="AL244" i="103"/>
  <c r="AQ246" i="103"/>
  <c r="AO265" i="103"/>
  <c r="AE270" i="103"/>
  <c r="AL169" i="103"/>
  <c r="AK185" i="103"/>
  <c r="AL190" i="103"/>
  <c r="AM196" i="103"/>
  <c r="AP204" i="103"/>
  <c r="AK205" i="103"/>
  <c r="H217" i="103"/>
  <c r="AR219" i="103"/>
  <c r="AO221" i="103"/>
  <c r="H227" i="103"/>
  <c r="AR227" i="103"/>
  <c r="AR232" i="103"/>
  <c r="H234" i="103"/>
  <c r="AP235" i="103"/>
  <c r="AM244" i="103"/>
  <c r="AR246" i="103"/>
  <c r="AJ250" i="103"/>
  <c r="AN253" i="103"/>
  <c r="K253" i="103" s="1"/>
  <c r="AP257" i="103"/>
  <c r="AP264" i="103"/>
  <c r="AP265" i="103"/>
  <c r="I268" i="103"/>
  <c r="AR147" i="103"/>
  <c r="AO149" i="103"/>
  <c r="AN158" i="103"/>
  <c r="K158" i="103" s="1"/>
  <c r="K163" i="103"/>
  <c r="AM169" i="103"/>
  <c r="M180" i="103"/>
  <c r="AI180" i="103" s="1"/>
  <c r="AV180" i="103" s="1"/>
  <c r="AQ184" i="103"/>
  <c r="AL185" i="103"/>
  <c r="AJ186" i="103"/>
  <c r="AM190" i="103"/>
  <c r="M194" i="103"/>
  <c r="AO196" i="103"/>
  <c r="AQ204" i="103"/>
  <c r="AL205" i="103"/>
  <c r="AE206" i="103"/>
  <c r="AP209" i="103"/>
  <c r="AR210" i="103"/>
  <c r="AE216" i="103"/>
  <c r="H221" i="103"/>
  <c r="AP221" i="103"/>
  <c r="I227" i="103"/>
  <c r="H232" i="103"/>
  <c r="I234" i="103"/>
  <c r="H235" i="103"/>
  <c r="AQ235" i="103"/>
  <c r="H238" i="103"/>
  <c r="M241" i="103"/>
  <c r="AN244" i="103"/>
  <c r="K244" i="103" s="1"/>
  <c r="I246" i="103"/>
  <c r="AK250" i="103"/>
  <c r="AR257" i="103"/>
  <c r="AR265" i="103"/>
  <c r="M269" i="103"/>
  <c r="AQ270" i="103"/>
  <c r="M163" i="103"/>
  <c r="AI163" i="103" s="1"/>
  <c r="AV163" i="103" s="1"/>
  <c r="AN169" i="103"/>
  <c r="K169" i="103" s="1"/>
  <c r="AL171" i="103"/>
  <c r="AM185" i="103"/>
  <c r="AN190" i="103"/>
  <c r="K190" i="103" s="1"/>
  <c r="AP196" i="103"/>
  <c r="I204" i="103"/>
  <c r="AR204" i="103"/>
  <c r="AM205" i="103"/>
  <c r="H220" i="103"/>
  <c r="I221" i="103"/>
  <c r="AQ221" i="103"/>
  <c r="H228" i="103"/>
  <c r="H265" i="103"/>
  <c r="AR270" i="103"/>
  <c r="AP190" i="103"/>
  <c r="H196" i="103"/>
  <c r="AQ196" i="103"/>
  <c r="AO205" i="103"/>
  <c r="AR221" i="103"/>
  <c r="AO139" i="103"/>
  <c r="AE147" i="103"/>
  <c r="AE149" i="103"/>
  <c r="AG155" i="103"/>
  <c r="AT155" i="103" s="1"/>
  <c r="AQ158" i="103"/>
  <c r="H169" i="103"/>
  <c r="AQ169" i="103"/>
  <c r="AN171" i="103"/>
  <c r="AH179" i="103"/>
  <c r="AU179" i="103" s="1"/>
  <c r="AO180" i="103"/>
  <c r="H185" i="103"/>
  <c r="AO185" i="103"/>
  <c r="AO186" i="103"/>
  <c r="H190" i="103"/>
  <c r="AQ190" i="103"/>
  <c r="AN194" i="103"/>
  <c r="I196" i="103"/>
  <c r="AR196" i="103"/>
  <c r="AP198" i="103"/>
  <c r="M204" i="103"/>
  <c r="H205" i="103"/>
  <c r="AP205" i="103"/>
  <c r="AH206" i="103"/>
  <c r="AU206" i="103" s="1"/>
  <c r="AO214" i="103"/>
  <c r="AJ216" i="103"/>
  <c r="M221" i="103"/>
  <c r="AE227" i="103"/>
  <c r="M232" i="103"/>
  <c r="AI232" i="103" s="1"/>
  <c r="AV232" i="103" s="1"/>
  <c r="M235" i="103"/>
  <c r="AE238" i="103"/>
  <c r="M242" i="103"/>
  <c r="AG242" i="103" s="1"/>
  <c r="AT242" i="103" s="1"/>
  <c r="AQ244" i="103"/>
  <c r="AQ247" i="103"/>
  <c r="AE258" i="103"/>
  <c r="M265" i="103"/>
  <c r="AE275" i="103"/>
  <c r="AR190" i="103"/>
  <c r="AM254" i="103"/>
  <c r="M256" i="103"/>
  <c r="M257" i="103"/>
  <c r="AG257" i="103" s="1"/>
  <c r="AT257" i="103" s="1"/>
  <c r="AM266" i="103"/>
  <c r="AL268" i="103"/>
  <c r="AN269" i="103"/>
  <c r="K269" i="103" s="1"/>
  <c r="AR185" i="103"/>
  <c r="M190" i="103"/>
  <c r="AG190" i="103" s="1"/>
  <c r="AT190" i="103" s="1"/>
  <c r="M196" i="103"/>
  <c r="AI196" i="103" s="1"/>
  <c r="AV196" i="103" s="1"/>
  <c r="AR205" i="103"/>
  <c r="AJ227" i="103"/>
  <c r="AM228" i="103"/>
  <c r="AJ238" i="103"/>
  <c r="AJ242" i="103"/>
  <c r="AL246" i="103"/>
  <c r="AN266" i="103"/>
  <c r="AO268" i="103"/>
  <c r="AO269" i="103"/>
  <c r="AL271" i="103"/>
  <c r="AP275" i="103"/>
  <c r="AL22" i="103"/>
  <c r="AM22" i="103"/>
  <c r="AN22" i="103"/>
  <c r="AP22" i="103"/>
  <c r="AQ22" i="103"/>
  <c r="AR22" i="103"/>
  <c r="AE22" i="103"/>
  <c r="AJ141" i="102"/>
  <c r="AN141" i="102"/>
  <c r="AM141" i="102"/>
  <c r="AL141" i="102"/>
  <c r="M57" i="102"/>
  <c r="AQ57" i="102"/>
  <c r="AP57" i="102"/>
  <c r="I57" i="102"/>
  <c r="AM57" i="102"/>
  <c r="H57" i="102"/>
  <c r="AK57" i="102"/>
  <c r="AJ57" i="102"/>
  <c r="AE57" i="102"/>
  <c r="AL32" i="102"/>
  <c r="AQ36" i="102"/>
  <c r="AK40" i="102"/>
  <c r="AQ43" i="102"/>
  <c r="I45" i="102"/>
  <c r="I46" i="102"/>
  <c r="AN46" i="102"/>
  <c r="I48" i="102"/>
  <c r="AM48" i="102"/>
  <c r="AQ60" i="102"/>
  <c r="H64" i="102"/>
  <c r="AN76" i="102"/>
  <c r="K76" i="102" s="1"/>
  <c r="J81" i="102"/>
  <c r="I82" i="102"/>
  <c r="AJ85" i="102"/>
  <c r="H88" i="102"/>
  <c r="AE91" i="102"/>
  <c r="AH100" i="102"/>
  <c r="AU100" i="102" s="1"/>
  <c r="AK106" i="102"/>
  <c r="AQ110" i="102"/>
  <c r="AL112" i="102"/>
  <c r="I125" i="102"/>
  <c r="AJ126" i="102"/>
  <c r="AL133" i="102"/>
  <c r="AK134" i="102"/>
  <c r="I146" i="102"/>
  <c r="AM148" i="102"/>
  <c r="AN153" i="102"/>
  <c r="AJ156" i="102"/>
  <c r="AL156" i="102"/>
  <c r="AK156" i="102"/>
  <c r="M156" i="102"/>
  <c r="AH156" i="102" s="1"/>
  <c r="AU156" i="102" s="1"/>
  <c r="I156" i="102"/>
  <c r="AF273" i="102"/>
  <c r="J273" i="102"/>
  <c r="AF261" i="102"/>
  <c r="J261" i="102"/>
  <c r="AF249" i="102"/>
  <c r="J249" i="102"/>
  <c r="H249" i="102" s="1"/>
  <c r="AF225" i="102"/>
  <c r="J225" i="102"/>
  <c r="AF213" i="102"/>
  <c r="J213" i="102"/>
  <c r="H24" i="102"/>
  <c r="AJ24" i="102"/>
  <c r="M29" i="102"/>
  <c r="AI29" i="102" s="1"/>
  <c r="AV29" i="102" s="1"/>
  <c r="AR32" i="102"/>
  <c r="H37" i="102"/>
  <c r="AQ37" i="102"/>
  <c r="AP40" i="102"/>
  <c r="I42" i="102"/>
  <c r="K46" i="102"/>
  <c r="AQ46" i="102"/>
  <c r="AO48" i="102"/>
  <c r="AJ49" i="102"/>
  <c r="AN52" i="102"/>
  <c r="AE60" i="102"/>
  <c r="AJ62" i="102"/>
  <c r="M64" i="102"/>
  <c r="AH64" i="102" s="1"/>
  <c r="AU64" i="102" s="1"/>
  <c r="AP65" i="102"/>
  <c r="I71" i="102"/>
  <c r="I72" i="102"/>
  <c r="AO72" i="102"/>
  <c r="AQ73" i="102"/>
  <c r="I75" i="102"/>
  <c r="AO75" i="102"/>
  <c r="AJ80" i="102"/>
  <c r="AL85" i="102"/>
  <c r="AJ86" i="102"/>
  <c r="AE87" i="102"/>
  <c r="AE90" i="102"/>
  <c r="AK91" i="102"/>
  <c r="H99" i="102"/>
  <c r="AP99" i="102"/>
  <c r="AL100" i="102"/>
  <c r="AN103" i="102"/>
  <c r="K103" i="102" s="1"/>
  <c r="J105" i="102"/>
  <c r="AM106" i="102"/>
  <c r="AK109" i="102"/>
  <c r="AN111" i="102"/>
  <c r="K111" i="102" s="1"/>
  <c r="AO112" i="102"/>
  <c r="H115" i="102"/>
  <c r="H116" i="102"/>
  <c r="AQ116" i="102"/>
  <c r="AJ118" i="102"/>
  <c r="AP119" i="102"/>
  <c r="I123" i="102"/>
  <c r="AE125" i="102"/>
  <c r="AL126" i="102"/>
  <c r="AJ127" i="102"/>
  <c r="AL128" i="102"/>
  <c r="AN133" i="102"/>
  <c r="K133" i="102" s="1"/>
  <c r="AM134" i="102"/>
  <c r="AJ137" i="102"/>
  <c r="H139" i="102"/>
  <c r="M146" i="102"/>
  <c r="AQ148" i="102"/>
  <c r="AQ153" i="102"/>
  <c r="AN156" i="102"/>
  <c r="H190" i="102"/>
  <c r="AR190" i="102"/>
  <c r="AN190" i="102"/>
  <c r="AM190" i="102"/>
  <c r="AL190" i="102"/>
  <c r="AJ190" i="102"/>
  <c r="AQ234" i="102"/>
  <c r="AR234" i="102"/>
  <c r="AP234" i="102"/>
  <c r="AM234" i="102"/>
  <c r="AL234" i="102"/>
  <c r="AJ234" i="102"/>
  <c r="AE234" i="102"/>
  <c r="H234" i="102"/>
  <c r="AL24" i="102"/>
  <c r="AH34" i="102"/>
  <c r="AU34" i="102" s="1"/>
  <c r="H40" i="102"/>
  <c r="AQ40" i="102"/>
  <c r="AE45" i="102"/>
  <c r="M46" i="102"/>
  <c r="M48" i="102"/>
  <c r="AP48" i="102"/>
  <c r="AP52" i="102"/>
  <c r="AJ54" i="102"/>
  <c r="AK55" i="102"/>
  <c r="AL56" i="102"/>
  <c r="AJ63" i="102"/>
  <c r="AG67" i="102"/>
  <c r="AT67" i="102" s="1"/>
  <c r="J69" i="102"/>
  <c r="AQ69" i="102" s="1"/>
  <c r="AP72" i="102"/>
  <c r="AP75" i="102"/>
  <c r="AK80" i="102"/>
  <c r="AL82" i="102"/>
  <c r="AO85" i="102"/>
  <c r="AK86" i="102"/>
  <c r="AL91" i="102"/>
  <c r="AG92" i="102"/>
  <c r="AT92" i="102" s="1"/>
  <c r="AM100" i="102"/>
  <c r="AJ102" i="102"/>
  <c r="AP103" i="102"/>
  <c r="AN106" i="102"/>
  <c r="K106" i="102" s="1"/>
  <c r="AN109" i="102"/>
  <c r="K109" i="102" s="1"/>
  <c r="H111" i="102"/>
  <c r="AO111" i="102"/>
  <c r="AP112" i="102"/>
  <c r="AQ119" i="102"/>
  <c r="AN126" i="102"/>
  <c r="AK127" i="102"/>
  <c r="AM128" i="102"/>
  <c r="AP133" i="102"/>
  <c r="AN134" i="102"/>
  <c r="I136" i="102"/>
  <c r="H140" i="102"/>
  <c r="AE146" i="102"/>
  <c r="AR148" i="102"/>
  <c r="AO156" i="102"/>
  <c r="J165" i="102"/>
  <c r="AL173" i="102"/>
  <c r="H173" i="102"/>
  <c r="AQ173" i="102"/>
  <c r="AO173" i="102"/>
  <c r="AN173" i="102"/>
  <c r="AK178" i="102"/>
  <c r="I178" i="102"/>
  <c r="H178" i="102"/>
  <c r="AR178" i="102"/>
  <c r="AQ178" i="102"/>
  <c r="AP178" i="102"/>
  <c r="AO178" i="102"/>
  <c r="AN178" i="102"/>
  <c r="AM178" i="102"/>
  <c r="K190" i="102"/>
  <c r="K24" i="102"/>
  <c r="AM24" i="102"/>
  <c r="I32" i="102"/>
  <c r="I34" i="102"/>
  <c r="AJ34" i="102"/>
  <c r="AE36" i="102"/>
  <c r="M37" i="102"/>
  <c r="I40" i="102"/>
  <c r="AR40" i="102"/>
  <c r="AE43" i="102"/>
  <c r="AQ48" i="102"/>
  <c r="AN49" i="102"/>
  <c r="K49" i="102" s="1"/>
  <c r="AQ52" i="102"/>
  <c r="AM54" i="102"/>
  <c r="AM55" i="102"/>
  <c r="AO56" i="102"/>
  <c r="AG60" i="102"/>
  <c r="AT60" i="102" s="1"/>
  <c r="AK63" i="102"/>
  <c r="AE64" i="102"/>
  <c r="AH67" i="102"/>
  <c r="AU67" i="102" s="1"/>
  <c r="AK70" i="102"/>
  <c r="M71" i="102"/>
  <c r="K72" i="102"/>
  <c r="AQ72" i="102"/>
  <c r="H74" i="102"/>
  <c r="K75" i="102"/>
  <c r="AQ75" i="102"/>
  <c r="AP79" i="102"/>
  <c r="AL80" i="102"/>
  <c r="AM82" i="102"/>
  <c r="AN84" i="102"/>
  <c r="K84" i="102" s="1"/>
  <c r="AP85" i="102"/>
  <c r="AL86" i="102"/>
  <c r="AG87" i="102"/>
  <c r="AT87" i="102" s="1"/>
  <c r="AO88" i="102"/>
  <c r="AJ90" i="102"/>
  <c r="AO91" i="102"/>
  <c r="AJ92" i="102"/>
  <c r="J93" i="102"/>
  <c r="AR99" i="102"/>
  <c r="AN100" i="102"/>
  <c r="K100" i="102" s="1"/>
  <c r="AM102" i="102"/>
  <c r="AQ103" i="102"/>
  <c r="AQ106" i="102"/>
  <c r="AP109" i="102"/>
  <c r="I111" i="102"/>
  <c r="AQ111" i="102"/>
  <c r="M115" i="102"/>
  <c r="AP118" i="102"/>
  <c r="AK121" i="102"/>
  <c r="AO125" i="102"/>
  <c r="AO126" i="102"/>
  <c r="AL127" i="102"/>
  <c r="AQ133" i="102"/>
  <c r="AR134" i="102"/>
  <c r="I138" i="102"/>
  <c r="AR138" i="102"/>
  <c r="H138" i="102"/>
  <c r="AP138" i="102"/>
  <c r="AO138" i="102"/>
  <c r="AO139" i="102"/>
  <c r="AM139" i="102"/>
  <c r="AK139" i="102"/>
  <c r="AJ139" i="102"/>
  <c r="AR152" i="102"/>
  <c r="H152" i="102"/>
  <c r="AP152" i="102"/>
  <c r="AN152" i="102"/>
  <c r="K152" i="102" s="1"/>
  <c r="AL152" i="102"/>
  <c r="AJ152" i="102"/>
  <c r="AR154" i="102"/>
  <c r="AN154" i="102"/>
  <c r="K154" i="102" s="1"/>
  <c r="AM154" i="102"/>
  <c r="AL154" i="102"/>
  <c r="AP156" i="102"/>
  <c r="AE173" i="102"/>
  <c r="AE178" i="102"/>
  <c r="AI160" i="102"/>
  <c r="AV160" i="102" s="1"/>
  <c r="AH160" i="102"/>
  <c r="AU160" i="102" s="1"/>
  <c r="AG160" i="102"/>
  <c r="AT160" i="102" s="1"/>
  <c r="AE28" i="102"/>
  <c r="AK34" i="102"/>
  <c r="AJ45" i="102"/>
  <c r="AE46" i="102"/>
  <c r="H52" i="102"/>
  <c r="AN55" i="102"/>
  <c r="AH60" i="102"/>
  <c r="AU60" i="102" s="1"/>
  <c r="AN82" i="102"/>
  <c r="AP84" i="102"/>
  <c r="AQ85" i="102"/>
  <c r="AM86" i="102"/>
  <c r="AK87" i="102"/>
  <c r="AK90" i="102"/>
  <c r="AQ91" i="102"/>
  <c r="AO102" i="102"/>
  <c r="H106" i="102"/>
  <c r="AR106" i="102"/>
  <c r="AQ109" i="102"/>
  <c r="AR111" i="102"/>
  <c r="J117" i="102"/>
  <c r="AP126" i="102"/>
  <c r="H133" i="102"/>
  <c r="AR133" i="102"/>
  <c r="AO140" i="102"/>
  <c r="AM140" i="102"/>
  <c r="AE140" i="102"/>
  <c r="H148" i="102"/>
  <c r="AR156" i="102"/>
  <c r="AE186" i="102"/>
  <c r="AR186" i="102"/>
  <c r="AQ186" i="102"/>
  <c r="AP186" i="102"/>
  <c r="AN186" i="102"/>
  <c r="K186" i="102" s="1"/>
  <c r="AJ186" i="102"/>
  <c r="I264" i="102"/>
  <c r="AQ264" i="102"/>
  <c r="AN264" i="102"/>
  <c r="K264" i="102" s="1"/>
  <c r="AM264" i="102"/>
  <c r="AK264" i="102"/>
  <c r="AJ264" i="102"/>
  <c r="AE264" i="102"/>
  <c r="M264" i="102"/>
  <c r="AL270" i="102"/>
  <c r="AQ270" i="102"/>
  <c r="H270" i="102"/>
  <c r="AP270" i="102"/>
  <c r="AO270" i="102"/>
  <c r="AN270" i="102"/>
  <c r="K270" i="102" s="1"/>
  <c r="AM270" i="102"/>
  <c r="AK270" i="102"/>
  <c r="AJ270" i="102"/>
  <c r="AE270" i="102"/>
  <c r="M270" i="102"/>
  <c r="AI270" i="102" s="1"/>
  <c r="AV270" i="102" s="1"/>
  <c r="AR270" i="102"/>
  <c r="I270" i="102"/>
  <c r="AO46" i="102"/>
  <c r="AO24" i="102"/>
  <c r="AM30" i="102"/>
  <c r="J33" i="102"/>
  <c r="AL34" i="102"/>
  <c r="AJ36" i="102"/>
  <c r="M40" i="102"/>
  <c r="AI40" i="102" s="1"/>
  <c r="AV40" i="102" s="1"/>
  <c r="AH43" i="102"/>
  <c r="AU43" i="102" s="1"/>
  <c r="AM45" i="102"/>
  <c r="AE48" i="102"/>
  <c r="I52" i="102"/>
  <c r="AR54" i="102"/>
  <c r="AO55" i="102"/>
  <c r="AJ60" i="102"/>
  <c r="AM63" i="102"/>
  <c r="AJ64" i="102"/>
  <c r="AM70" i="102"/>
  <c r="H76" i="102"/>
  <c r="AP80" i="102"/>
  <c r="AO82" i="102"/>
  <c r="AR85" i="102"/>
  <c r="AP86" i="102"/>
  <c r="AL87" i="102"/>
  <c r="AP90" i="102"/>
  <c r="AR91" i="102"/>
  <c r="AL92" i="102"/>
  <c r="I106" i="102"/>
  <c r="M120" i="102"/>
  <c r="AI120" i="102" s="1"/>
  <c r="AV120" i="102" s="1"/>
  <c r="AQ126" i="102"/>
  <c r="I133" i="102"/>
  <c r="H135" i="102"/>
  <c r="AE138" i="102"/>
  <c r="M139" i="102"/>
  <c r="AM146" i="102"/>
  <c r="AP149" i="102"/>
  <c r="AJ149" i="102"/>
  <c r="AE149" i="102"/>
  <c r="M149" i="102"/>
  <c r="AQ149" i="102"/>
  <c r="I149" i="102"/>
  <c r="AM168" i="102"/>
  <c r="AR168" i="102"/>
  <c r="AP168" i="102"/>
  <c r="AO168" i="102"/>
  <c r="AN168" i="102"/>
  <c r="K168" i="102" s="1"/>
  <c r="AM173" i="102"/>
  <c r="AL178" i="102"/>
  <c r="AK29" i="102"/>
  <c r="AO45" i="102"/>
  <c r="AK64" i="102"/>
  <c r="AR82" i="102"/>
  <c r="AQ86" i="102"/>
  <c r="H112" i="102"/>
  <c r="AR126" i="102"/>
  <c r="H134" i="102"/>
  <c r="AN148" i="102"/>
  <c r="K148" i="102" s="1"/>
  <c r="AO148" i="102"/>
  <c r="AL148" i="102"/>
  <c r="AK148" i="102"/>
  <c r="AJ148" i="102"/>
  <c r="AL162" i="102"/>
  <c r="AK162" i="102"/>
  <c r="AJ162" i="102"/>
  <c r="M162" i="102"/>
  <c r="J237" i="102"/>
  <c r="AO146" i="102"/>
  <c r="AK146" i="102"/>
  <c r="AJ146" i="102"/>
  <c r="AQ177" i="102"/>
  <c r="AK177" i="102"/>
  <c r="AE177" i="102"/>
  <c r="M177" i="102"/>
  <c r="AH177" i="102" s="1"/>
  <c r="AU177" i="102" s="1"/>
  <c r="AE23" i="102"/>
  <c r="AQ24" i="102"/>
  <c r="I28" i="102"/>
  <c r="AN28" i="102"/>
  <c r="AR29" i="102"/>
  <c r="AR30" i="102"/>
  <c r="AN34" i="102"/>
  <c r="K34" i="102" s="1"/>
  <c r="AO35" i="102"/>
  <c r="AM36" i="102"/>
  <c r="AM43" i="102"/>
  <c r="AP45" i="102"/>
  <c r="AJ46" i="102"/>
  <c r="M52" i="102"/>
  <c r="AI52" i="102" s="1"/>
  <c r="AV52" i="102" s="1"/>
  <c r="I55" i="102"/>
  <c r="AQ55" i="102"/>
  <c r="AM60" i="102"/>
  <c r="H63" i="102"/>
  <c r="AO63" i="102"/>
  <c r="AN64" i="102"/>
  <c r="AP70" i="102"/>
  <c r="AG72" i="102"/>
  <c r="AT72" i="102" s="1"/>
  <c r="AG75" i="102"/>
  <c r="AT75" i="102" s="1"/>
  <c r="AR80" i="102"/>
  <c r="H86" i="102"/>
  <c r="AR86" i="102"/>
  <c r="AN87" i="102"/>
  <c r="AJ89" i="102"/>
  <c r="H92" i="102"/>
  <c r="AO92" i="102"/>
  <c r="I94" i="102"/>
  <c r="M106" i="102"/>
  <c r="I109" i="102"/>
  <c r="M110" i="102"/>
  <c r="AI110" i="102" s="1"/>
  <c r="AV110" i="102" s="1"/>
  <c r="I112" i="102"/>
  <c r="AE113" i="102"/>
  <c r="AG116" i="102"/>
  <c r="AT116" i="102" s="1"/>
  <c r="AE119" i="102"/>
  <c r="K126" i="102"/>
  <c r="M133" i="102"/>
  <c r="AI133" i="102" s="1"/>
  <c r="AV133" i="102" s="1"/>
  <c r="I134" i="102"/>
  <c r="AN140" i="102"/>
  <c r="AK143" i="102"/>
  <c r="AN143" i="102"/>
  <c r="K143" i="102" s="1"/>
  <c r="AM145" i="102"/>
  <c r="AP145" i="102"/>
  <c r="M145" i="102"/>
  <c r="AQ146" i="102"/>
  <c r="M148" i="102"/>
  <c r="J201" i="102"/>
  <c r="AN48" i="102"/>
  <c r="K48" i="102" s="1"/>
  <c r="AP28" i="102"/>
  <c r="AQ45" i="102"/>
  <c r="AK46" i="102"/>
  <c r="AJ48" i="102"/>
  <c r="AR55" i="102"/>
  <c r="AE106" i="102"/>
  <c r="AN124" i="102"/>
  <c r="M126" i="102"/>
  <c r="AI126" i="102" s="1"/>
  <c r="AV126" i="102" s="1"/>
  <c r="J129" i="102"/>
  <c r="AR146" i="102"/>
  <c r="AE148" i="102"/>
  <c r="J189" i="102"/>
  <c r="AL195" i="102"/>
  <c r="M195" i="102"/>
  <c r="AI195" i="102" s="1"/>
  <c r="AV195" i="102" s="1"/>
  <c r="AL23" i="102"/>
  <c r="M28" i="102"/>
  <c r="AI28" i="102" s="1"/>
  <c r="AV28" i="102" s="1"/>
  <c r="AQ28" i="102"/>
  <c r="H30" i="102"/>
  <c r="AQ34" i="102"/>
  <c r="AO36" i="102"/>
  <c r="AE40" i="102"/>
  <c r="AO43" i="102"/>
  <c r="AR45" i="102"/>
  <c r="AL46" i="102"/>
  <c r="AK48" i="102"/>
  <c r="M55" i="102"/>
  <c r="AI55" i="102" s="1"/>
  <c r="AV55" i="102" s="1"/>
  <c r="H60" i="102"/>
  <c r="AO60" i="102"/>
  <c r="AQ63" i="102"/>
  <c r="AR70" i="102"/>
  <c r="M86" i="102"/>
  <c r="H87" i="102"/>
  <c r="AR87" i="102"/>
  <c r="M91" i="102"/>
  <c r="AQ92" i="102"/>
  <c r="M109" i="102"/>
  <c r="AG111" i="102"/>
  <c r="AT111" i="102" s="1"/>
  <c r="AO124" i="102"/>
  <c r="AE126" i="102"/>
  <c r="AN131" i="102"/>
  <c r="M134" i="102"/>
  <c r="AM135" i="102"/>
  <c r="AR140" i="102"/>
  <c r="AE143" i="102"/>
  <c r="M153" i="102"/>
  <c r="AH153" i="102" s="1"/>
  <c r="AU153" i="102" s="1"/>
  <c r="AM155" i="102"/>
  <c r="AO162" i="102"/>
  <c r="AK182" i="102"/>
  <c r="AQ182" i="102"/>
  <c r="AP182" i="102"/>
  <c r="AN182" i="102"/>
  <c r="K182" i="102" s="1"/>
  <c r="AM182" i="102"/>
  <c r="AL182" i="102"/>
  <c r="AJ182" i="102"/>
  <c r="AE182" i="102"/>
  <c r="AO23" i="102"/>
  <c r="AN25" i="102"/>
  <c r="AR28" i="102"/>
  <c r="I30" i="102"/>
  <c r="AO31" i="102"/>
  <c r="AJ32" i="102"/>
  <c r="H36" i="102"/>
  <c r="AP36" i="102"/>
  <c r="AR41" i="102"/>
  <c r="I43" i="102"/>
  <c r="AP43" i="102"/>
  <c r="H45" i="102"/>
  <c r="AM46" i="102"/>
  <c r="H48" i="102"/>
  <c r="AL48" i="102"/>
  <c r="AE49" i="102"/>
  <c r="AN50" i="102"/>
  <c r="AE52" i="102"/>
  <c r="I56" i="102"/>
  <c r="I60" i="102"/>
  <c r="AP60" i="102"/>
  <c r="M63" i="102"/>
  <c r="M70" i="102"/>
  <c r="AH70" i="102" s="1"/>
  <c r="AU70" i="102" s="1"/>
  <c r="AR71" i="102"/>
  <c r="AK72" i="102"/>
  <c r="AJ73" i="102"/>
  <c r="AQ74" i="102"/>
  <c r="AL75" i="102"/>
  <c r="AJ76" i="102"/>
  <c r="AE80" i="102"/>
  <c r="AO83" i="102"/>
  <c r="AE86" i="102"/>
  <c r="I87" i="102"/>
  <c r="I90" i="102"/>
  <c r="K92" i="102"/>
  <c r="AR92" i="102"/>
  <c r="AM94" i="102"/>
  <c r="AO98" i="102"/>
  <c r="AL99" i="102"/>
  <c r="AR101" i="102"/>
  <c r="AE109" i="102"/>
  <c r="AI111" i="102"/>
  <c r="AV111" i="102" s="1"/>
  <c r="AQ114" i="102"/>
  <c r="AQ115" i="102"/>
  <c r="AM116" i="102"/>
  <c r="AJ119" i="102"/>
  <c r="AR122" i="102"/>
  <c r="M127" i="102"/>
  <c r="AG127" i="102" s="1"/>
  <c r="AT127" i="102" s="1"/>
  <c r="AO131" i="102"/>
  <c r="AK133" i="102"/>
  <c r="AN135" i="102"/>
  <c r="AM138" i="102"/>
  <c r="AP139" i="102"/>
  <c r="AN149" i="102"/>
  <c r="K149" i="102" s="1"/>
  <c r="AF153" i="102"/>
  <c r="AP162" i="102"/>
  <c r="AQ172" i="102"/>
  <c r="AR172" i="102"/>
  <c r="AN172" i="102"/>
  <c r="K172" i="102" s="1"/>
  <c r="AM172" i="102"/>
  <c r="AL172" i="102"/>
  <c r="AJ172" i="102"/>
  <c r="H210" i="102"/>
  <c r="AP210" i="102"/>
  <c r="H218" i="102"/>
  <c r="AN218" i="102"/>
  <c r="K218" i="102" s="1"/>
  <c r="AQ240" i="102"/>
  <c r="M245" i="102"/>
  <c r="AR251" i="102"/>
  <c r="H253" i="102"/>
  <c r="M254" i="102"/>
  <c r="M258" i="102"/>
  <c r="AH258" i="102" s="1"/>
  <c r="AU258" i="102" s="1"/>
  <c r="AN266" i="102"/>
  <c r="AN267" i="102"/>
  <c r="K267" i="102" s="1"/>
  <c r="AR271" i="102"/>
  <c r="AR210" i="102"/>
  <c r="AP218" i="102"/>
  <c r="AM187" i="102"/>
  <c r="AK188" i="102"/>
  <c r="AM191" i="102"/>
  <c r="AR198" i="102"/>
  <c r="AR206" i="102"/>
  <c r="AJ216" i="102"/>
  <c r="M218" i="102"/>
  <c r="AQ218" i="102"/>
  <c r="H224" i="102"/>
  <c r="AO227" i="102"/>
  <c r="H229" i="102"/>
  <c r="AP229" i="102"/>
  <c r="M239" i="102"/>
  <c r="M240" i="102"/>
  <c r="H241" i="102"/>
  <c r="AQ241" i="102"/>
  <c r="AM243" i="102"/>
  <c r="AJ244" i="102"/>
  <c r="AJ245" i="102"/>
  <c r="I247" i="102"/>
  <c r="AQ247" i="102"/>
  <c r="AN248" i="102"/>
  <c r="AE253" i="102"/>
  <c r="AK254" i="102"/>
  <c r="AM158" i="102"/>
  <c r="AR160" i="102"/>
  <c r="H163" i="102"/>
  <c r="AL164" i="102"/>
  <c r="AP166" i="102"/>
  <c r="AO169" i="102"/>
  <c r="AL170" i="102"/>
  <c r="AL171" i="102"/>
  <c r="H175" i="102"/>
  <c r="AJ176" i="102"/>
  <c r="M183" i="102"/>
  <c r="AH183" i="102" s="1"/>
  <c r="AU183" i="102" s="1"/>
  <c r="H185" i="102"/>
  <c r="AO187" i="102"/>
  <c r="AL188" i="102"/>
  <c r="AO191" i="102"/>
  <c r="AL192" i="102"/>
  <c r="AE194" i="102"/>
  <c r="M198" i="102"/>
  <c r="AK202" i="102"/>
  <c r="AE204" i="102"/>
  <c r="M205" i="102"/>
  <c r="M206" i="102"/>
  <c r="M210" i="102"/>
  <c r="M214" i="102"/>
  <c r="H215" i="102"/>
  <c r="AO215" i="102"/>
  <c r="AL216" i="102"/>
  <c r="AE218" i="102"/>
  <c r="AO219" i="102"/>
  <c r="AP222" i="102"/>
  <c r="I224" i="102"/>
  <c r="H227" i="102"/>
  <c r="AP227" i="102"/>
  <c r="I229" i="102"/>
  <c r="AQ229" i="102"/>
  <c r="AJ235" i="102"/>
  <c r="M236" i="102"/>
  <c r="AE239" i="102"/>
  <c r="AE240" i="102"/>
  <c r="I241" i="102"/>
  <c r="AR241" i="102"/>
  <c r="AO243" i="102"/>
  <c r="AK245" i="102"/>
  <c r="AR247" i="102"/>
  <c r="AO248" i="102"/>
  <c r="AE251" i="102"/>
  <c r="M252" i="102"/>
  <c r="AL254" i="102"/>
  <c r="AG255" i="102"/>
  <c r="AT255" i="102" s="1"/>
  <c r="AK258" i="102"/>
  <c r="AK259" i="102"/>
  <c r="H267" i="102"/>
  <c r="AO268" i="102"/>
  <c r="M271" i="102"/>
  <c r="AI271" i="102" s="1"/>
  <c r="AV271" i="102" s="1"/>
  <c r="AE275" i="102"/>
  <c r="AM171" i="102"/>
  <c r="AK176" i="102"/>
  <c r="AE183" i="102"/>
  <c r="AM188" i="102"/>
  <c r="AQ191" i="102"/>
  <c r="AE210" i="102"/>
  <c r="AN216" i="102"/>
  <c r="K216" i="102" s="1"/>
  <c r="AR229" i="102"/>
  <c r="AK235" i="102"/>
  <c r="AP243" i="102"/>
  <c r="AN244" i="102"/>
  <c r="K244" i="102" s="1"/>
  <c r="AN245" i="102"/>
  <c r="K245" i="102" s="1"/>
  <c r="M247" i="102"/>
  <c r="AE252" i="102"/>
  <c r="AL253" i="102"/>
  <c r="AM254" i="102"/>
  <c r="AH255" i="102"/>
  <c r="AU255" i="102" s="1"/>
  <c r="AN258" i="102"/>
  <c r="K258" i="102" s="1"/>
  <c r="AL259" i="102"/>
  <c r="I267" i="102"/>
  <c r="AO158" i="102"/>
  <c r="AN164" i="102"/>
  <c r="AR166" i="102"/>
  <c r="AQ170" i="102"/>
  <c r="AN171" i="102"/>
  <c r="AE175" i="102"/>
  <c r="AL176" i="102"/>
  <c r="H181" i="102"/>
  <c r="AO188" i="102"/>
  <c r="AO192" i="102"/>
  <c r="AJ194" i="102"/>
  <c r="H196" i="102"/>
  <c r="AN202" i="102"/>
  <c r="K202" i="102" s="1"/>
  <c r="AJ204" i="102"/>
  <c r="AQ215" i="102"/>
  <c r="AQ216" i="102"/>
  <c r="AR222" i="102"/>
  <c r="AE224" i="102"/>
  <c r="AR227" i="102"/>
  <c r="K229" i="102"/>
  <c r="AL235" i="102"/>
  <c r="AK239" i="102"/>
  <c r="AJ240" i="102"/>
  <c r="AO245" i="102"/>
  <c r="AJ251" i="102"/>
  <c r="AP253" i="102"/>
  <c r="AN254" i="102"/>
  <c r="K254" i="102" s="1"/>
  <c r="AJ255" i="102"/>
  <c r="AO258" i="102"/>
  <c r="AJ271" i="102"/>
  <c r="AJ275" i="102"/>
  <c r="AJ147" i="102"/>
  <c r="I150" i="102"/>
  <c r="AM151" i="102"/>
  <c r="AP158" i="102"/>
  <c r="I161" i="102"/>
  <c r="AP163" i="102"/>
  <c r="AO164" i="102"/>
  <c r="H166" i="102"/>
  <c r="H170" i="102"/>
  <c r="AR170" i="102"/>
  <c r="AO171" i="102"/>
  <c r="AM176" i="102"/>
  <c r="AJ185" i="102"/>
  <c r="AP188" i="102"/>
  <c r="AL194" i="102"/>
  <c r="AO202" i="102"/>
  <c r="AL204" i="102"/>
  <c r="AK205" i="102"/>
  <c r="AJ210" i="102"/>
  <c r="I212" i="102"/>
  <c r="K215" i="102"/>
  <c r="AR215" i="102"/>
  <c r="H219" i="102"/>
  <c r="H220" i="102"/>
  <c r="M227" i="102"/>
  <c r="AI227" i="102" s="1"/>
  <c r="AV227" i="102" s="1"/>
  <c r="M229" i="102"/>
  <c r="H230" i="102"/>
  <c r="H231" i="102"/>
  <c r="AE232" i="102"/>
  <c r="AK233" i="102"/>
  <c r="AM235" i="102"/>
  <c r="AJ238" i="102"/>
  <c r="AL239" i="102"/>
  <c r="AK240" i="102"/>
  <c r="AE241" i="102"/>
  <c r="H244" i="102"/>
  <c r="AP244" i="102"/>
  <c r="AQ245" i="102"/>
  <c r="AM251" i="102"/>
  <c r="AJ252" i="102"/>
  <c r="AQ253" i="102"/>
  <c r="AO254" i="102"/>
  <c r="AK255" i="102"/>
  <c r="AP258" i="102"/>
  <c r="AN259" i="102"/>
  <c r="K259" i="102" s="1"/>
  <c r="AN263" i="102"/>
  <c r="K263" i="102" s="1"/>
  <c r="M267" i="102"/>
  <c r="AK271" i="102"/>
  <c r="AN275" i="102"/>
  <c r="K275" i="102" s="1"/>
  <c r="M144" i="102"/>
  <c r="AQ151" i="102"/>
  <c r="I158" i="102"/>
  <c r="AQ158" i="102"/>
  <c r="AP164" i="102"/>
  <c r="I166" i="102"/>
  <c r="I170" i="102"/>
  <c r="AP171" i="102"/>
  <c r="I174" i="102"/>
  <c r="AQ175" i="102"/>
  <c r="AN176" i="102"/>
  <c r="K176" i="102" s="1"/>
  <c r="I184" i="102"/>
  <c r="AK185" i="102"/>
  <c r="AR188" i="102"/>
  <c r="AM194" i="102"/>
  <c r="AJ198" i="102"/>
  <c r="H202" i="102"/>
  <c r="AP202" i="102"/>
  <c r="AM204" i="102"/>
  <c r="AL205" i="102"/>
  <c r="AJ206" i="102"/>
  <c r="AE207" i="102"/>
  <c r="AK210" i="102"/>
  <c r="AJ214" i="102"/>
  <c r="M215" i="102"/>
  <c r="AJ218" i="102"/>
  <c r="H222" i="102"/>
  <c r="AM224" i="102"/>
  <c r="AE229" i="102"/>
  <c r="AL233" i="102"/>
  <c r="AN235" i="102"/>
  <c r="K235" i="102" s="1"/>
  <c r="AK236" i="102"/>
  <c r="AK238" i="102"/>
  <c r="AO239" i="102"/>
  <c r="AL240" i="102"/>
  <c r="I244" i="102"/>
  <c r="AQ244" i="102"/>
  <c r="AR245" i="102"/>
  <c r="H248" i="102"/>
  <c r="AN251" i="102"/>
  <c r="K251" i="102" s="1"/>
  <c r="AK252" i="102"/>
  <c r="AP254" i="102"/>
  <c r="AN255" i="102"/>
  <c r="K255" i="102" s="1"/>
  <c r="AQ258" i="102"/>
  <c r="AO259" i="102"/>
  <c r="AO263" i="102"/>
  <c r="AG266" i="102"/>
  <c r="AT266" i="102" s="1"/>
  <c r="AJ269" i="102"/>
  <c r="AL271" i="102"/>
  <c r="AO275" i="102"/>
  <c r="AR158" i="102"/>
  <c r="AQ164" i="102"/>
  <c r="H171" i="102"/>
  <c r="AQ171" i="102"/>
  <c r="AO176" i="102"/>
  <c r="AM185" i="102"/>
  <c r="H188" i="102"/>
  <c r="AN194" i="102"/>
  <c r="K194" i="102" s="1"/>
  <c r="AE196" i="102"/>
  <c r="AK198" i="102"/>
  <c r="I202" i="102"/>
  <c r="AR202" i="102"/>
  <c r="AN204" i="102"/>
  <c r="K204" i="102" s="1"/>
  <c r="AM205" i="102"/>
  <c r="AK206" i="102"/>
  <c r="AL210" i="102"/>
  <c r="AK214" i="102"/>
  <c r="AK218" i="102"/>
  <c r="AP224" i="102"/>
  <c r="AJ232" i="102"/>
  <c r="AN233" i="102"/>
  <c r="AP235" i="102"/>
  <c r="AL236" i="102"/>
  <c r="AM238" i="102"/>
  <c r="AP239" i="102"/>
  <c r="AM240" i="102"/>
  <c r="AJ241" i="102"/>
  <c r="I248" i="102"/>
  <c r="AO251" i="102"/>
  <c r="AM252" i="102"/>
  <c r="AR255" i="102"/>
  <c r="H258" i="102"/>
  <c r="AR258" i="102"/>
  <c r="AR259" i="102"/>
  <c r="AP263" i="102"/>
  <c r="AK266" i="102"/>
  <c r="AP269" i="102"/>
  <c r="AM271" i="102"/>
  <c r="AP275" i="102"/>
  <c r="M158" i="102"/>
  <c r="K164" i="102"/>
  <c r="AR164" i="102"/>
  <c r="AE166" i="102"/>
  <c r="M170" i="102"/>
  <c r="I171" i="102"/>
  <c r="AR171" i="102"/>
  <c r="H176" i="102"/>
  <c r="AP176" i="102"/>
  <c r="I188" i="102"/>
  <c r="H191" i="102"/>
  <c r="AP194" i="102"/>
  <c r="AL198" i="102"/>
  <c r="AP204" i="102"/>
  <c r="AO205" i="102"/>
  <c r="AN210" i="102"/>
  <c r="K210" i="102" s="1"/>
  <c r="I216" i="102"/>
  <c r="AL218" i="102"/>
  <c r="AQ224" i="102"/>
  <c r="AJ229" i="102"/>
  <c r="H235" i="102"/>
  <c r="AQ235" i="102"/>
  <c r="AQ239" i="102"/>
  <c r="AO240" i="102"/>
  <c r="AK247" i="102"/>
  <c r="AP251" i="102"/>
  <c r="AN252" i="102"/>
  <c r="K252" i="102" s="1"/>
  <c r="H254" i="102"/>
  <c r="H255" i="102"/>
  <c r="I258" i="102"/>
  <c r="AL266" i="102"/>
  <c r="AJ267" i="102"/>
  <c r="AN271" i="102"/>
  <c r="K271" i="102" s="1"/>
  <c r="AQ275" i="102"/>
  <c r="AQ176" i="102"/>
  <c r="I191" i="102"/>
  <c r="AO210" i="102"/>
  <c r="AM218" i="102"/>
  <c r="AP240" i="102"/>
  <c r="AQ251" i="102"/>
  <c r="AM266" i="102"/>
  <c r="AK267" i="102"/>
  <c r="AO271" i="102"/>
  <c r="AR275" i="102"/>
  <c r="M22" i="102"/>
  <c r="AJ22" i="102"/>
  <c r="AK22" i="102"/>
  <c r="AL22" i="102"/>
  <c r="AM22" i="102"/>
  <c r="AN22" i="102"/>
  <c r="K22" i="102" s="1"/>
  <c r="AO22" i="102"/>
  <c r="AQ22" i="102"/>
  <c r="I22" i="102"/>
  <c r="AE22" i="102"/>
  <c r="AN237" i="101"/>
  <c r="K237" i="101" s="1"/>
  <c r="AM237" i="101"/>
  <c r="AJ237" i="101"/>
  <c r="AE237" i="101"/>
  <c r="AQ25" i="101"/>
  <c r="AP26" i="101"/>
  <c r="AJ27" i="101"/>
  <c r="M28" i="101"/>
  <c r="AO28" i="101"/>
  <c r="AP31" i="101"/>
  <c r="AL32" i="101"/>
  <c r="AE33" i="101"/>
  <c r="I34" i="101"/>
  <c r="AK34" i="101"/>
  <c r="AE37" i="101"/>
  <c r="AO41" i="101"/>
  <c r="AK42" i="101"/>
  <c r="AM46" i="101"/>
  <c r="AR47" i="101"/>
  <c r="AO48" i="101"/>
  <c r="AE51" i="101"/>
  <c r="AO55" i="101"/>
  <c r="M57" i="101"/>
  <c r="AP57" i="101"/>
  <c r="I59" i="101"/>
  <c r="I60" i="101"/>
  <c r="AR65" i="101"/>
  <c r="AL66" i="101"/>
  <c r="AE72" i="101"/>
  <c r="AR72" i="101"/>
  <c r="AM75" i="101"/>
  <c r="AJ76" i="101"/>
  <c r="AQ77" i="101"/>
  <c r="AL78" i="101"/>
  <c r="AE79" i="101"/>
  <c r="AO80" i="101"/>
  <c r="AK82" i="101"/>
  <c r="AO83" i="101"/>
  <c r="AJ84" i="101"/>
  <c r="AK88" i="101"/>
  <c r="I90" i="101"/>
  <c r="AQ90" i="101"/>
  <c r="AP93" i="101"/>
  <c r="AP95" i="101"/>
  <c r="AL96" i="101"/>
  <c r="I98" i="101"/>
  <c r="M99" i="101"/>
  <c r="I104" i="101"/>
  <c r="AP106" i="101"/>
  <c r="H108" i="101"/>
  <c r="AQ108" i="101"/>
  <c r="I110" i="101"/>
  <c r="AO112" i="101"/>
  <c r="AL113" i="101"/>
  <c r="AQ115" i="101"/>
  <c r="AJ117" i="101"/>
  <c r="M121" i="101"/>
  <c r="AH121" i="101" s="1"/>
  <c r="AU121" i="101" s="1"/>
  <c r="AL126" i="101"/>
  <c r="AN142" i="101"/>
  <c r="K142" i="101" s="1"/>
  <c r="M142" i="101"/>
  <c r="AH142" i="101" s="1"/>
  <c r="AU142" i="101" s="1"/>
  <c r="AO142" i="101"/>
  <c r="AQ145" i="101"/>
  <c r="AR145" i="101"/>
  <c r="AL145" i="101"/>
  <c r="AK145" i="101"/>
  <c r="I145" i="101"/>
  <c r="AN146" i="101"/>
  <c r="AL148" i="101"/>
  <c r="AO165" i="101"/>
  <c r="AI182" i="101"/>
  <c r="AV182" i="101" s="1"/>
  <c r="AH182" i="101"/>
  <c r="AU182" i="101" s="1"/>
  <c r="AG182" i="101"/>
  <c r="AT182" i="101" s="1"/>
  <c r="AF273" i="101"/>
  <c r="J273" i="101"/>
  <c r="AF249" i="101"/>
  <c r="J249" i="101"/>
  <c r="AF201" i="101"/>
  <c r="J201" i="101"/>
  <c r="I141" i="101"/>
  <c r="AO141" i="101"/>
  <c r="AM28" i="101"/>
  <c r="AQ28" i="101"/>
  <c r="AL34" i="101"/>
  <c r="AE35" i="101"/>
  <c r="AE38" i="101"/>
  <c r="AQ57" i="101"/>
  <c r="AJ58" i="101"/>
  <c r="AK67" i="101"/>
  <c r="AO75" i="101"/>
  <c r="AK76" i="101"/>
  <c r="AL82" i="101"/>
  <c r="AO86" i="101"/>
  <c r="AO88" i="101"/>
  <c r="AR90" i="101"/>
  <c r="AM96" i="101"/>
  <c r="AE99" i="101"/>
  <c r="AK101" i="101"/>
  <c r="AJ102" i="101"/>
  <c r="AN105" i="101"/>
  <c r="AO113" i="101"/>
  <c r="AM117" i="101"/>
  <c r="AK119" i="101"/>
  <c r="AO126" i="101"/>
  <c r="AN133" i="101"/>
  <c r="AM133" i="101"/>
  <c r="I133" i="101"/>
  <c r="AM148" i="101"/>
  <c r="AQ165" i="101"/>
  <c r="H27" i="101"/>
  <c r="AL27" i="101"/>
  <c r="AR28" i="101"/>
  <c r="AJ33" i="101"/>
  <c r="AM34" i="101"/>
  <c r="AN36" i="101"/>
  <c r="K36" i="101" s="1"/>
  <c r="AJ37" i="101"/>
  <c r="AO42" i="101"/>
  <c r="AJ44" i="101"/>
  <c r="H48" i="101"/>
  <c r="AJ50" i="101"/>
  <c r="AJ51" i="101"/>
  <c r="AQ55" i="101"/>
  <c r="AE57" i="101"/>
  <c r="AR57" i="101"/>
  <c r="AK58" i="101"/>
  <c r="H66" i="101"/>
  <c r="AN66" i="101"/>
  <c r="K66" i="101" s="1"/>
  <c r="AM67" i="101"/>
  <c r="AG72" i="101"/>
  <c r="AT72" i="101" s="1"/>
  <c r="AP75" i="101"/>
  <c r="AL76" i="101"/>
  <c r="H78" i="101"/>
  <c r="AN78" i="101"/>
  <c r="K78" i="101" s="1"/>
  <c r="AH79" i="101"/>
  <c r="AU79" i="101" s="1"/>
  <c r="AN82" i="101"/>
  <c r="K82" i="101" s="1"/>
  <c r="M90" i="101"/>
  <c r="H96" i="101"/>
  <c r="AN96" i="101"/>
  <c r="AO101" i="101"/>
  <c r="AK102" i="101"/>
  <c r="AP105" i="101"/>
  <c r="AQ112" i="101"/>
  <c r="AP113" i="101"/>
  <c r="AO117" i="101"/>
  <c r="AJ118" i="101"/>
  <c r="AL119" i="101"/>
  <c r="AM121" i="101"/>
  <c r="M123" i="101"/>
  <c r="AJ123" i="101"/>
  <c r="AR126" i="101"/>
  <c r="AM129" i="101"/>
  <c r="AJ129" i="101"/>
  <c r="H129" i="101"/>
  <c r="AQ148" i="101"/>
  <c r="AJ153" i="101"/>
  <c r="AN157" i="101"/>
  <c r="AQ157" i="101"/>
  <c r="AJ157" i="101"/>
  <c r="I157" i="101"/>
  <c r="AN161" i="101"/>
  <c r="AM161" i="101"/>
  <c r="I161" i="101"/>
  <c r="AP161" i="101"/>
  <c r="H163" i="101"/>
  <c r="AO163" i="101"/>
  <c r="AN163" i="101"/>
  <c r="AJ163" i="101"/>
  <c r="M163" i="101"/>
  <c r="AH163" i="101" s="1"/>
  <c r="AU163" i="101" s="1"/>
  <c r="AQ163" i="101"/>
  <c r="I163" i="101"/>
  <c r="H205" i="101"/>
  <c r="AL205" i="101"/>
  <c r="AK205" i="101"/>
  <c r="I27" i="101"/>
  <c r="AM27" i="101"/>
  <c r="AK33" i="101"/>
  <c r="M34" i="101"/>
  <c r="AN34" i="101"/>
  <c r="K34" i="101" s="1"/>
  <c r="AL35" i="101"/>
  <c r="AP36" i="101"/>
  <c r="AJ38" i="101"/>
  <c r="AK39" i="101"/>
  <c r="H42" i="101"/>
  <c r="AJ45" i="101"/>
  <c r="AQ46" i="101"/>
  <c r="I48" i="101"/>
  <c r="AK50" i="101"/>
  <c r="AL51" i="101"/>
  <c r="I55" i="101"/>
  <c r="AR55" i="101"/>
  <c r="AL58" i="101"/>
  <c r="AL60" i="101"/>
  <c r="K62" i="101"/>
  <c r="I66" i="101"/>
  <c r="AP66" i="101"/>
  <c r="AO67" i="101"/>
  <c r="AH72" i="101"/>
  <c r="AU72" i="101" s="1"/>
  <c r="H73" i="101"/>
  <c r="AP74" i="101"/>
  <c r="AQ75" i="101"/>
  <c r="AN76" i="101"/>
  <c r="K76" i="101" s="1"/>
  <c r="I78" i="101"/>
  <c r="AP78" i="101"/>
  <c r="AK79" i="101"/>
  <c r="AP82" i="101"/>
  <c r="H84" i="101"/>
  <c r="AM84" i="101"/>
  <c r="H87" i="101"/>
  <c r="AE90" i="101"/>
  <c r="H91" i="101"/>
  <c r="I93" i="101"/>
  <c r="I96" i="101"/>
  <c r="AP96" i="101"/>
  <c r="AJ98" i="101"/>
  <c r="M100" i="101"/>
  <c r="AI100" i="101" s="1"/>
  <c r="AV100" i="101" s="1"/>
  <c r="AR101" i="101"/>
  <c r="AL102" i="101"/>
  <c r="AQ105" i="101"/>
  <c r="M108" i="101"/>
  <c r="I109" i="101"/>
  <c r="AL110" i="101"/>
  <c r="K112" i="101"/>
  <c r="AR112" i="101"/>
  <c r="AQ113" i="101"/>
  <c r="AL114" i="101"/>
  <c r="AP117" i="101"/>
  <c r="AK118" i="101"/>
  <c r="AP119" i="101"/>
  <c r="AP121" i="101"/>
  <c r="AP133" i="101"/>
  <c r="AH145" i="101"/>
  <c r="AU145" i="101" s="1"/>
  <c r="AK153" i="101"/>
  <c r="K163" i="101"/>
  <c r="I177" i="101"/>
  <c r="H177" i="101"/>
  <c r="AE177" i="101"/>
  <c r="AN27" i="101"/>
  <c r="AO34" i="101"/>
  <c r="AM35" i="101"/>
  <c r="AL38" i="101"/>
  <c r="AK45" i="101"/>
  <c r="AO50" i="101"/>
  <c r="AM58" i="101"/>
  <c r="AE59" i="101"/>
  <c r="AR60" i="101"/>
  <c r="AQ66" i="101"/>
  <c r="AJ72" i="101"/>
  <c r="AP76" i="101"/>
  <c r="AQ78" i="101"/>
  <c r="AN79" i="101"/>
  <c r="AQ82" i="101"/>
  <c r="AG85" i="101"/>
  <c r="AT85" i="101" s="1"/>
  <c r="AQ96" i="101"/>
  <c r="AM98" i="101"/>
  <c r="AM102" i="101"/>
  <c r="AR113" i="101"/>
  <c r="AN118" i="101"/>
  <c r="K118" i="101" s="1"/>
  <c r="AR119" i="101"/>
  <c r="AQ121" i="101"/>
  <c r="AE140" i="101"/>
  <c r="H140" i="101"/>
  <c r="AM140" i="101"/>
  <c r="AE151" i="101"/>
  <c r="AO151" i="101"/>
  <c r="AM153" i="101"/>
  <c r="AP157" i="101"/>
  <c r="AO161" i="101"/>
  <c r="AE163" i="101"/>
  <c r="AK254" i="101"/>
  <c r="AJ254" i="101"/>
  <c r="H254" i="101"/>
  <c r="AP218" i="101"/>
  <c r="AO218" i="101"/>
  <c r="AM218" i="101"/>
  <c r="M218" i="101"/>
  <c r="AH218" i="101" s="1"/>
  <c r="AU218" i="101" s="1"/>
  <c r="K27" i="101"/>
  <c r="AP27" i="101"/>
  <c r="AQ34" i="101"/>
  <c r="AO35" i="101"/>
  <c r="AQ38" i="101"/>
  <c r="H45" i="101"/>
  <c r="AL45" i="101"/>
  <c r="K48" i="101"/>
  <c r="AQ50" i="101"/>
  <c r="M55" i="101"/>
  <c r="H58" i="101"/>
  <c r="AN58" i="101"/>
  <c r="M66" i="101"/>
  <c r="AR66" i="101"/>
  <c r="I68" i="101"/>
  <c r="AG69" i="101"/>
  <c r="AT69" i="101" s="1"/>
  <c r="AK72" i="101"/>
  <c r="H75" i="101"/>
  <c r="I76" i="101"/>
  <c r="AQ76" i="101"/>
  <c r="M78" i="101"/>
  <c r="AR78" i="101"/>
  <c r="AQ79" i="101"/>
  <c r="AR82" i="101"/>
  <c r="AO84" i="101"/>
  <c r="AE87" i="101"/>
  <c r="M89" i="101"/>
  <c r="AI89" i="101" s="1"/>
  <c r="AV89" i="101" s="1"/>
  <c r="K93" i="101"/>
  <c r="H95" i="101"/>
  <c r="K96" i="101"/>
  <c r="AR96" i="101"/>
  <c r="AO98" i="101"/>
  <c r="AJ99" i="101"/>
  <c r="H102" i="101"/>
  <c r="AN102" i="101"/>
  <c r="K102" i="101" s="1"/>
  <c r="AN104" i="101"/>
  <c r="K104" i="101" s="1"/>
  <c r="M109" i="101"/>
  <c r="AI109" i="101" s="1"/>
  <c r="AV109" i="101" s="1"/>
  <c r="AO110" i="101"/>
  <c r="AE112" i="101"/>
  <c r="I113" i="101"/>
  <c r="AO114" i="101"/>
  <c r="AG115" i="101"/>
  <c r="AT115" i="101" s="1"/>
  <c r="H118" i="101"/>
  <c r="AO118" i="101"/>
  <c r="AR121" i="101"/>
  <c r="AK123" i="101"/>
  <c r="AP139" i="101"/>
  <c r="AK139" i="101"/>
  <c r="AJ139" i="101"/>
  <c r="AE139" i="101"/>
  <c r="AQ139" i="101"/>
  <c r="K139" i="101"/>
  <c r="AM139" i="101"/>
  <c r="H139" i="101"/>
  <c r="AQ153" i="101"/>
  <c r="AR161" i="101"/>
  <c r="AO206" i="101"/>
  <c r="AE206" i="101"/>
  <c r="M206" i="101"/>
  <c r="AQ206" i="101"/>
  <c r="I206" i="101"/>
  <c r="AP206" i="101"/>
  <c r="H206" i="101"/>
  <c r="AN206" i="101"/>
  <c r="K206" i="101" s="1"/>
  <c r="AM206" i="101"/>
  <c r="AL206" i="101"/>
  <c r="AK206" i="101"/>
  <c r="AQ271" i="101"/>
  <c r="H271" i="101"/>
  <c r="AR271" i="101"/>
  <c r="AN271" i="101"/>
  <c r="K271" i="101" s="1"/>
  <c r="AM271" i="101"/>
  <c r="AL271" i="101"/>
  <c r="AJ271" i="101"/>
  <c r="I271" i="101"/>
  <c r="AE28" i="101"/>
  <c r="AR34" i="101"/>
  <c r="AQ35" i="101"/>
  <c r="I45" i="101"/>
  <c r="AM45" i="101"/>
  <c r="AR50" i="101"/>
  <c r="AJ57" i="101"/>
  <c r="I58" i="101"/>
  <c r="AO58" i="101"/>
  <c r="AJ59" i="101"/>
  <c r="AL72" i="101"/>
  <c r="AR76" i="101"/>
  <c r="I82" i="101"/>
  <c r="AK99" i="101"/>
  <c r="I102" i="101"/>
  <c r="AP102" i="101"/>
  <c r="I118" i="101"/>
  <c r="AP118" i="101"/>
  <c r="AJ130" i="101"/>
  <c r="M130" i="101"/>
  <c r="AG130" i="101" s="1"/>
  <c r="AT130" i="101" s="1"/>
  <c r="I130" i="101"/>
  <c r="AO130" i="101"/>
  <c r="AP134" i="101"/>
  <c r="M134" i="101"/>
  <c r="AG134" i="101" s="1"/>
  <c r="AT134" i="101" s="1"/>
  <c r="H134" i="101"/>
  <c r="AO134" i="101"/>
  <c r="AK134" i="101"/>
  <c r="AL140" i="101"/>
  <c r="AK163" i="101"/>
  <c r="AO153" i="101"/>
  <c r="AE153" i="101"/>
  <c r="M153" i="101"/>
  <c r="AP153" i="101"/>
  <c r="I153" i="101"/>
  <c r="AN153" i="101"/>
  <c r="K153" i="101" s="1"/>
  <c r="H153" i="101"/>
  <c r="AL153" i="101"/>
  <c r="AO45" i="101"/>
  <c r="AK57" i="101"/>
  <c r="AQ58" i="101"/>
  <c r="AM72" i="101"/>
  <c r="AN99" i="101"/>
  <c r="K99" i="101" s="1"/>
  <c r="AQ102" i="101"/>
  <c r="AQ118" i="101"/>
  <c r="AN126" i="101"/>
  <c r="K126" i="101" s="1"/>
  <c r="AE126" i="101"/>
  <c r="AQ126" i="101"/>
  <c r="AP126" i="101"/>
  <c r="H126" i="101"/>
  <c r="AM126" i="101"/>
  <c r="AJ126" i="101"/>
  <c r="AJ132" i="101"/>
  <c r="AR132" i="101"/>
  <c r="AQ132" i="101"/>
  <c r="AK132" i="101"/>
  <c r="AE132" i="101"/>
  <c r="H132" i="101"/>
  <c r="AK165" i="101"/>
  <c r="AJ165" i="101"/>
  <c r="AR165" i="101"/>
  <c r="AE165" i="101"/>
  <c r="AP165" i="101"/>
  <c r="K165" i="101"/>
  <c r="AM165" i="101"/>
  <c r="H165" i="101"/>
  <c r="AN23" i="101"/>
  <c r="AQ33" i="101"/>
  <c r="AE34" i="101"/>
  <c r="H35" i="101"/>
  <c r="K45" i="101"/>
  <c r="AP45" i="101"/>
  <c r="H51" i="101"/>
  <c r="AN52" i="101"/>
  <c r="H57" i="101"/>
  <c r="AL57" i="101"/>
  <c r="K58" i="101"/>
  <c r="AR58" i="101"/>
  <c r="AM59" i="101"/>
  <c r="AL68" i="101"/>
  <c r="H72" i="101"/>
  <c r="AN72" i="101"/>
  <c r="K72" i="101" s="1"/>
  <c r="AO73" i="101"/>
  <c r="M76" i="101"/>
  <c r="AH76" i="101" s="1"/>
  <c r="AU76" i="101" s="1"/>
  <c r="H77" i="101"/>
  <c r="H79" i="101"/>
  <c r="M82" i="101"/>
  <c r="AE84" i="101"/>
  <c r="AP89" i="101"/>
  <c r="AL90" i="101"/>
  <c r="AL91" i="101"/>
  <c r="AE95" i="101"/>
  <c r="AO99" i="101"/>
  <c r="AP100" i="101"/>
  <c r="AR102" i="101"/>
  <c r="AH106" i="101"/>
  <c r="AU106" i="101" s="1"/>
  <c r="AL108" i="101"/>
  <c r="AN109" i="101"/>
  <c r="AJ112" i="101"/>
  <c r="AR114" i="101"/>
  <c r="M118" i="101"/>
  <c r="AK120" i="101"/>
  <c r="AP123" i="101"/>
  <c r="M126" i="101"/>
  <c r="AH126" i="101" s="1"/>
  <c r="AU126" i="101" s="1"/>
  <c r="AI127" i="101"/>
  <c r="AV127" i="101" s="1"/>
  <c r="AH127" i="101"/>
  <c r="AU127" i="101" s="1"/>
  <c r="AE130" i="101"/>
  <c r="M132" i="101"/>
  <c r="AI132" i="101" s="1"/>
  <c r="AV132" i="101" s="1"/>
  <c r="AG139" i="101"/>
  <c r="AT139" i="101" s="1"/>
  <c r="AR144" i="101"/>
  <c r="AL144" i="101"/>
  <c r="AP146" i="101"/>
  <c r="AR146" i="101"/>
  <c r="AM146" i="101"/>
  <c r="AK146" i="101"/>
  <c r="I146" i="101"/>
  <c r="AR163" i="101"/>
  <c r="M165" i="101"/>
  <c r="AR206" i="101"/>
  <c r="H28" i="101"/>
  <c r="AK28" i="101"/>
  <c r="AL29" i="101"/>
  <c r="AH30" i="101"/>
  <c r="AU30" i="101" s="1"/>
  <c r="AE31" i="101"/>
  <c r="AN43" i="101"/>
  <c r="K43" i="101" s="1"/>
  <c r="M45" i="101"/>
  <c r="AQ45" i="101"/>
  <c r="I57" i="101"/>
  <c r="AM57" i="101"/>
  <c r="M58" i="101"/>
  <c r="AN59" i="101"/>
  <c r="K59" i="101" s="1"/>
  <c r="I67" i="101"/>
  <c r="AP68" i="101"/>
  <c r="I72" i="101"/>
  <c r="AO72" i="101"/>
  <c r="AE76" i="101"/>
  <c r="I79" i="101"/>
  <c r="AE82" i="101"/>
  <c r="AM90" i="101"/>
  <c r="AG96" i="101"/>
  <c r="AT96" i="101" s="1"/>
  <c r="H99" i="101"/>
  <c r="AP99" i="101"/>
  <c r="M102" i="101"/>
  <c r="H105" i="101"/>
  <c r="H119" i="101"/>
  <c r="AN156" i="101"/>
  <c r="AQ156" i="101"/>
  <c r="AP156" i="101"/>
  <c r="AE156" i="101"/>
  <c r="H156" i="101"/>
  <c r="AL268" i="101"/>
  <c r="AQ268" i="101"/>
  <c r="AP268" i="101"/>
  <c r="AM268" i="101"/>
  <c r="AK268" i="101"/>
  <c r="AJ268" i="101"/>
  <c r="AE268" i="101"/>
  <c r="M268" i="101"/>
  <c r="I28" i="101"/>
  <c r="I86" i="101"/>
  <c r="I99" i="101"/>
  <c r="I121" i="101"/>
  <c r="AG125" i="101"/>
  <c r="AT125" i="101" s="1"/>
  <c r="AH125" i="101"/>
  <c r="AU125" i="101" s="1"/>
  <c r="AE148" i="101"/>
  <c r="M148" i="101"/>
  <c r="AH148" i="101" s="1"/>
  <c r="AU148" i="101" s="1"/>
  <c r="H148" i="101"/>
  <c r="AR148" i="101"/>
  <c r="AO148" i="101"/>
  <c r="AK148" i="101"/>
  <c r="AL165" i="101"/>
  <c r="AO176" i="101"/>
  <c r="AE176" i="101"/>
  <c r="M176" i="101"/>
  <c r="AG176" i="101" s="1"/>
  <c r="AT176" i="101" s="1"/>
  <c r="AR176" i="101"/>
  <c r="H176" i="101"/>
  <c r="AQ176" i="101"/>
  <c r="AN176" i="101"/>
  <c r="K176" i="101" s="1"/>
  <c r="AM176" i="101"/>
  <c r="AL176" i="101"/>
  <c r="AK225" i="101"/>
  <c r="AL225" i="101"/>
  <c r="AE225" i="101"/>
  <c r="I225" i="101"/>
  <c r="H225" i="101"/>
  <c r="AR225" i="101"/>
  <c r="AQ225" i="101"/>
  <c r="AP225" i="101"/>
  <c r="AO225" i="101"/>
  <c r="AM225" i="101"/>
  <c r="AQ127" i="101"/>
  <c r="AK137" i="101"/>
  <c r="M138" i="101"/>
  <c r="AL155" i="101"/>
  <c r="AQ159" i="101"/>
  <c r="AE166" i="101"/>
  <c r="AL170" i="101"/>
  <c r="AJ172" i="101"/>
  <c r="AP173" i="101"/>
  <c r="AK175" i="101"/>
  <c r="AQ182" i="101"/>
  <c r="AJ183" i="101"/>
  <c r="AQ185" i="101"/>
  <c r="AQ186" i="101"/>
  <c r="AQ187" i="101"/>
  <c r="AM188" i="101"/>
  <c r="AP191" i="101"/>
  <c r="AK193" i="101"/>
  <c r="AN194" i="101"/>
  <c r="AK197" i="101"/>
  <c r="AK200" i="101"/>
  <c r="AK207" i="101"/>
  <c r="AE212" i="101"/>
  <c r="AR214" i="101"/>
  <c r="AO215" i="101"/>
  <c r="AQ223" i="101"/>
  <c r="AK224" i="101"/>
  <c r="AK229" i="101"/>
  <c r="AK230" i="101"/>
  <c r="AM235" i="101"/>
  <c r="K240" i="101"/>
  <c r="M243" i="101"/>
  <c r="AK246" i="101"/>
  <c r="AE247" i="101"/>
  <c r="AJ248" i="101"/>
  <c r="AO250" i="101"/>
  <c r="H252" i="101"/>
  <c r="AQ252" i="101"/>
  <c r="AL257" i="101"/>
  <c r="M258" i="101"/>
  <c r="AG258" i="101" s="1"/>
  <c r="AT258" i="101" s="1"/>
  <c r="AQ259" i="101"/>
  <c r="AQ263" i="101"/>
  <c r="M266" i="101"/>
  <c r="H269" i="101"/>
  <c r="AP269" i="101"/>
  <c r="M275" i="101"/>
  <c r="AI275" i="101" s="1"/>
  <c r="AV275" i="101" s="1"/>
  <c r="AM209" i="101"/>
  <c r="H215" i="101"/>
  <c r="AR220" i="101"/>
  <c r="AL228" i="101"/>
  <c r="AE240" i="101"/>
  <c r="AP245" i="101"/>
  <c r="AH265" i="101"/>
  <c r="AU265" i="101" s="1"/>
  <c r="AM266" i="101"/>
  <c r="AR269" i="101"/>
  <c r="AK270" i="101"/>
  <c r="H128" i="101"/>
  <c r="AO137" i="101"/>
  <c r="AJ138" i="101"/>
  <c r="AR149" i="101"/>
  <c r="AK154" i="101"/>
  <c r="H162" i="101"/>
  <c r="AL166" i="101"/>
  <c r="AP170" i="101"/>
  <c r="AO172" i="101"/>
  <c r="AP175" i="101"/>
  <c r="AM183" i="101"/>
  <c r="AN184" i="101"/>
  <c r="K184" i="101" s="1"/>
  <c r="H188" i="101"/>
  <c r="AQ188" i="101"/>
  <c r="M192" i="101"/>
  <c r="I195" i="101"/>
  <c r="AN200" i="101"/>
  <c r="K200" i="101" s="1"/>
  <c r="AR207" i="101"/>
  <c r="AN209" i="101"/>
  <c r="AJ212" i="101"/>
  <c r="H214" i="101"/>
  <c r="I215" i="101"/>
  <c r="AJ219" i="101"/>
  <c r="M222" i="101"/>
  <c r="AI222" i="101" s="1"/>
  <c r="AV222" i="101" s="1"/>
  <c r="AE223" i="101"/>
  <c r="H224" i="101"/>
  <c r="AM226" i="101"/>
  <c r="AO228" i="101"/>
  <c r="AQ229" i="101"/>
  <c r="AN230" i="101"/>
  <c r="H232" i="101"/>
  <c r="M239" i="101"/>
  <c r="AN246" i="101"/>
  <c r="K246" i="101" s="1"/>
  <c r="AM247" i="101"/>
  <c r="AO248" i="101"/>
  <c r="M252" i="101"/>
  <c r="H257" i="101"/>
  <c r="AP257" i="101"/>
  <c r="I259" i="101"/>
  <c r="H264" i="101"/>
  <c r="AK265" i="101"/>
  <c r="AO266" i="101"/>
  <c r="M269" i="101"/>
  <c r="AL270" i="101"/>
  <c r="AJ275" i="101"/>
  <c r="AK181" i="101"/>
  <c r="AR188" i="101"/>
  <c r="AJ196" i="101"/>
  <c r="AL219" i="101"/>
  <c r="AJ240" i="101"/>
  <c r="AE252" i="101"/>
  <c r="AM270" i="101"/>
  <c r="AK275" i="101"/>
  <c r="I137" i="101"/>
  <c r="AQ137" i="101"/>
  <c r="AL138" i="101"/>
  <c r="AK143" i="101"/>
  <c r="AN166" i="101"/>
  <c r="H170" i="101"/>
  <c r="AR170" i="101"/>
  <c r="AO171" i="101"/>
  <c r="AR175" i="101"/>
  <c r="AL181" i="101"/>
  <c r="I183" i="101"/>
  <c r="AO183" i="101"/>
  <c r="AE186" i="101"/>
  <c r="AE187" i="101"/>
  <c r="M188" i="101"/>
  <c r="I191" i="101"/>
  <c r="M195" i="101"/>
  <c r="AI195" i="101" s="1"/>
  <c r="AV195" i="101" s="1"/>
  <c r="AK196" i="101"/>
  <c r="I200" i="101"/>
  <c r="AQ200" i="101"/>
  <c r="I208" i="101"/>
  <c r="M215" i="101"/>
  <c r="AM219" i="101"/>
  <c r="AJ223" i="101"/>
  <c r="H229" i="101"/>
  <c r="H230" i="101"/>
  <c r="AP230" i="101"/>
  <c r="H235" i="101"/>
  <c r="I236" i="101"/>
  <c r="AL239" i="101"/>
  <c r="AK240" i="101"/>
  <c r="AE241" i="101"/>
  <c r="AP242" i="101"/>
  <c r="AK244" i="101"/>
  <c r="I246" i="101"/>
  <c r="AQ246" i="101"/>
  <c r="AO247" i="101"/>
  <c r="M251" i="101"/>
  <c r="I253" i="101"/>
  <c r="AR257" i="101"/>
  <c r="AK258" i="101"/>
  <c r="K259" i="101"/>
  <c r="AE263" i="101"/>
  <c r="AM265" i="101"/>
  <c r="I267" i="101"/>
  <c r="H270" i="101"/>
  <c r="AN270" i="101"/>
  <c r="K270" i="101" s="1"/>
  <c r="AL275" i="101"/>
  <c r="AM138" i="101"/>
  <c r="AO166" i="101"/>
  <c r="I170" i="101"/>
  <c r="I173" i="101"/>
  <c r="H175" i="101"/>
  <c r="AM181" i="101"/>
  <c r="AQ183" i="101"/>
  <c r="I185" i="101"/>
  <c r="AE188" i="101"/>
  <c r="AJ192" i="101"/>
  <c r="AO196" i="101"/>
  <c r="AR200" i="101"/>
  <c r="AE215" i="101"/>
  <c r="H217" i="101"/>
  <c r="AN219" i="101"/>
  <c r="K219" i="101" s="1"/>
  <c r="AO222" i="101"/>
  <c r="I229" i="101"/>
  <c r="I230" i="101"/>
  <c r="AQ230" i="101"/>
  <c r="AN232" i="101"/>
  <c r="I235" i="101"/>
  <c r="AO239" i="101"/>
  <c r="AL240" i="101"/>
  <c r="AR242" i="101"/>
  <c r="AN244" i="101"/>
  <c r="AR246" i="101"/>
  <c r="AL258" i="101"/>
  <c r="AE259" i="101"/>
  <c r="AL264" i="101"/>
  <c r="AN265" i="101"/>
  <c r="I270" i="101"/>
  <c r="AO270" i="101"/>
  <c r="AN275" i="101"/>
  <c r="K275" i="101" s="1"/>
  <c r="AQ192" i="101"/>
  <c r="AO219" i="101"/>
  <c r="AR230" i="101"/>
  <c r="AP232" i="101"/>
  <c r="AM240" i="101"/>
  <c r="AP244" i="101"/>
  <c r="AJ251" i="101"/>
  <c r="AQ270" i="101"/>
  <c r="AP275" i="101"/>
  <c r="AM127" i="101"/>
  <c r="AM128" i="101"/>
  <c r="I138" i="101"/>
  <c r="AQ138" i="101"/>
  <c r="I155" i="101"/>
  <c r="AM159" i="101"/>
  <c r="AO162" i="101"/>
  <c r="AE170" i="101"/>
  <c r="AE175" i="101"/>
  <c r="AJ185" i="101"/>
  <c r="AL186" i="101"/>
  <c r="AJ188" i="101"/>
  <c r="AK191" i="101"/>
  <c r="AM195" i="101"/>
  <c r="AM208" i="101"/>
  <c r="AQ212" i="101"/>
  <c r="AM214" i="101"/>
  <c r="AK215" i="101"/>
  <c r="H219" i="101"/>
  <c r="AG224" i="101"/>
  <c r="AT224" i="101" s="1"/>
  <c r="AQ227" i="101"/>
  <c r="AE229" i="101"/>
  <c r="AE230" i="101"/>
  <c r="H231" i="101"/>
  <c r="AL236" i="101"/>
  <c r="H240" i="101"/>
  <c r="AP240" i="101"/>
  <c r="AO241" i="101"/>
  <c r="I243" i="101"/>
  <c r="AO243" i="101"/>
  <c r="AE246" i="101"/>
  <c r="I247" i="101"/>
  <c r="AQ251" i="101"/>
  <c r="AL252" i="101"/>
  <c r="AM253" i="101"/>
  <c r="I258" i="101"/>
  <c r="AO258" i="101"/>
  <c r="AL259" i="101"/>
  <c r="AL263" i="101"/>
  <c r="I265" i="101"/>
  <c r="AO267" i="101"/>
  <c r="AL269" i="101"/>
  <c r="M270" i="101"/>
  <c r="H272" i="101"/>
  <c r="AR275" i="101"/>
  <c r="AR138" i="101"/>
  <c r="AJ173" i="101"/>
  <c r="AG183" i="101"/>
  <c r="AT183" i="101" s="1"/>
  <c r="AO186" i="101"/>
  <c r="AK188" i="101"/>
  <c r="AN191" i="101"/>
  <c r="K191" i="101" s="1"/>
  <c r="AP195" i="101"/>
  <c r="AH200" i="101"/>
  <c r="AU200" i="101" s="1"/>
  <c r="AM215" i="101"/>
  <c r="I219" i="101"/>
  <c r="I220" i="101"/>
  <c r="AH224" i="101"/>
  <c r="AU224" i="101" s="1"/>
  <c r="I240" i="101"/>
  <c r="AQ240" i="101"/>
  <c r="AR251" i="101"/>
  <c r="AQ258" i="101"/>
  <c r="AM259" i="101"/>
  <c r="AE270" i="101"/>
  <c r="AR240" i="101"/>
  <c r="I22" i="101"/>
  <c r="AO22" i="101"/>
  <c r="AG100" i="100"/>
  <c r="AT100" i="100" s="1"/>
  <c r="AH100" i="100"/>
  <c r="AU100" i="100" s="1"/>
  <c r="AI100" i="100"/>
  <c r="AV100" i="100" s="1"/>
  <c r="AJ158" i="100"/>
  <c r="AM158" i="100"/>
  <c r="AL158" i="100"/>
  <c r="H158" i="100"/>
  <c r="AN158" i="100"/>
  <c r="H25" i="100"/>
  <c r="AQ27" i="100"/>
  <c r="AK28" i="100"/>
  <c r="AN29" i="100"/>
  <c r="AN32" i="100"/>
  <c r="K32" i="100" s="1"/>
  <c r="M35" i="100"/>
  <c r="H36" i="100"/>
  <c r="AN36" i="100"/>
  <c r="AQ37" i="100"/>
  <c r="AE39" i="100"/>
  <c r="H44" i="100"/>
  <c r="AN44" i="100"/>
  <c r="AJ45" i="100"/>
  <c r="AO46" i="100"/>
  <c r="AK47" i="100"/>
  <c r="AQ51" i="100"/>
  <c r="I56" i="100"/>
  <c r="K59" i="100"/>
  <c r="AN60" i="100"/>
  <c r="H67" i="100"/>
  <c r="AP67" i="100"/>
  <c r="AN68" i="100"/>
  <c r="K68" i="100" s="1"/>
  <c r="AO69" i="100"/>
  <c r="H71" i="100"/>
  <c r="AN71" i="100"/>
  <c r="K71" i="100" s="1"/>
  <c r="AJ72" i="100"/>
  <c r="AO79" i="100"/>
  <c r="AM80" i="100"/>
  <c r="AO81" i="100"/>
  <c r="AP83" i="100"/>
  <c r="AK84" i="100"/>
  <c r="AJ85" i="100"/>
  <c r="AP86" i="100"/>
  <c r="AQ90" i="100"/>
  <c r="AN91" i="100"/>
  <c r="K91" i="100" s="1"/>
  <c r="AJ92" i="100"/>
  <c r="AN93" i="100"/>
  <c r="K93" i="100" s="1"/>
  <c r="M95" i="100"/>
  <c r="AR95" i="100"/>
  <c r="AN96" i="100"/>
  <c r="AR97" i="100"/>
  <c r="H99" i="100"/>
  <c r="AM104" i="100"/>
  <c r="AQ108" i="100"/>
  <c r="AQ110" i="100"/>
  <c r="AN116" i="100"/>
  <c r="AP126" i="100"/>
  <c r="AK127" i="100"/>
  <c r="M134" i="100"/>
  <c r="AJ136" i="100"/>
  <c r="AJ138" i="100"/>
  <c r="AE139" i="100"/>
  <c r="AN141" i="100"/>
  <c r="AM145" i="100"/>
  <c r="AO146" i="100"/>
  <c r="AO157" i="100"/>
  <c r="AQ157" i="100"/>
  <c r="AP157" i="100"/>
  <c r="AE157" i="100"/>
  <c r="AR157" i="100"/>
  <c r="H157" i="100"/>
  <c r="M158" i="100"/>
  <c r="AI158" i="100" s="1"/>
  <c r="AV158" i="100" s="1"/>
  <c r="AE166" i="100"/>
  <c r="AE173" i="100"/>
  <c r="J273" i="100"/>
  <c r="AF273" i="100"/>
  <c r="AF261" i="100"/>
  <c r="J261" i="100"/>
  <c r="AF249" i="100"/>
  <c r="J249" i="100"/>
  <c r="J237" i="100"/>
  <c r="AF237" i="100"/>
  <c r="AF225" i="100"/>
  <c r="J225" i="100"/>
  <c r="AN225" i="100" s="1"/>
  <c r="K225" i="100" s="1"/>
  <c r="AR213" i="100"/>
  <c r="I213" i="100"/>
  <c r="AN213" i="100"/>
  <c r="AM213" i="100"/>
  <c r="AJ213" i="100"/>
  <c r="AF201" i="100"/>
  <c r="J201" i="100"/>
  <c r="AF189" i="100"/>
  <c r="J189" i="100"/>
  <c r="AF177" i="100"/>
  <c r="J177" i="100"/>
  <c r="AL28" i="100"/>
  <c r="I36" i="100"/>
  <c r="AO36" i="100"/>
  <c r="I44" i="100"/>
  <c r="AO44" i="100"/>
  <c r="AP46" i="100"/>
  <c r="H51" i="100"/>
  <c r="M59" i="100"/>
  <c r="H60" i="100"/>
  <c r="AO60" i="100"/>
  <c r="AI64" i="100"/>
  <c r="AV64" i="100" s="1"/>
  <c r="I67" i="100"/>
  <c r="AR67" i="100"/>
  <c r="AO68" i="100"/>
  <c r="AQ69" i="100"/>
  <c r="I71" i="100"/>
  <c r="AO71" i="100"/>
  <c r="AN80" i="100"/>
  <c r="AQ81" i="100"/>
  <c r="AL84" i="100"/>
  <c r="AQ86" i="100"/>
  <c r="AO91" i="100"/>
  <c r="AO96" i="100"/>
  <c r="H108" i="100"/>
  <c r="AR108" i="100"/>
  <c r="H126" i="100"/>
  <c r="AQ126" i="100"/>
  <c r="AL127" i="100"/>
  <c r="AH135" i="100"/>
  <c r="AU135" i="100" s="1"/>
  <c r="AK136" i="100"/>
  <c r="AJ140" i="100"/>
  <c r="AO141" i="100"/>
  <c r="AP145" i="100"/>
  <c r="AR146" i="100"/>
  <c r="AR180" i="100"/>
  <c r="AK180" i="100"/>
  <c r="AL219" i="100"/>
  <c r="H219" i="100"/>
  <c r="AP219" i="100"/>
  <c r="AN219" i="100"/>
  <c r="K219" i="100" s="1"/>
  <c r="AM219" i="100"/>
  <c r="AJ219" i="100"/>
  <c r="I219" i="100"/>
  <c r="AJ33" i="100"/>
  <c r="AE35" i="100"/>
  <c r="AP36" i="100"/>
  <c r="AP44" i="100"/>
  <c r="AQ46" i="100"/>
  <c r="AE59" i="100"/>
  <c r="AQ60" i="100"/>
  <c r="AP71" i="100"/>
  <c r="AO80" i="100"/>
  <c r="AR81" i="100"/>
  <c r="AM84" i="100"/>
  <c r="H96" i="100"/>
  <c r="AQ96" i="100"/>
  <c r="H98" i="100"/>
  <c r="I108" i="100"/>
  <c r="AH118" i="100"/>
  <c r="AU118" i="100" s="1"/>
  <c r="AM127" i="100"/>
  <c r="AK134" i="100"/>
  <c r="AL140" i="100"/>
  <c r="AR151" i="100"/>
  <c r="AL151" i="100"/>
  <c r="AK151" i="100"/>
  <c r="I151" i="100"/>
  <c r="AM151" i="100"/>
  <c r="AK158" i="100"/>
  <c r="AO163" i="100"/>
  <c r="AJ163" i="100"/>
  <c r="AM163" i="100"/>
  <c r="AQ165" i="100"/>
  <c r="AO165" i="100"/>
  <c r="AL165" i="100"/>
  <c r="AK165" i="100"/>
  <c r="M165" i="100"/>
  <c r="AP165" i="100"/>
  <c r="AE24" i="100"/>
  <c r="AP28" i="100"/>
  <c r="AK33" i="100"/>
  <c r="K36" i="100"/>
  <c r="AQ36" i="100"/>
  <c r="K44" i="100"/>
  <c r="AQ44" i="100"/>
  <c r="AR46" i="100"/>
  <c r="M51" i="100"/>
  <c r="K60" i="100"/>
  <c r="AR60" i="100"/>
  <c r="M67" i="100"/>
  <c r="AH67" i="100" s="1"/>
  <c r="AU67" i="100" s="1"/>
  <c r="AQ71" i="100"/>
  <c r="AR80" i="100"/>
  <c r="AN84" i="100"/>
  <c r="AR96" i="100"/>
  <c r="AI118" i="100"/>
  <c r="AV118" i="100" s="1"/>
  <c r="AN127" i="100"/>
  <c r="K127" i="100" s="1"/>
  <c r="H130" i="100"/>
  <c r="AL134" i="100"/>
  <c r="AN136" i="100"/>
  <c r="K136" i="100" s="1"/>
  <c r="AN140" i="100"/>
  <c r="H147" i="100"/>
  <c r="AM147" i="100"/>
  <c r="M151" i="100"/>
  <c r="AK153" i="100"/>
  <c r="AL153" i="100"/>
  <c r="AM153" i="100"/>
  <c r="AO158" i="100"/>
  <c r="AE165" i="100"/>
  <c r="H27" i="100"/>
  <c r="M28" i="100"/>
  <c r="AM33" i="100"/>
  <c r="M36" i="100"/>
  <c r="AR36" i="100"/>
  <c r="M44" i="100"/>
  <c r="AI44" i="100" s="1"/>
  <c r="AV44" i="100" s="1"/>
  <c r="AR44" i="100"/>
  <c r="AE51" i="100"/>
  <c r="M52" i="100"/>
  <c r="AI52" i="100" s="1"/>
  <c r="AV52" i="100" s="1"/>
  <c r="AK54" i="100"/>
  <c r="AJ56" i="100"/>
  <c r="M60" i="100"/>
  <c r="AG60" i="100" s="1"/>
  <c r="AT60" i="100" s="1"/>
  <c r="AM62" i="100"/>
  <c r="I66" i="100"/>
  <c r="I68" i="100"/>
  <c r="I69" i="100"/>
  <c r="M71" i="100"/>
  <c r="AR71" i="100"/>
  <c r="M77" i="100"/>
  <c r="AI77" i="100" s="1"/>
  <c r="AV77" i="100" s="1"/>
  <c r="H80" i="100"/>
  <c r="I82" i="100"/>
  <c r="AO84" i="100"/>
  <c r="I91" i="100"/>
  <c r="AR92" i="100"/>
  <c r="K96" i="100"/>
  <c r="AE98" i="100"/>
  <c r="AO100" i="100"/>
  <c r="AR104" i="100"/>
  <c r="AQ106" i="100"/>
  <c r="M108" i="100"/>
  <c r="AR109" i="100"/>
  <c r="AR114" i="100"/>
  <c r="AN115" i="100"/>
  <c r="AQ124" i="100"/>
  <c r="H127" i="100"/>
  <c r="AO127" i="100"/>
  <c r="I130" i="100"/>
  <c r="AK131" i="100"/>
  <c r="AP132" i="100"/>
  <c r="AM134" i="100"/>
  <c r="AO135" i="100"/>
  <c r="AO136" i="100"/>
  <c r="AM137" i="100"/>
  <c r="AP138" i="100"/>
  <c r="AL139" i="100"/>
  <c r="AQ140" i="100"/>
  <c r="AP144" i="100"/>
  <c r="AE151" i="100"/>
  <c r="AN153" i="100"/>
  <c r="AH157" i="100"/>
  <c r="AU157" i="100" s="1"/>
  <c r="AP158" i="100"/>
  <c r="AN163" i="100"/>
  <c r="K163" i="100" s="1"/>
  <c r="AO166" i="100"/>
  <c r="AR193" i="100"/>
  <c r="AP193" i="100"/>
  <c r="AJ24" i="100"/>
  <c r="I33" i="100"/>
  <c r="AQ33" i="100"/>
  <c r="AJ35" i="100"/>
  <c r="AE36" i="100"/>
  <c r="AL38" i="100"/>
  <c r="I46" i="100"/>
  <c r="AJ59" i="100"/>
  <c r="AE60" i="100"/>
  <c r="H61" i="100"/>
  <c r="AE71" i="100"/>
  <c r="I80" i="100"/>
  <c r="I81" i="100"/>
  <c r="AG83" i="100"/>
  <c r="AT83" i="100" s="1"/>
  <c r="H84" i="100"/>
  <c r="AQ84" i="100"/>
  <c r="H86" i="100"/>
  <c r="M96" i="100"/>
  <c r="H97" i="100"/>
  <c r="AE108" i="100"/>
  <c r="I127" i="100"/>
  <c r="AQ127" i="100"/>
  <c r="AN134" i="100"/>
  <c r="AP136" i="100"/>
  <c r="AR140" i="100"/>
  <c r="I142" i="100"/>
  <c r="H142" i="100"/>
  <c r="AJ146" i="100"/>
  <c r="AP146" i="100"/>
  <c r="AJ147" i="100"/>
  <c r="AO153" i="100"/>
  <c r="AK156" i="100"/>
  <c r="AP156" i="100"/>
  <c r="AR158" i="100"/>
  <c r="AP163" i="100"/>
  <c r="AH220" i="100"/>
  <c r="AU220" i="100" s="1"/>
  <c r="AI220" i="100"/>
  <c r="AV220" i="100" s="1"/>
  <c r="AG220" i="100"/>
  <c r="AT220" i="100" s="1"/>
  <c r="AL24" i="100"/>
  <c r="AK35" i="100"/>
  <c r="AK59" i="100"/>
  <c r="AR84" i="100"/>
  <c r="AO134" i="100"/>
  <c r="AJ151" i="100"/>
  <c r="AR163" i="100"/>
  <c r="I23" i="100"/>
  <c r="AN24" i="100"/>
  <c r="K24" i="100" s="1"/>
  <c r="AN25" i="100"/>
  <c r="AK30" i="100"/>
  <c r="M33" i="100"/>
  <c r="AH33" i="100" s="1"/>
  <c r="AU33" i="100" s="1"/>
  <c r="AL35" i="100"/>
  <c r="AE37" i="100"/>
  <c r="AR41" i="100"/>
  <c r="AO48" i="100"/>
  <c r="AK51" i="100"/>
  <c r="AL52" i="100"/>
  <c r="AP54" i="100"/>
  <c r="AO56" i="100"/>
  <c r="AL58" i="100"/>
  <c r="AL59" i="100"/>
  <c r="AE66" i="100"/>
  <c r="AK67" i="100"/>
  <c r="M68" i="100"/>
  <c r="AI68" i="100" s="1"/>
  <c r="AV68" i="100" s="1"/>
  <c r="AE69" i="100"/>
  <c r="AJ70" i="100"/>
  <c r="AR72" i="100"/>
  <c r="AK77" i="100"/>
  <c r="K80" i="100"/>
  <c r="AE81" i="100"/>
  <c r="AJ82" i="100"/>
  <c r="K84" i="100"/>
  <c r="AE86" i="100"/>
  <c r="AE97" i="100"/>
  <c r="AM98" i="100"/>
  <c r="AJ108" i="100"/>
  <c r="I115" i="100"/>
  <c r="AJ126" i="100"/>
  <c r="AL130" i="100"/>
  <c r="AP134" i="100"/>
  <c r="AN151" i="100"/>
  <c r="K151" i="100" s="1"/>
  <c r="AJ156" i="100"/>
  <c r="AR172" i="100"/>
  <c r="AJ172" i="100"/>
  <c r="AN183" i="100"/>
  <c r="H183" i="100"/>
  <c r="AO183" i="100"/>
  <c r="AL183" i="100"/>
  <c r="AK183" i="100"/>
  <c r="AE183" i="100"/>
  <c r="M183" i="100"/>
  <c r="AI183" i="100" s="1"/>
  <c r="AV183" i="100" s="1"/>
  <c r="I183" i="100"/>
  <c r="AO24" i="100"/>
  <c r="AQ25" i="100"/>
  <c r="AL30" i="100"/>
  <c r="AJ32" i="100"/>
  <c r="AM35" i="100"/>
  <c r="AQ39" i="100"/>
  <c r="AJ44" i="100"/>
  <c r="M45" i="100"/>
  <c r="AI45" i="100" s="1"/>
  <c r="AV45" i="100" s="1"/>
  <c r="AE46" i="100"/>
  <c r="M47" i="100"/>
  <c r="K48" i="100"/>
  <c r="AP48" i="100"/>
  <c r="AL51" i="100"/>
  <c r="AN52" i="100"/>
  <c r="AO59" i="100"/>
  <c r="AJ60" i="100"/>
  <c r="AL61" i="100"/>
  <c r="AL67" i="100"/>
  <c r="AM70" i="100"/>
  <c r="K72" i="100"/>
  <c r="AN77" i="100"/>
  <c r="K77" i="100" s="1"/>
  <c r="AK79" i="100"/>
  <c r="M80" i="100"/>
  <c r="AI80" i="100" s="1"/>
  <c r="AV80" i="100" s="1"/>
  <c r="M84" i="100"/>
  <c r="H85" i="100"/>
  <c r="AJ91" i="100"/>
  <c r="M92" i="100"/>
  <c r="H95" i="100"/>
  <c r="AN95" i="100"/>
  <c r="K95" i="100" s="1"/>
  <c r="AJ96" i="100"/>
  <c r="AN98" i="100"/>
  <c r="M104" i="100"/>
  <c r="AI104" i="100" s="1"/>
  <c r="AV104" i="100" s="1"/>
  <c r="AK108" i="100"/>
  <c r="AE110" i="100"/>
  <c r="AL126" i="100"/>
  <c r="M127" i="100"/>
  <c r="AI127" i="100" s="1"/>
  <c r="AV127" i="100" s="1"/>
  <c r="AN130" i="100"/>
  <c r="AR134" i="100"/>
  <c r="H136" i="100"/>
  <c r="AL136" i="100"/>
  <c r="AR136" i="100"/>
  <c r="M136" i="100"/>
  <c r="AK141" i="100"/>
  <c r="AM141" i="100"/>
  <c r="AO145" i="100"/>
  <c r="AQ145" i="100"/>
  <c r="M145" i="100"/>
  <c r="AI145" i="100" s="1"/>
  <c r="AV145" i="100" s="1"/>
  <c r="AK146" i="100"/>
  <c r="AO151" i="100"/>
  <c r="AL156" i="100"/>
  <c r="AN216" i="100"/>
  <c r="K216" i="100" s="1"/>
  <c r="AP216" i="100"/>
  <c r="AO216" i="100"/>
  <c r="AM216" i="100"/>
  <c r="AL216" i="100"/>
  <c r="AK216" i="100"/>
  <c r="AJ216" i="100"/>
  <c r="AE216" i="100"/>
  <c r="M216" i="100"/>
  <c r="AG216" i="100" s="1"/>
  <c r="AT216" i="100" s="1"/>
  <c r="AQ216" i="100"/>
  <c r="H216" i="100"/>
  <c r="AR227" i="100"/>
  <c r="AP227" i="100"/>
  <c r="AK227" i="100"/>
  <c r="AJ227" i="100"/>
  <c r="M227" i="100"/>
  <c r="I227" i="100"/>
  <c r="AH242" i="100"/>
  <c r="AU242" i="100" s="1"/>
  <c r="AG242" i="100"/>
  <c r="AT242" i="100" s="1"/>
  <c r="AI242" i="100"/>
  <c r="AV242" i="100" s="1"/>
  <c r="AR59" i="100"/>
  <c r="M23" i="100"/>
  <c r="AI23" i="100" s="1"/>
  <c r="AV23" i="100" s="1"/>
  <c r="H24" i="100"/>
  <c r="AQ24" i="100"/>
  <c r="AE27" i="100"/>
  <c r="AK32" i="100"/>
  <c r="H35" i="100"/>
  <c r="AO35" i="100"/>
  <c r="AJ36" i="100"/>
  <c r="AL37" i="100"/>
  <c r="M39" i="100"/>
  <c r="I42" i="100"/>
  <c r="AK44" i="100"/>
  <c r="M48" i="100"/>
  <c r="AQ48" i="100"/>
  <c r="AN51" i="100"/>
  <c r="H59" i="100"/>
  <c r="AP59" i="100"/>
  <c r="AK60" i="100"/>
  <c r="AM61" i="100"/>
  <c r="AI66" i="100"/>
  <c r="AV66" i="100" s="1"/>
  <c r="AM67" i="100"/>
  <c r="AJ68" i="100"/>
  <c r="AJ69" i="100"/>
  <c r="AO70" i="100"/>
  <c r="AJ71" i="100"/>
  <c r="M72" i="100"/>
  <c r="AL79" i="100"/>
  <c r="AJ81" i="100"/>
  <c r="AE84" i="100"/>
  <c r="AL86" i="100"/>
  <c r="AN88" i="100"/>
  <c r="AK91" i="100"/>
  <c r="AE93" i="100"/>
  <c r="AK96" i="100"/>
  <c r="AJ97" i="100"/>
  <c r="AP98" i="100"/>
  <c r="AK105" i="100"/>
  <c r="AL108" i="100"/>
  <c r="K115" i="100"/>
  <c r="AM126" i="100"/>
  <c r="AE127" i="100"/>
  <c r="AE136" i="100"/>
  <c r="AK138" i="100"/>
  <c r="AE138" i="100"/>
  <c r="AO138" i="100"/>
  <c r="AR139" i="100"/>
  <c r="AO139" i="100"/>
  <c r="I139" i="100"/>
  <c r="H140" i="100"/>
  <c r="AE141" i="100"/>
  <c r="AE143" i="100"/>
  <c r="AE145" i="100"/>
  <c r="AL146" i="100"/>
  <c r="AL148" i="100"/>
  <c r="AE148" i="100"/>
  <c r="AN148" i="100"/>
  <c r="K148" i="100" s="1"/>
  <c r="AQ151" i="100"/>
  <c r="AM156" i="100"/>
  <c r="AK164" i="100"/>
  <c r="AP164" i="100"/>
  <c r="AM164" i="100"/>
  <c r="AL164" i="100"/>
  <c r="AQ164" i="100"/>
  <c r="AM183" i="100"/>
  <c r="AP184" i="100"/>
  <c r="H184" i="100"/>
  <c r="AN184" i="100"/>
  <c r="K184" i="100" s="1"/>
  <c r="AM184" i="100"/>
  <c r="AL184" i="100"/>
  <c r="AJ184" i="100"/>
  <c r="I184" i="100"/>
  <c r="I24" i="100"/>
  <c r="AR24" i="100"/>
  <c r="AL32" i="100"/>
  <c r="I35" i="100"/>
  <c r="AQ35" i="100"/>
  <c r="AK36" i="100"/>
  <c r="AN37" i="100"/>
  <c r="AE45" i="100"/>
  <c r="AL46" i="100"/>
  <c r="AR48" i="100"/>
  <c r="AJ50" i="100"/>
  <c r="AO51" i="100"/>
  <c r="I59" i="100"/>
  <c r="AQ59" i="100"/>
  <c r="AL60" i="100"/>
  <c r="AN61" i="100"/>
  <c r="M65" i="100"/>
  <c r="AI65" i="100" s="1"/>
  <c r="AV65" i="100" s="1"/>
  <c r="AM66" i="100"/>
  <c r="AN67" i="100"/>
  <c r="K67" i="100" s="1"/>
  <c r="AK68" i="100"/>
  <c r="AM69" i="100"/>
  <c r="AQ70" i="100"/>
  <c r="AK71" i="100"/>
  <c r="AE72" i="100"/>
  <c r="AM79" i="100"/>
  <c r="AJ80" i="100"/>
  <c r="AM81" i="100"/>
  <c r="H83" i="100"/>
  <c r="AN83" i="100"/>
  <c r="K83" i="100" s="1"/>
  <c r="AE85" i="100"/>
  <c r="AM86" i="100"/>
  <c r="AO88" i="100"/>
  <c r="AL91" i="100"/>
  <c r="AP95" i="100"/>
  <c r="AL96" i="100"/>
  <c r="AL97" i="100"/>
  <c r="AQ98" i="100"/>
  <c r="AK104" i="100"/>
  <c r="AN105" i="100"/>
  <c r="AJ107" i="100"/>
  <c r="AO108" i="100"/>
  <c r="AK109" i="100"/>
  <c r="AJ110" i="100"/>
  <c r="AN113" i="100"/>
  <c r="K113" i="100" s="1"/>
  <c r="AL114" i="100"/>
  <c r="AE116" i="100"/>
  <c r="AN126" i="100"/>
  <c r="K126" i="100" s="1"/>
  <c r="I134" i="100"/>
  <c r="M137" i="100"/>
  <c r="K138" i="100"/>
  <c r="M139" i="100"/>
  <c r="AG139" i="100" s="1"/>
  <c r="AT139" i="100" s="1"/>
  <c r="AM146" i="100"/>
  <c r="M148" i="100"/>
  <c r="AR154" i="100"/>
  <c r="AK154" i="100"/>
  <c r="AJ154" i="100"/>
  <c r="AN154" i="100"/>
  <c r="K154" i="100" s="1"/>
  <c r="I158" i="100"/>
  <c r="M164" i="100"/>
  <c r="AK166" i="100"/>
  <c r="AJ166" i="100"/>
  <c r="AP166" i="100"/>
  <c r="I166" i="100"/>
  <c r="AL166" i="100"/>
  <c r="AN173" i="100"/>
  <c r="H173" i="100"/>
  <c r="AR216" i="100"/>
  <c r="AO229" i="100"/>
  <c r="H229" i="100"/>
  <c r="AN229" i="100"/>
  <c r="AM229" i="100"/>
  <c r="AL229" i="100"/>
  <c r="AK229" i="100"/>
  <c r="AJ229" i="100"/>
  <c r="AE229" i="100"/>
  <c r="M229" i="100"/>
  <c r="AH229" i="100" s="1"/>
  <c r="AU229" i="100" s="1"/>
  <c r="AR229" i="100"/>
  <c r="K229" i="100"/>
  <c r="AP229" i="100"/>
  <c r="I229" i="100"/>
  <c r="AJ160" i="100"/>
  <c r="AL168" i="100"/>
  <c r="AR176" i="100"/>
  <c r="AK181" i="100"/>
  <c r="AP188" i="100"/>
  <c r="H195" i="100"/>
  <c r="AO197" i="100"/>
  <c r="H200" i="100"/>
  <c r="AP200" i="100"/>
  <c r="AO202" i="100"/>
  <c r="AM203" i="100"/>
  <c r="H208" i="100"/>
  <c r="AK211" i="100"/>
  <c r="AM214" i="100"/>
  <c r="AL217" i="100"/>
  <c r="AE220" i="100"/>
  <c r="AJ222" i="100"/>
  <c r="AM223" i="100"/>
  <c r="AJ233" i="100"/>
  <c r="AJ236" i="100"/>
  <c r="AO238" i="100"/>
  <c r="AL239" i="100"/>
  <c r="AH245" i="100"/>
  <c r="AU245" i="100" s="1"/>
  <c r="AQ250" i="100"/>
  <c r="H253" i="100"/>
  <c r="AO263" i="100"/>
  <c r="AK270" i="100"/>
  <c r="H272" i="100"/>
  <c r="I188" i="100"/>
  <c r="AR188" i="100"/>
  <c r="AJ194" i="100"/>
  <c r="AQ197" i="100"/>
  <c r="AR200" i="100"/>
  <c r="AQ203" i="100"/>
  <c r="AP211" i="100"/>
  <c r="AP214" i="100"/>
  <c r="AL233" i="100"/>
  <c r="AN236" i="100"/>
  <c r="AR238" i="100"/>
  <c r="AK242" i="100"/>
  <c r="I250" i="100"/>
  <c r="AP270" i="100"/>
  <c r="M186" i="100"/>
  <c r="AK194" i="100"/>
  <c r="AR203" i="100"/>
  <c r="AQ211" i="100"/>
  <c r="AQ214" i="100"/>
  <c r="AM233" i="100"/>
  <c r="AO236" i="100"/>
  <c r="AQ160" i="100"/>
  <c r="AN161" i="100"/>
  <c r="AO162" i="100"/>
  <c r="AK167" i="100"/>
  <c r="AQ168" i="100"/>
  <c r="AM169" i="100"/>
  <c r="AP170" i="100"/>
  <c r="AQ171" i="100"/>
  <c r="I175" i="100"/>
  <c r="AJ176" i="100"/>
  <c r="AL182" i="100"/>
  <c r="AE186" i="100"/>
  <c r="AJ187" i="100"/>
  <c r="M188" i="100"/>
  <c r="AI188" i="100" s="1"/>
  <c r="AV188" i="100" s="1"/>
  <c r="AJ191" i="100"/>
  <c r="AL194" i="100"/>
  <c r="AR196" i="100"/>
  <c r="AL199" i="100"/>
  <c r="AE200" i="100"/>
  <c r="AJ207" i="100"/>
  <c r="AO210" i="100"/>
  <c r="I217" i="100"/>
  <c r="AR217" i="100"/>
  <c r="AJ220" i="100"/>
  <c r="I223" i="100"/>
  <c r="AR223" i="100"/>
  <c r="AL228" i="100"/>
  <c r="H230" i="100"/>
  <c r="AJ231" i="100"/>
  <c r="H233" i="100"/>
  <c r="AN233" i="100"/>
  <c r="AK234" i="100"/>
  <c r="AO235" i="100"/>
  <c r="AP236" i="100"/>
  <c r="H239" i="100"/>
  <c r="AQ239" i="100"/>
  <c r="AP241" i="100"/>
  <c r="I243" i="100"/>
  <c r="AM245" i="100"/>
  <c r="AL246" i="100"/>
  <c r="M250" i="100"/>
  <c r="AJ252" i="100"/>
  <c r="AE253" i="100"/>
  <c r="AK258" i="100"/>
  <c r="I264" i="100"/>
  <c r="AP264" i="100"/>
  <c r="AO265" i="100"/>
  <c r="AN266" i="100"/>
  <c r="K266" i="100" s="1"/>
  <c r="AN267" i="100"/>
  <c r="AR270" i="100"/>
  <c r="AL272" i="100"/>
  <c r="H181" i="100"/>
  <c r="H182" i="100"/>
  <c r="AM182" i="100"/>
  <c r="AE188" i="100"/>
  <c r="AM194" i="100"/>
  <c r="AG202" i="100"/>
  <c r="AT202" i="100" s="1"/>
  <c r="H203" i="100"/>
  <c r="H204" i="100"/>
  <c r="AK208" i="100"/>
  <c r="I215" i="100"/>
  <c r="I233" i="100"/>
  <c r="AP233" i="100"/>
  <c r="AQ236" i="100"/>
  <c r="AR239" i="100"/>
  <c r="H245" i="100"/>
  <c r="AP245" i="100"/>
  <c r="AE250" i="100"/>
  <c r="AJ254" i="100"/>
  <c r="AQ264" i="100"/>
  <c r="AQ265" i="100"/>
  <c r="AO266" i="100"/>
  <c r="AQ267" i="100"/>
  <c r="H270" i="100"/>
  <c r="AM272" i="100"/>
  <c r="AO275" i="100"/>
  <c r="AN182" i="100"/>
  <c r="K182" i="100" s="1"/>
  <c r="AL186" i="100"/>
  <c r="H194" i="100"/>
  <c r="AN194" i="100"/>
  <c r="K194" i="100" s="1"/>
  <c r="AQ233" i="100"/>
  <c r="AP272" i="100"/>
  <c r="AP275" i="100"/>
  <c r="M181" i="100"/>
  <c r="AP182" i="100"/>
  <c r="AP186" i="100"/>
  <c r="AJ188" i="100"/>
  <c r="I194" i="100"/>
  <c r="AP194" i="100"/>
  <c r="AE197" i="100"/>
  <c r="M211" i="100"/>
  <c r="M214" i="100"/>
  <c r="AI214" i="100" s="1"/>
  <c r="AV214" i="100" s="1"/>
  <c r="M215" i="100"/>
  <c r="AE218" i="100"/>
  <c r="K233" i="100"/>
  <c r="AR233" i="100"/>
  <c r="I236" i="100"/>
  <c r="H238" i="100"/>
  <c r="H242" i="100"/>
  <c r="AR245" i="100"/>
  <c r="AM252" i="100"/>
  <c r="AK253" i="100"/>
  <c r="AM254" i="100"/>
  <c r="H265" i="100"/>
  <c r="AQ266" i="100"/>
  <c r="I268" i="100"/>
  <c r="K270" i="100"/>
  <c r="M271" i="100"/>
  <c r="AH271" i="100" s="1"/>
  <c r="AU271" i="100" s="1"/>
  <c r="AR272" i="100"/>
  <c r="AQ194" i="100"/>
  <c r="M233" i="100"/>
  <c r="AJ250" i="100"/>
  <c r="M270" i="100"/>
  <c r="AI270" i="100" s="1"/>
  <c r="AV270" i="100" s="1"/>
  <c r="AO176" i="100"/>
  <c r="AK179" i="100"/>
  <c r="M182" i="100"/>
  <c r="AR182" i="100"/>
  <c r="AL188" i="100"/>
  <c r="M194" i="100"/>
  <c r="AR194" i="100"/>
  <c r="AO195" i="100"/>
  <c r="AJ197" i="100"/>
  <c r="AR199" i="100"/>
  <c r="AM200" i="100"/>
  <c r="AL202" i="100"/>
  <c r="AJ204" i="100"/>
  <c r="AR212" i="100"/>
  <c r="AJ215" i="100"/>
  <c r="AQ218" i="100"/>
  <c r="I220" i="100"/>
  <c r="H222" i="100"/>
  <c r="AH223" i="100"/>
  <c r="AU223" i="100" s="1"/>
  <c r="AN226" i="100"/>
  <c r="H228" i="100"/>
  <c r="AR228" i="100"/>
  <c r="I231" i="100"/>
  <c r="AQ231" i="100"/>
  <c r="AE233" i="100"/>
  <c r="H234" i="100"/>
  <c r="AQ234" i="100"/>
  <c r="K236" i="100"/>
  <c r="AE238" i="100"/>
  <c r="AP243" i="100"/>
  <c r="AE245" i="100"/>
  <c r="H246" i="100"/>
  <c r="AR246" i="100"/>
  <c r="AM248" i="100"/>
  <c r="AK250" i="100"/>
  <c r="AP252" i="100"/>
  <c r="AO253" i="100"/>
  <c r="AO254" i="100"/>
  <c r="K263" i="100"/>
  <c r="AE270" i="100"/>
  <c r="AK271" i="100"/>
  <c r="AO150" i="100"/>
  <c r="AE160" i="100"/>
  <c r="M161" i="100"/>
  <c r="H162" i="100"/>
  <c r="M169" i="100"/>
  <c r="M170" i="100"/>
  <c r="AI170" i="100" s="1"/>
  <c r="AV170" i="100" s="1"/>
  <c r="AP176" i="100"/>
  <c r="AM178" i="100"/>
  <c r="AL179" i="100"/>
  <c r="AE182" i="100"/>
  <c r="M185" i="100"/>
  <c r="AG185" i="100" s="1"/>
  <c r="AT185" i="100" s="1"/>
  <c r="AQ187" i="100"/>
  <c r="AM188" i="100"/>
  <c r="AE194" i="100"/>
  <c r="AR195" i="100"/>
  <c r="AM197" i="100"/>
  <c r="M199" i="100"/>
  <c r="AN200" i="100"/>
  <c r="K200" i="100" s="1"/>
  <c r="H202" i="100"/>
  <c r="AM202" i="100"/>
  <c r="AJ203" i="100"/>
  <c r="AJ214" i="100"/>
  <c r="AR215" i="100"/>
  <c r="AJ217" i="100"/>
  <c r="AK223" i="100"/>
  <c r="AP226" i="100"/>
  <c r="I234" i="100"/>
  <c r="AR234" i="100"/>
  <c r="AE236" i="100"/>
  <c r="AJ239" i="100"/>
  <c r="H241" i="100"/>
  <c r="AQ243" i="100"/>
  <c r="I246" i="100"/>
  <c r="AN248" i="100"/>
  <c r="K248" i="100" s="1"/>
  <c r="AM250" i="100"/>
  <c r="H252" i="100"/>
  <c r="AQ252" i="100"/>
  <c r="AQ253" i="100"/>
  <c r="AQ254" i="100"/>
  <c r="AM260" i="100"/>
  <c r="AJ264" i="100"/>
  <c r="M265" i="100"/>
  <c r="AI265" i="100" s="1"/>
  <c r="AV265" i="100" s="1"/>
  <c r="H267" i="100"/>
  <c r="AN268" i="100"/>
  <c r="AL271" i="100"/>
  <c r="AE161" i="100"/>
  <c r="AE170" i="100"/>
  <c r="I176" i="100"/>
  <c r="AQ176" i="100"/>
  <c r="AO179" i="100"/>
  <c r="AN188" i="100"/>
  <c r="K188" i="100" s="1"/>
  <c r="AN197" i="100"/>
  <c r="K197" i="100" s="1"/>
  <c r="AE199" i="100"/>
  <c r="I202" i="100"/>
  <c r="AN202" i="100"/>
  <c r="K202" i="100" s="1"/>
  <c r="AJ211" i="100"/>
  <c r="AK217" i="100"/>
  <c r="AL223" i="100"/>
  <c r="AK239" i="100"/>
  <c r="AR243" i="100"/>
  <c r="AG245" i="100"/>
  <c r="AT245" i="100" s="1"/>
  <c r="AO248" i="100"/>
  <c r="I252" i="100"/>
  <c r="AR253" i="100"/>
  <c r="AR254" i="100"/>
  <c r="AP260" i="100"/>
  <c r="AJ263" i="100"/>
  <c r="AK264" i="100"/>
  <c r="AE265" i="100"/>
  <c r="AE266" i="100"/>
  <c r="I267" i="100"/>
  <c r="AO268" i="100"/>
  <c r="AJ270" i="100"/>
  <c r="AE22" i="100"/>
  <c r="AJ22" i="100"/>
  <c r="AL22" i="100"/>
  <c r="AM22" i="100"/>
  <c r="I22" i="100"/>
  <c r="AO22" i="100"/>
  <c r="AP22" i="100"/>
  <c r="M22" i="100"/>
  <c r="AQ22" i="100"/>
  <c r="AR22" i="100"/>
  <c r="H33" i="106"/>
  <c r="M33" i="106"/>
  <c r="AR33" i="106"/>
  <c r="AE33" i="106"/>
  <c r="AQ33" i="106"/>
  <c r="I33" i="106"/>
  <c r="AO33" i="106"/>
  <c r="AM33" i="106"/>
  <c r="AL33" i="106"/>
  <c r="AK33" i="106"/>
  <c r="AJ33" i="106"/>
  <c r="AI59" i="106"/>
  <c r="AV59" i="106" s="1"/>
  <c r="AH59" i="106"/>
  <c r="AU59" i="106" s="1"/>
  <c r="AG59" i="106"/>
  <c r="AT59" i="106" s="1"/>
  <c r="AI132" i="106"/>
  <c r="AV132" i="106" s="1"/>
  <c r="AH132" i="106"/>
  <c r="AU132" i="106" s="1"/>
  <c r="AQ23" i="106"/>
  <c r="H26" i="106"/>
  <c r="AN26" i="106"/>
  <c r="AP27" i="106"/>
  <c r="AP28" i="106"/>
  <c r="AN29" i="106"/>
  <c r="AJ32" i="106"/>
  <c r="I34" i="106"/>
  <c r="AR34" i="106"/>
  <c r="AJ35" i="106"/>
  <c r="AE36" i="106"/>
  <c r="M39" i="106"/>
  <c r="AG39" i="106" s="1"/>
  <c r="AT39" i="106" s="1"/>
  <c r="AR39" i="106"/>
  <c r="AN40" i="106"/>
  <c r="I42" i="106"/>
  <c r="M44" i="106"/>
  <c r="AR44" i="106"/>
  <c r="AO49" i="106"/>
  <c r="AL53" i="106"/>
  <c r="AQ55" i="106"/>
  <c r="AE59" i="106"/>
  <c r="AE65" i="106"/>
  <c r="AK68" i="106"/>
  <c r="H73" i="106"/>
  <c r="I74" i="106"/>
  <c r="AQ74" i="106"/>
  <c r="H76" i="106"/>
  <c r="AN77" i="106"/>
  <c r="K77" i="106" s="1"/>
  <c r="AK80" i="106"/>
  <c r="M82" i="106"/>
  <c r="AP83" i="106"/>
  <c r="AO84" i="106"/>
  <c r="M86" i="106"/>
  <c r="AL89" i="106"/>
  <c r="AJ90" i="106"/>
  <c r="AI94" i="106"/>
  <c r="AV94" i="106" s="1"/>
  <c r="I96" i="106"/>
  <c r="K99" i="106"/>
  <c r="AR99" i="106"/>
  <c r="I102" i="106"/>
  <c r="I105" i="106"/>
  <c r="AR107" i="106"/>
  <c r="AP111" i="106"/>
  <c r="AQ112" i="106"/>
  <c r="AK113" i="106"/>
  <c r="AL115" i="106"/>
  <c r="H119" i="106"/>
  <c r="AK120" i="106"/>
  <c r="AJ122" i="106"/>
  <c r="AH123" i="106"/>
  <c r="AU123" i="106" s="1"/>
  <c r="M124" i="106"/>
  <c r="I125" i="106"/>
  <c r="AP125" i="106"/>
  <c r="AL126" i="106"/>
  <c r="M138" i="106"/>
  <c r="AH138" i="106" s="1"/>
  <c r="AU138" i="106" s="1"/>
  <c r="AJ152" i="106"/>
  <c r="AP164" i="106"/>
  <c r="J141" i="106"/>
  <c r="AF261" i="106"/>
  <c r="J261" i="106"/>
  <c r="J225" i="106"/>
  <c r="AF225" i="106"/>
  <c r="AF213" i="106"/>
  <c r="J213" i="106"/>
  <c r="J189" i="106"/>
  <c r="AF189" i="106"/>
  <c r="H24" i="106"/>
  <c r="K26" i="106"/>
  <c r="AR27" i="106"/>
  <c r="AM32" i="106"/>
  <c r="AF33" i="106"/>
  <c r="H35" i="106"/>
  <c r="AM35" i="106"/>
  <c r="AN36" i="106"/>
  <c r="H40" i="106"/>
  <c r="M42" i="106"/>
  <c r="AG42" i="106" s="1"/>
  <c r="AT42" i="106" s="1"/>
  <c r="AQ49" i="106"/>
  <c r="AN53" i="106"/>
  <c r="K53" i="106" s="1"/>
  <c r="AJ62" i="106"/>
  <c r="AM64" i="106"/>
  <c r="I66" i="106"/>
  <c r="AE67" i="106"/>
  <c r="AK70" i="106"/>
  <c r="M74" i="106"/>
  <c r="I77" i="106"/>
  <c r="AP77" i="106"/>
  <c r="J81" i="106"/>
  <c r="AL82" i="106"/>
  <c r="AR84" i="106"/>
  <c r="H89" i="106"/>
  <c r="AN89" i="106"/>
  <c r="AN90" i="106"/>
  <c r="K90" i="106" s="1"/>
  <c r="AL94" i="106"/>
  <c r="M96" i="106"/>
  <c r="AI96" i="106" s="1"/>
  <c r="AV96" i="106" s="1"/>
  <c r="AN97" i="106"/>
  <c r="M102" i="106"/>
  <c r="M105" i="106"/>
  <c r="AK106" i="106"/>
  <c r="H108" i="106"/>
  <c r="AR111" i="106"/>
  <c r="AM113" i="106"/>
  <c r="AH114" i="106"/>
  <c r="AU114" i="106" s="1"/>
  <c r="AN120" i="106"/>
  <c r="AM122" i="106"/>
  <c r="AK123" i="106"/>
  <c r="M125" i="106"/>
  <c r="AR125" i="106"/>
  <c r="AN126" i="106"/>
  <c r="K126" i="106" s="1"/>
  <c r="AJ138" i="106"/>
  <c r="AQ149" i="106"/>
  <c r="AK149" i="106"/>
  <c r="M149" i="106"/>
  <c r="I149" i="106"/>
  <c r="AP149" i="106"/>
  <c r="AM149" i="106"/>
  <c r="AO169" i="106"/>
  <c r="J177" i="106"/>
  <c r="AG212" i="106"/>
  <c r="AT212" i="106" s="1"/>
  <c r="AI212" i="106"/>
  <c r="AV212" i="106" s="1"/>
  <c r="AH212" i="106"/>
  <c r="AU212" i="106" s="1"/>
  <c r="J237" i="106"/>
  <c r="AR237" i="106" s="1"/>
  <c r="H132" i="106"/>
  <c r="AR132" i="106"/>
  <c r="I132" i="106"/>
  <c r="AN132" i="106"/>
  <c r="K132" i="106" s="1"/>
  <c r="AF249" i="106"/>
  <c r="J249" i="106"/>
  <c r="AN249" i="106" s="1"/>
  <c r="AF165" i="106"/>
  <c r="J165" i="106"/>
  <c r="M26" i="106"/>
  <c r="AH26" i="106" s="1"/>
  <c r="AU26" i="106" s="1"/>
  <c r="AQ36" i="106"/>
  <c r="AJ46" i="106"/>
  <c r="AO53" i="106"/>
  <c r="H55" i="106"/>
  <c r="AJ61" i="106"/>
  <c r="AJ65" i="106"/>
  <c r="AP70" i="106"/>
  <c r="AE74" i="106"/>
  <c r="I75" i="106"/>
  <c r="AQ77" i="106"/>
  <c r="I84" i="106"/>
  <c r="I89" i="106"/>
  <c r="AO89" i="106"/>
  <c r="AO90" i="106"/>
  <c r="AE96" i="106"/>
  <c r="AE99" i="106"/>
  <c r="AE102" i="106"/>
  <c r="AE105" i="106"/>
  <c r="I108" i="106"/>
  <c r="AJ114" i="106"/>
  <c r="AM119" i="106"/>
  <c r="AO122" i="106"/>
  <c r="AM123" i="106"/>
  <c r="AE125" i="106"/>
  <c r="AO126" i="106"/>
  <c r="AF129" i="106"/>
  <c r="AE132" i="106"/>
  <c r="AN138" i="106"/>
  <c r="K138" i="106" s="1"/>
  <c r="AK151" i="106"/>
  <c r="AQ151" i="106"/>
  <c r="AP151" i="106"/>
  <c r="AO151" i="106"/>
  <c r="AL151" i="106"/>
  <c r="AE151" i="106"/>
  <c r="AR229" i="106"/>
  <c r="H229" i="106"/>
  <c r="AO229" i="106"/>
  <c r="AN229" i="106"/>
  <c r="AM229" i="106"/>
  <c r="AL229" i="106"/>
  <c r="AJ229" i="106"/>
  <c r="K229" i="106"/>
  <c r="I229" i="106"/>
  <c r="AQ125" i="106"/>
  <c r="M30" i="106"/>
  <c r="AG30" i="106" s="1"/>
  <c r="AT30" i="106" s="1"/>
  <c r="AP32" i="106"/>
  <c r="AO35" i="106"/>
  <c r="M40" i="106"/>
  <c r="AH40" i="106" s="1"/>
  <c r="AU40" i="106" s="1"/>
  <c r="AJ43" i="106"/>
  <c r="J45" i="106"/>
  <c r="AL46" i="106"/>
  <c r="H53" i="106"/>
  <c r="AP53" i="106"/>
  <c r="AK65" i="106"/>
  <c r="J69" i="106"/>
  <c r="H83" i="106"/>
  <c r="AJ86" i="106"/>
  <c r="AP89" i="106"/>
  <c r="AQ90" i="106"/>
  <c r="AK114" i="106"/>
  <c r="AN119" i="106"/>
  <c r="AP122" i="106"/>
  <c r="AN123" i="106"/>
  <c r="AK124" i="106"/>
  <c r="H126" i="106"/>
  <c r="AQ126" i="106"/>
  <c r="AO138" i="106"/>
  <c r="AO140" i="106"/>
  <c r="AL140" i="106"/>
  <c r="AE140" i="106"/>
  <c r="I140" i="106"/>
  <c r="AQ140" i="106"/>
  <c r="AM140" i="106"/>
  <c r="J153" i="106"/>
  <c r="AF273" i="106"/>
  <c r="J273" i="106"/>
  <c r="AE23" i="106"/>
  <c r="M27" i="106"/>
  <c r="AH27" i="106" s="1"/>
  <c r="AU27" i="106" s="1"/>
  <c r="M29" i="106"/>
  <c r="AI29" i="106" s="1"/>
  <c r="AV29" i="106" s="1"/>
  <c r="K32" i="106"/>
  <c r="AQ32" i="106"/>
  <c r="AE34" i="106"/>
  <c r="K35" i="106"/>
  <c r="AQ35" i="106"/>
  <c r="AK42" i="106"/>
  <c r="AK43" i="106"/>
  <c r="AJ44" i="106"/>
  <c r="AM46" i="106"/>
  <c r="M50" i="106"/>
  <c r="AI50" i="106" s="1"/>
  <c r="AV50" i="106" s="1"/>
  <c r="AK51" i="106"/>
  <c r="I53" i="106"/>
  <c r="AQ53" i="106"/>
  <c r="AE55" i="106"/>
  <c r="J57" i="106"/>
  <c r="AJ59" i="106"/>
  <c r="AI60" i="106"/>
  <c r="AV60" i="106" s="1"/>
  <c r="AN62" i="106"/>
  <c r="K62" i="106" s="1"/>
  <c r="AL65" i="106"/>
  <c r="AE66" i="106"/>
  <c r="H68" i="106"/>
  <c r="H71" i="106"/>
  <c r="AL72" i="106"/>
  <c r="AI73" i="106"/>
  <c r="AV73" i="106" s="1"/>
  <c r="AJ76" i="106"/>
  <c r="AE77" i="106"/>
  <c r="H78" i="106"/>
  <c r="AO79" i="106"/>
  <c r="I83" i="106"/>
  <c r="M84" i="106"/>
  <c r="AK86" i="106"/>
  <c r="K89" i="106"/>
  <c r="AQ89" i="106"/>
  <c r="AR90" i="106"/>
  <c r="AK96" i="106"/>
  <c r="H98" i="106"/>
  <c r="AL101" i="106"/>
  <c r="H104" i="106"/>
  <c r="AJ105" i="106"/>
  <c r="H107" i="106"/>
  <c r="M108" i="106"/>
  <c r="AH108" i="106" s="1"/>
  <c r="AU108" i="106" s="1"/>
  <c r="AR113" i="106"/>
  <c r="AM114" i="106"/>
  <c r="AP119" i="106"/>
  <c r="AP123" i="106"/>
  <c r="AL124" i="106"/>
  <c r="AQ137" i="106"/>
  <c r="AE137" i="106"/>
  <c r="AN149" i="106"/>
  <c r="K149" i="106" s="1"/>
  <c r="AM151" i="106"/>
  <c r="I166" i="106"/>
  <c r="AR166" i="106"/>
  <c r="AP166" i="106"/>
  <c r="AJ166" i="106"/>
  <c r="AK243" i="106"/>
  <c r="AQ243" i="106"/>
  <c r="H243" i="106"/>
  <c r="AP243" i="106"/>
  <c r="AO243" i="106"/>
  <c r="AN243" i="106"/>
  <c r="AM243" i="106"/>
  <c r="AL243" i="106"/>
  <c r="AJ243" i="106"/>
  <c r="AE243" i="106"/>
  <c r="K243" i="106"/>
  <c r="I243" i="106"/>
  <c r="AH31" i="106"/>
  <c r="AU31" i="106" s="1"/>
  <c r="AM42" i="106"/>
  <c r="AK59" i="106"/>
  <c r="AJ74" i="106"/>
  <c r="AM86" i="106"/>
  <c r="J93" i="106"/>
  <c r="AM96" i="106"/>
  <c r="AJ102" i="106"/>
  <c r="AK105" i="106"/>
  <c r="AR119" i="106"/>
  <c r="AP126" i="106"/>
  <c r="AR126" i="106"/>
  <c r="M126" i="106"/>
  <c r="AJ127" i="106"/>
  <c r="AL127" i="106"/>
  <c r="AJ132" i="106"/>
  <c r="AN251" i="106"/>
  <c r="H251" i="106"/>
  <c r="AQ251" i="106"/>
  <c r="AP251" i="106"/>
  <c r="AM251" i="106"/>
  <c r="AK251" i="106"/>
  <c r="I251" i="106"/>
  <c r="AR74" i="106"/>
  <c r="AJ23" i="106"/>
  <c r="AE24" i="106"/>
  <c r="AE26" i="106"/>
  <c r="AI31" i="106"/>
  <c r="AV31" i="106" s="1"/>
  <c r="AJ34" i="106"/>
  <c r="H36" i="106"/>
  <c r="AK39" i="106"/>
  <c r="AR43" i="106"/>
  <c r="AL44" i="106"/>
  <c r="AQ46" i="106"/>
  <c r="K49" i="106"/>
  <c r="M53" i="106"/>
  <c r="AJ55" i="106"/>
  <c r="AM59" i="106"/>
  <c r="H65" i="106"/>
  <c r="AN65" i="106"/>
  <c r="K65" i="106" s="1"/>
  <c r="AK66" i="106"/>
  <c r="M68" i="106"/>
  <c r="AK74" i="106"/>
  <c r="AK75" i="106"/>
  <c r="AG77" i="106"/>
  <c r="AT77" i="106" s="1"/>
  <c r="M83" i="106"/>
  <c r="AN86" i="106"/>
  <c r="K86" i="106" s="1"/>
  <c r="H90" i="106"/>
  <c r="AN96" i="106"/>
  <c r="AK99" i="106"/>
  <c r="AK102" i="106"/>
  <c r="AL105" i="106"/>
  <c r="H114" i="106"/>
  <c r="AO114" i="106"/>
  <c r="AR123" i="106"/>
  <c r="AO124" i="106"/>
  <c r="AJ125" i="106"/>
  <c r="AE126" i="106"/>
  <c r="AK132" i="106"/>
  <c r="AJ140" i="106"/>
  <c r="AO148" i="106"/>
  <c r="M148" i="106"/>
  <c r="I148" i="106"/>
  <c r="AP148" i="106"/>
  <c r="AP234" i="106"/>
  <c r="AJ234" i="106"/>
  <c r="H23" i="106"/>
  <c r="AL23" i="106"/>
  <c r="AL25" i="106"/>
  <c r="AN30" i="106"/>
  <c r="AL34" i="106"/>
  <c r="I36" i="106"/>
  <c r="AL38" i="106"/>
  <c r="AL39" i="106"/>
  <c r="AN41" i="106"/>
  <c r="AM44" i="106"/>
  <c r="H46" i="106"/>
  <c r="AR46" i="106"/>
  <c r="AN47" i="106"/>
  <c r="K47" i="106" s="1"/>
  <c r="AE49" i="106"/>
  <c r="AE53" i="106"/>
  <c r="AL55" i="106"/>
  <c r="H59" i="106"/>
  <c r="AP59" i="106"/>
  <c r="AQ62" i="106"/>
  <c r="I65" i="106"/>
  <c r="AO65" i="106"/>
  <c r="AL66" i="106"/>
  <c r="AE68" i="106"/>
  <c r="H70" i="106"/>
  <c r="AO72" i="106"/>
  <c r="AO73" i="106"/>
  <c r="AM74" i="106"/>
  <c r="AL75" i="106"/>
  <c r="AO76" i="106"/>
  <c r="AJ77" i="106"/>
  <c r="H80" i="106"/>
  <c r="AK84" i="106"/>
  <c r="H86" i="106"/>
  <c r="AO86" i="106"/>
  <c r="AM87" i="106"/>
  <c r="AM88" i="106"/>
  <c r="I90" i="106"/>
  <c r="AQ96" i="106"/>
  <c r="AM99" i="106"/>
  <c r="AP101" i="106"/>
  <c r="AM102" i="106"/>
  <c r="AJ104" i="106"/>
  <c r="AN105" i="106"/>
  <c r="K105" i="106" s="1"/>
  <c r="AJ107" i="106"/>
  <c r="AK108" i="106"/>
  <c r="AJ110" i="106"/>
  <c r="AJ111" i="106"/>
  <c r="I114" i="106"/>
  <c r="AQ114" i="106"/>
  <c r="J117" i="106"/>
  <c r="I120" i="106"/>
  <c r="K123" i="106"/>
  <c r="AQ124" i="106"/>
  <c r="AK125" i="106"/>
  <c r="AN127" i="106"/>
  <c r="H131" i="106"/>
  <c r="AO131" i="106"/>
  <c r="AL132" i="106"/>
  <c r="AN140" i="106"/>
  <c r="K140" i="106" s="1"/>
  <c r="J201" i="106"/>
  <c r="I23" i="106"/>
  <c r="AM23" i="106"/>
  <c r="AJ26" i="106"/>
  <c r="AM34" i="106"/>
  <c r="I43" i="106"/>
  <c r="I46" i="106"/>
  <c r="I59" i="106"/>
  <c r="AQ59" i="106"/>
  <c r="AP65" i="106"/>
  <c r="AN74" i="106"/>
  <c r="K74" i="106" s="1"/>
  <c r="I86" i="106"/>
  <c r="AP86" i="106"/>
  <c r="AG89" i="106"/>
  <c r="AT89" i="106" s="1"/>
  <c r="AN102" i="106"/>
  <c r="K102" i="106" s="1"/>
  <c r="AP105" i="106"/>
  <c r="AL107" i="106"/>
  <c r="AM110" i="106"/>
  <c r="AG113" i="106"/>
  <c r="AT113" i="106" s="1"/>
  <c r="AL125" i="106"/>
  <c r="AP132" i="106"/>
  <c r="AR152" i="106"/>
  <c r="AO152" i="106"/>
  <c r="AM152" i="106"/>
  <c r="AL152" i="106"/>
  <c r="AK152" i="106"/>
  <c r="K152" i="106"/>
  <c r="AP152" i="106"/>
  <c r="H152" i="106"/>
  <c r="AJ164" i="106"/>
  <c r="AN164" i="106"/>
  <c r="AL164" i="106"/>
  <c r="AK164" i="106"/>
  <c r="AE164" i="106"/>
  <c r="M164" i="106"/>
  <c r="AR164" i="106"/>
  <c r="I164" i="106"/>
  <c r="AO164" i="106"/>
  <c r="AN23" i="106"/>
  <c r="K23" i="106" s="1"/>
  <c r="AK26" i="106"/>
  <c r="AO34" i="106"/>
  <c r="AJ49" i="106"/>
  <c r="AJ53" i="106"/>
  <c r="AR59" i="106"/>
  <c r="AO74" i="106"/>
  <c r="AQ86" i="106"/>
  <c r="AO102" i="106"/>
  <c r="AQ105" i="106"/>
  <c r="AM107" i="106"/>
  <c r="AO110" i="106"/>
  <c r="AM125" i="106"/>
  <c r="AQ132" i="106"/>
  <c r="AI134" i="106"/>
  <c r="AV134" i="106" s="1"/>
  <c r="AG134" i="106"/>
  <c r="AT134" i="106" s="1"/>
  <c r="AO23" i="106"/>
  <c r="AQ24" i="106"/>
  <c r="AL27" i="106"/>
  <c r="AM29" i="106"/>
  <c r="H34" i="106"/>
  <c r="AQ34" i="106"/>
  <c r="AQ39" i="106"/>
  <c r="AQ44" i="106"/>
  <c r="AN49" i="106"/>
  <c r="AK53" i="106"/>
  <c r="M65" i="106"/>
  <c r="AJ68" i="106"/>
  <c r="H74" i="106"/>
  <c r="AP74" i="106"/>
  <c r="AM83" i="106"/>
  <c r="AN84" i="106"/>
  <c r="AR86" i="106"/>
  <c r="AO91" i="106"/>
  <c r="H96" i="106"/>
  <c r="AQ99" i="106"/>
  <c r="H102" i="106"/>
  <c r="AQ102" i="106"/>
  <c r="H105" i="106"/>
  <c r="AP107" i="106"/>
  <c r="AP110" i="106"/>
  <c r="AE114" i="106"/>
  <c r="H125" i="106"/>
  <c r="AO125" i="106"/>
  <c r="AK126" i="106"/>
  <c r="AM138" i="106"/>
  <c r="AK138" i="106"/>
  <c r="AE138" i="106"/>
  <c r="AR138" i="106"/>
  <c r="I138" i="106"/>
  <c r="AP138" i="106"/>
  <c r="AL138" i="106"/>
  <c r="AL154" i="106"/>
  <c r="AE154" i="106"/>
  <c r="AN154" i="106"/>
  <c r="K154" i="106" s="1"/>
  <c r="AM164" i="106"/>
  <c r="I169" i="106"/>
  <c r="AL169" i="106"/>
  <c r="AK169" i="106"/>
  <c r="AJ169" i="106"/>
  <c r="AE169" i="106"/>
  <c r="M169" i="106"/>
  <c r="AR169" i="106"/>
  <c r="K169" i="106"/>
  <c r="AP169" i="106"/>
  <c r="H169" i="106"/>
  <c r="AM169" i="106"/>
  <c r="AE133" i="106"/>
  <c r="M135" i="106"/>
  <c r="AH135" i="106" s="1"/>
  <c r="AU135" i="106" s="1"/>
  <c r="AM139" i="106"/>
  <c r="M143" i="106"/>
  <c r="AQ156" i="106"/>
  <c r="AQ163" i="106"/>
  <c r="AM171" i="106"/>
  <c r="AM172" i="106"/>
  <c r="AL173" i="106"/>
  <c r="AO174" i="106"/>
  <c r="AL175" i="106"/>
  <c r="M176" i="106"/>
  <c r="AK182" i="106"/>
  <c r="AP184" i="106"/>
  <c r="AP186" i="106"/>
  <c r="AP187" i="106"/>
  <c r="AJ188" i="106"/>
  <c r="AM195" i="106"/>
  <c r="AE200" i="106"/>
  <c r="AP204" i="106"/>
  <c r="AJ205" i="106"/>
  <c r="AJ206" i="106"/>
  <c r="AO207" i="106"/>
  <c r="AP214" i="106"/>
  <c r="AO215" i="106"/>
  <c r="AR218" i="106"/>
  <c r="AJ220" i="106"/>
  <c r="AL221" i="106"/>
  <c r="AN223" i="106"/>
  <c r="K223" i="106" s="1"/>
  <c r="AK226" i="106"/>
  <c r="H228" i="106"/>
  <c r="AG235" i="106"/>
  <c r="AT235" i="106" s="1"/>
  <c r="AP240" i="106"/>
  <c r="AM241" i="106"/>
  <c r="AQ244" i="106"/>
  <c r="AR245" i="106"/>
  <c r="AG247" i="106"/>
  <c r="AT247" i="106" s="1"/>
  <c r="AN248" i="106"/>
  <c r="K248" i="106" s="1"/>
  <c r="AM254" i="106"/>
  <c r="AK255" i="106"/>
  <c r="AL256" i="106"/>
  <c r="AE257" i="106"/>
  <c r="AE263" i="106"/>
  <c r="AM264" i="106"/>
  <c r="AR265" i="106"/>
  <c r="AP266" i="106"/>
  <c r="AL268" i="106"/>
  <c r="AJ269" i="106"/>
  <c r="M274" i="106"/>
  <c r="AG274" i="106" s="1"/>
  <c r="AT274" i="106" s="1"/>
  <c r="AJ257" i="106"/>
  <c r="AP263" i="106"/>
  <c r="AO268" i="106"/>
  <c r="AL269" i="106"/>
  <c r="AH270" i="106"/>
  <c r="AU270" i="106" s="1"/>
  <c r="AM271" i="106"/>
  <c r="AK274" i="106"/>
  <c r="AM133" i="106"/>
  <c r="AM146" i="106"/>
  <c r="AK167" i="106"/>
  <c r="AL170" i="106"/>
  <c r="AR171" i="106"/>
  <c r="AP172" i="106"/>
  <c r="AR174" i="106"/>
  <c r="AO175" i="106"/>
  <c r="AP178" i="106"/>
  <c r="H180" i="106"/>
  <c r="AM188" i="106"/>
  <c r="AL193" i="106"/>
  <c r="I195" i="106"/>
  <c r="AQ195" i="106"/>
  <c r="AK200" i="106"/>
  <c r="H202" i="106"/>
  <c r="AO205" i="106"/>
  <c r="AO206" i="106"/>
  <c r="H208" i="106"/>
  <c r="I215" i="106"/>
  <c r="AN216" i="106"/>
  <c r="K216" i="106" s="1"/>
  <c r="H218" i="106"/>
  <c r="H221" i="106"/>
  <c r="AO221" i="106"/>
  <c r="AM222" i="106"/>
  <c r="AN226" i="106"/>
  <c r="AE228" i="106"/>
  <c r="AJ230" i="106"/>
  <c r="AL235" i="106"/>
  <c r="I240" i="106"/>
  <c r="AQ241" i="106"/>
  <c r="AN247" i="106"/>
  <c r="AP254" i="106"/>
  <c r="AP256" i="106"/>
  <c r="AK257" i="106"/>
  <c r="AJ258" i="106"/>
  <c r="AQ263" i="106"/>
  <c r="H265" i="106"/>
  <c r="H266" i="106"/>
  <c r="I267" i="106"/>
  <c r="AP268" i="106"/>
  <c r="AM269" i="106"/>
  <c r="AJ270" i="106"/>
  <c r="AN271" i="106"/>
  <c r="AJ192" i="106"/>
  <c r="AR195" i="106"/>
  <c r="AJ199" i="106"/>
  <c r="AL219" i="106"/>
  <c r="AQ246" i="106"/>
  <c r="AN258" i="106"/>
  <c r="K258" i="106" s="1"/>
  <c r="AM134" i="106"/>
  <c r="AJ142" i="106"/>
  <c r="AQ146" i="106"/>
  <c r="AE156" i="106"/>
  <c r="I159" i="106"/>
  <c r="I163" i="106"/>
  <c r="AN167" i="106"/>
  <c r="AN170" i="106"/>
  <c r="K170" i="106" s="1"/>
  <c r="H172" i="106"/>
  <c r="H173" i="106"/>
  <c r="H174" i="106"/>
  <c r="H175" i="106"/>
  <c r="AQ175" i="106"/>
  <c r="AK176" i="106"/>
  <c r="AR178" i="106"/>
  <c r="M180" i="106"/>
  <c r="AG180" i="106" s="1"/>
  <c r="AT180" i="106" s="1"/>
  <c r="I183" i="106"/>
  <c r="I188" i="106"/>
  <c r="AP188" i="106"/>
  <c r="AP192" i="106"/>
  <c r="M195" i="106"/>
  <c r="AR199" i="106"/>
  <c r="I205" i="106"/>
  <c r="AE208" i="106"/>
  <c r="M215" i="106"/>
  <c r="AH215" i="106" s="1"/>
  <c r="AU215" i="106" s="1"/>
  <c r="H216" i="106"/>
  <c r="AP216" i="106"/>
  <c r="AO219" i="106"/>
  <c r="AO222" i="106"/>
  <c r="H226" i="106"/>
  <c r="AP226" i="106"/>
  <c r="AK227" i="106"/>
  <c r="AL228" i="106"/>
  <c r="M238" i="106"/>
  <c r="M240" i="106"/>
  <c r="AR254" i="106"/>
  <c r="AM257" i="106"/>
  <c r="AO258" i="106"/>
  <c r="M266" i="106"/>
  <c r="AI266" i="106" s="1"/>
  <c r="AV266" i="106" s="1"/>
  <c r="AR268" i="106"/>
  <c r="AP269" i="106"/>
  <c r="AN270" i="106"/>
  <c r="K270" i="106" s="1"/>
  <c r="AE275" i="106"/>
  <c r="AL176" i="106"/>
  <c r="AQ188" i="106"/>
  <c r="AQ192" i="106"/>
  <c r="AE195" i="106"/>
  <c r="AE215" i="106"/>
  <c r="AQ226" i="106"/>
  <c r="AM228" i="106"/>
  <c r="AE238" i="106"/>
  <c r="AE240" i="106"/>
  <c r="AQ258" i="106"/>
  <c r="AE161" i="106"/>
  <c r="AE163" i="106"/>
  <c r="M175" i="106"/>
  <c r="AN176" i="106"/>
  <c r="K176" i="106" s="1"/>
  <c r="AL180" i="106"/>
  <c r="M188" i="106"/>
  <c r="AR188" i="106"/>
  <c r="M205" i="106"/>
  <c r="AE207" i="106"/>
  <c r="AL208" i="106"/>
  <c r="AR216" i="106"/>
  <c r="K226" i="106"/>
  <c r="AR226" i="106"/>
  <c r="AM227" i="106"/>
  <c r="AO228" i="106"/>
  <c r="AE241" i="106"/>
  <c r="AE242" i="106"/>
  <c r="AG244" i="106"/>
  <c r="AT244" i="106" s="1"/>
  <c r="AO257" i="106"/>
  <c r="AR258" i="106"/>
  <c r="AJ266" i="106"/>
  <c r="H269" i="106"/>
  <c r="H270" i="106"/>
  <c r="AQ270" i="106"/>
  <c r="AN275" i="106"/>
  <c r="AR134" i="106"/>
  <c r="AP142" i="106"/>
  <c r="H146" i="106"/>
  <c r="AE150" i="106"/>
  <c r="AJ155" i="106"/>
  <c r="AL156" i="106"/>
  <c r="AN157" i="106"/>
  <c r="AL159" i="106"/>
  <c r="I167" i="106"/>
  <c r="AQ167" i="106"/>
  <c r="I170" i="106"/>
  <c r="K172" i="106"/>
  <c r="M173" i="106"/>
  <c r="AE174" i="106"/>
  <c r="AE175" i="106"/>
  <c r="H176" i="106"/>
  <c r="AO176" i="106"/>
  <c r="AM183" i="106"/>
  <c r="AL184" i="106"/>
  <c r="M186" i="106"/>
  <c r="AJ187" i="106"/>
  <c r="AE188" i="106"/>
  <c r="AJ198" i="106"/>
  <c r="I200" i="106"/>
  <c r="AQ200" i="106"/>
  <c r="AM202" i="106"/>
  <c r="AJ204" i="106"/>
  <c r="AE205" i="106"/>
  <c r="AP208" i="106"/>
  <c r="AQ209" i="106"/>
  <c r="AJ214" i="106"/>
  <c r="M216" i="106"/>
  <c r="AJ218" i="106"/>
  <c r="H220" i="106"/>
  <c r="H222" i="106"/>
  <c r="M226" i="106"/>
  <c r="AN227" i="106"/>
  <c r="K227" i="106" s="1"/>
  <c r="AQ228" i="106"/>
  <c r="AP238" i="106"/>
  <c r="AJ240" i="106"/>
  <c r="AH244" i="106"/>
  <c r="AU244" i="106" s="1"/>
  <c r="AJ250" i="106"/>
  <c r="AE254" i="106"/>
  <c r="I257" i="106"/>
  <c r="AJ262" i="106"/>
  <c r="M264" i="106"/>
  <c r="AG265" i="106"/>
  <c r="AT265" i="106" s="1"/>
  <c r="AK266" i="106"/>
  <c r="I268" i="106"/>
  <c r="I269" i="106"/>
  <c r="I270" i="106"/>
  <c r="AR270" i="106"/>
  <c r="AP275" i="106"/>
  <c r="AM159" i="106"/>
  <c r="AK161" i="106"/>
  <c r="AJ163" i="106"/>
  <c r="I176" i="106"/>
  <c r="AP176" i="106"/>
  <c r="H178" i="106"/>
  <c r="AK187" i="106"/>
  <c r="AL196" i="106"/>
  <c r="AK198" i="106"/>
  <c r="AR200" i="106"/>
  <c r="AL204" i="106"/>
  <c r="AJ207" i="106"/>
  <c r="AK214" i="106"/>
  <c r="AJ215" i="106"/>
  <c r="AE216" i="106"/>
  <c r="AM218" i="106"/>
  <c r="AH221" i="106"/>
  <c r="AU221" i="106" s="1"/>
  <c r="I222" i="106"/>
  <c r="AE226" i="106"/>
  <c r="H227" i="106"/>
  <c r="AQ227" i="106"/>
  <c r="AR228" i="106"/>
  <c r="AK240" i="106"/>
  <c r="AJ241" i="106"/>
  <c r="H258" i="106"/>
  <c r="AH265" i="106"/>
  <c r="AU265" i="106" s="1"/>
  <c r="AM266" i="106"/>
  <c r="AQ275" i="106"/>
  <c r="AQ176" i="106"/>
  <c r="AK195" i="106"/>
  <c r="AL207" i="106"/>
  <c r="AK215" i="106"/>
  <c r="AM240" i="106"/>
  <c r="I258" i="106"/>
  <c r="AN266" i="106"/>
  <c r="K266" i="106" s="1"/>
  <c r="AR275" i="106"/>
  <c r="AE146" i="106"/>
  <c r="AQ150" i="106"/>
  <c r="AP156" i="106"/>
  <c r="AR159" i="106"/>
  <c r="AE170" i="106"/>
  <c r="AL172" i="106"/>
  <c r="AK173" i="106"/>
  <c r="AK175" i="106"/>
  <c r="AR176" i="106"/>
  <c r="AE178" i="106"/>
  <c r="AJ182" i="106"/>
  <c r="AL195" i="106"/>
  <c r="AN196" i="106"/>
  <c r="AO204" i="106"/>
  <c r="AO214" i="106"/>
  <c r="AM215" i="106"/>
  <c r="AJ226" i="106"/>
  <c r="AO240" i="106"/>
  <c r="AO266" i="106"/>
  <c r="AE22" i="106"/>
  <c r="AJ22" i="106"/>
  <c r="AL22" i="106"/>
  <c r="AM22" i="106"/>
  <c r="AO22" i="106"/>
  <c r="H22" i="106"/>
  <c r="AQ22" i="106"/>
  <c r="I22" i="106"/>
  <c r="AR22" i="106"/>
  <c r="AP57" i="105"/>
  <c r="AO57" i="105"/>
  <c r="AK33" i="105"/>
  <c r="AL33" i="105"/>
  <c r="AP33" i="105"/>
  <c r="I33" i="105"/>
  <c r="H33" i="105"/>
  <c r="AE33" i="105"/>
  <c r="AR33" i="105"/>
  <c r="AQ33" i="105"/>
  <c r="AN33" i="105"/>
  <c r="K33" i="105" s="1"/>
  <c r="M33" i="105"/>
  <c r="AG37" i="105"/>
  <c r="AT37" i="105" s="1"/>
  <c r="AI37" i="105"/>
  <c r="AV37" i="105" s="1"/>
  <c r="AH46" i="105"/>
  <c r="AU46" i="105" s="1"/>
  <c r="AI46" i="105"/>
  <c r="AV46" i="105" s="1"/>
  <c r="AN25" i="105"/>
  <c r="I28" i="105"/>
  <c r="AL29" i="105"/>
  <c r="AE30" i="105"/>
  <c r="AN31" i="105"/>
  <c r="AE32" i="105"/>
  <c r="AO37" i="105"/>
  <c r="AO41" i="105"/>
  <c r="AK42" i="105"/>
  <c r="AJ43" i="105"/>
  <c r="AK47" i="105"/>
  <c r="AO50" i="105"/>
  <c r="I54" i="105"/>
  <c r="AP55" i="105"/>
  <c r="AP58" i="105"/>
  <c r="AR59" i="105"/>
  <c r="AM61" i="105"/>
  <c r="AE64" i="105"/>
  <c r="AJ65" i="105"/>
  <c r="M66" i="105"/>
  <c r="M70" i="105"/>
  <c r="AJ71" i="105"/>
  <c r="AQ74" i="105"/>
  <c r="AQ75" i="105"/>
  <c r="AL76" i="105"/>
  <c r="AK80" i="105"/>
  <c r="AE82" i="105"/>
  <c r="AN85" i="105"/>
  <c r="H87" i="105"/>
  <c r="AR87" i="105"/>
  <c r="AL88" i="105"/>
  <c r="AM89" i="105"/>
  <c r="H91" i="105"/>
  <c r="AP92" i="105"/>
  <c r="H99" i="105"/>
  <c r="AO99" i="105"/>
  <c r="AJ100" i="105"/>
  <c r="AL101" i="105"/>
  <c r="K103" i="105"/>
  <c r="M106" i="105"/>
  <c r="AO110" i="105"/>
  <c r="AP111" i="105"/>
  <c r="AJ112" i="105"/>
  <c r="K114" i="105"/>
  <c r="H117" i="105"/>
  <c r="AM118" i="105"/>
  <c r="AJ120" i="105"/>
  <c r="AK121" i="105"/>
  <c r="AE122" i="105"/>
  <c r="M136" i="105"/>
  <c r="AO149" i="105"/>
  <c r="AK149" i="105"/>
  <c r="M149" i="105"/>
  <c r="AG149" i="105" s="1"/>
  <c r="AT149" i="105" s="1"/>
  <c r="H149" i="105"/>
  <c r="AQ149" i="105"/>
  <c r="AM149" i="105"/>
  <c r="AF237" i="105"/>
  <c r="AP25" i="105"/>
  <c r="AE26" i="105"/>
  <c r="AP29" i="105"/>
  <c r="AK30" i="105"/>
  <c r="H32" i="105"/>
  <c r="AJ32" i="105"/>
  <c r="AJ35" i="105"/>
  <c r="AQ41" i="105"/>
  <c r="AO42" i="105"/>
  <c r="AM43" i="105"/>
  <c r="AP47" i="105"/>
  <c r="I49" i="105"/>
  <c r="M54" i="105"/>
  <c r="AG54" i="105" s="1"/>
  <c r="AT54" i="105" s="1"/>
  <c r="AR55" i="105"/>
  <c r="H59" i="105"/>
  <c r="AR61" i="105"/>
  <c r="AP64" i="105"/>
  <c r="AL65" i="105"/>
  <c r="AJ70" i="105"/>
  <c r="AN71" i="105"/>
  <c r="K71" i="105" s="1"/>
  <c r="I73" i="105"/>
  <c r="H76" i="105"/>
  <c r="AQ76" i="105"/>
  <c r="AK82" i="105"/>
  <c r="AM84" i="105"/>
  <c r="I86" i="105"/>
  <c r="M87" i="105"/>
  <c r="H88" i="105"/>
  <c r="AN88" i="105"/>
  <c r="J93" i="105"/>
  <c r="AL94" i="105"/>
  <c r="AQ99" i="105"/>
  <c r="AL100" i="105"/>
  <c r="AN101" i="105"/>
  <c r="AE103" i="105"/>
  <c r="AK107" i="105"/>
  <c r="AR110" i="105"/>
  <c r="AR111" i="105"/>
  <c r="AL112" i="105"/>
  <c r="AJ114" i="105"/>
  <c r="AP118" i="105"/>
  <c r="AP120" i="105"/>
  <c r="AM121" i="105"/>
  <c r="AO124" i="105"/>
  <c r="AR126" i="105"/>
  <c r="AP126" i="105"/>
  <c r="AM126" i="105"/>
  <c r="M126" i="105"/>
  <c r="AO128" i="105"/>
  <c r="H128" i="105"/>
  <c r="AO138" i="105"/>
  <c r="AQ138" i="105"/>
  <c r="I138" i="105"/>
  <c r="AN138" i="105"/>
  <c r="K138" i="105" s="1"/>
  <c r="AJ138" i="105"/>
  <c r="AE138" i="105"/>
  <c r="AI156" i="105"/>
  <c r="AV156" i="105" s="1"/>
  <c r="AG156" i="105"/>
  <c r="AT156" i="105" s="1"/>
  <c r="AO270" i="105"/>
  <c r="AR270" i="105"/>
  <c r="AQ270" i="105"/>
  <c r="AP270" i="105"/>
  <c r="AM270" i="105"/>
  <c r="AJ270" i="105"/>
  <c r="AE270" i="105"/>
  <c r="H270" i="105"/>
  <c r="J225" i="105"/>
  <c r="AF225" i="105"/>
  <c r="AQ25" i="105"/>
  <c r="AE54" i="105"/>
  <c r="AE87" i="105"/>
  <c r="AO91" i="105"/>
  <c r="AG95" i="105"/>
  <c r="AT95" i="105" s="1"/>
  <c r="AI135" i="105"/>
  <c r="AV135" i="105" s="1"/>
  <c r="AH135" i="105"/>
  <c r="AU135" i="105" s="1"/>
  <c r="AI155" i="105"/>
  <c r="AV155" i="105" s="1"/>
  <c r="AG155" i="105"/>
  <c r="AT155" i="105" s="1"/>
  <c r="AR171" i="105"/>
  <c r="AJ171" i="105"/>
  <c r="H171" i="105"/>
  <c r="AM32" i="105"/>
  <c r="AM40" i="105"/>
  <c r="M59" i="105"/>
  <c r="AI59" i="105" s="1"/>
  <c r="AV59" i="105" s="1"/>
  <c r="J69" i="105"/>
  <c r="AM82" i="105"/>
  <c r="K86" i="105"/>
  <c r="AR88" i="105"/>
  <c r="AN94" i="105"/>
  <c r="AH95" i="105"/>
  <c r="AU95" i="105" s="1"/>
  <c r="AR101" i="105"/>
  <c r="AH103" i="105"/>
  <c r="AU103" i="105" s="1"/>
  <c r="M116" i="105"/>
  <c r="AI116" i="105" s="1"/>
  <c r="AV116" i="105" s="1"/>
  <c r="AQ122" i="105"/>
  <c r="AO132" i="105"/>
  <c r="AP132" i="105"/>
  <c r="AM132" i="105"/>
  <c r="M132" i="105"/>
  <c r="AG132" i="105" s="1"/>
  <c r="AT132" i="105" s="1"/>
  <c r="AR176" i="105"/>
  <c r="AQ176" i="105"/>
  <c r="I176" i="105"/>
  <c r="AQ237" i="105"/>
  <c r="I237" i="105"/>
  <c r="H237" i="105"/>
  <c r="AR237" i="105"/>
  <c r="AM237" i="105"/>
  <c r="AL237" i="105"/>
  <c r="AK237" i="105"/>
  <c r="M237" i="105"/>
  <c r="AH237" i="105" s="1"/>
  <c r="AU237" i="105" s="1"/>
  <c r="AQ24" i="105"/>
  <c r="H26" i="105"/>
  <c r="AK26" i="105"/>
  <c r="M32" i="105"/>
  <c r="AI32" i="105" s="1"/>
  <c r="AV32" i="105" s="1"/>
  <c r="AN32" i="105"/>
  <c r="K32" i="105" s="1"/>
  <c r="AP35" i="105"/>
  <c r="AM38" i="105"/>
  <c r="AP40" i="105"/>
  <c r="AL49" i="105"/>
  <c r="AE59" i="105"/>
  <c r="H65" i="105"/>
  <c r="AO65" i="105"/>
  <c r="AL66" i="105"/>
  <c r="AP70" i="105"/>
  <c r="AL73" i="105"/>
  <c r="M75" i="105"/>
  <c r="M76" i="105"/>
  <c r="J81" i="105"/>
  <c r="AN82" i="105"/>
  <c r="AP84" i="105"/>
  <c r="AE86" i="105"/>
  <c r="AJ87" i="105"/>
  <c r="K88" i="105"/>
  <c r="AO94" i="105"/>
  <c r="AE98" i="105"/>
  <c r="AI103" i="105"/>
  <c r="AV103" i="105" s="1"/>
  <c r="AN106" i="105"/>
  <c r="M110" i="105"/>
  <c r="AP114" i="105"/>
  <c r="AE132" i="105"/>
  <c r="I145" i="105"/>
  <c r="H145" i="105"/>
  <c r="AN145" i="105"/>
  <c r="J273" i="105"/>
  <c r="AF273" i="105"/>
  <c r="AF189" i="105"/>
  <c r="J189" i="105"/>
  <c r="AE25" i="105"/>
  <c r="I26" i="105"/>
  <c r="AL26" i="105"/>
  <c r="AP32" i="105"/>
  <c r="M35" i="105"/>
  <c r="M38" i="105"/>
  <c r="AN38" i="105"/>
  <c r="K38" i="105" s="1"/>
  <c r="AQ40" i="105"/>
  <c r="AQ43" i="105"/>
  <c r="AM49" i="105"/>
  <c r="H53" i="105"/>
  <c r="AN53" i="105"/>
  <c r="K53" i="105" s="1"/>
  <c r="AJ54" i="105"/>
  <c r="M58" i="105"/>
  <c r="I65" i="105"/>
  <c r="AP65" i="105"/>
  <c r="AO66" i="105"/>
  <c r="AN67" i="105"/>
  <c r="K67" i="105" s="1"/>
  <c r="AM73" i="105"/>
  <c r="AJ74" i="105"/>
  <c r="AE75" i="105"/>
  <c r="AE76" i="105"/>
  <c r="AP82" i="105"/>
  <c r="AR84" i="105"/>
  <c r="AK87" i="105"/>
  <c r="M88" i="105"/>
  <c r="AP94" i="105"/>
  <c r="AJ103" i="105"/>
  <c r="J105" i="105"/>
  <c r="H105" i="105" s="1"/>
  <c r="AP106" i="105"/>
  <c r="AE110" i="105"/>
  <c r="AE111" i="105"/>
  <c r="AK116" i="105"/>
  <c r="AQ121" i="105"/>
  <c r="I148" i="105"/>
  <c r="AK148" i="105"/>
  <c r="AJ148" i="105"/>
  <c r="M148" i="105"/>
  <c r="AR148" i="105"/>
  <c r="AP148" i="105"/>
  <c r="H163" i="105"/>
  <c r="AE163" i="105"/>
  <c r="M163" i="105"/>
  <c r="AG163" i="105" s="1"/>
  <c r="AT163" i="105" s="1"/>
  <c r="AQ163" i="105"/>
  <c r="I163" i="105"/>
  <c r="AO163" i="105"/>
  <c r="AM163" i="105"/>
  <c r="AK163" i="105"/>
  <c r="AF249" i="105"/>
  <c r="J249" i="105"/>
  <c r="H25" i="105"/>
  <c r="AN26" i="105"/>
  <c r="AJ41" i="105"/>
  <c r="J45" i="105"/>
  <c r="I45" i="105" s="1"/>
  <c r="AP49" i="105"/>
  <c r="AG50" i="105"/>
  <c r="AT50" i="105" s="1"/>
  <c r="AK54" i="105"/>
  <c r="AJ59" i="105"/>
  <c r="H61" i="105"/>
  <c r="AQ65" i="105"/>
  <c r="AQ66" i="105"/>
  <c r="AP73" i="105"/>
  <c r="AQ82" i="105"/>
  <c r="AJ86" i="105"/>
  <c r="AL87" i="105"/>
  <c r="AE88" i="105"/>
  <c r="AQ94" i="105"/>
  <c r="AJ98" i="105"/>
  <c r="AK103" i="105"/>
  <c r="AQ106" i="105"/>
  <c r="AL116" i="105"/>
  <c r="J129" i="105"/>
  <c r="AL145" i="105"/>
  <c r="AF201" i="105"/>
  <c r="J201" i="105"/>
  <c r="I201" i="105" s="1"/>
  <c r="I25" i="105"/>
  <c r="AJ25" i="105"/>
  <c r="M26" i="105"/>
  <c r="AO26" i="105"/>
  <c r="AF33" i="105"/>
  <c r="AP38" i="105"/>
  <c r="AK41" i="105"/>
  <c r="AE42" i="105"/>
  <c r="AR49" i="105"/>
  <c r="AP53" i="105"/>
  <c r="AL54" i="105"/>
  <c r="AL55" i="105"/>
  <c r="AN56" i="105"/>
  <c r="AK59" i="105"/>
  <c r="I61" i="105"/>
  <c r="K65" i="105"/>
  <c r="AR66" i="105"/>
  <c r="AP67" i="105"/>
  <c r="AR73" i="105"/>
  <c r="AM74" i="105"/>
  <c r="AJ75" i="105"/>
  <c r="AR82" i="105"/>
  <c r="I85" i="105"/>
  <c r="AO86" i="105"/>
  <c r="AM87" i="105"/>
  <c r="I94" i="105"/>
  <c r="AR94" i="105"/>
  <c r="AR95" i="105"/>
  <c r="AP96" i="105"/>
  <c r="AO98" i="105"/>
  <c r="AK99" i="105"/>
  <c r="M100" i="105"/>
  <c r="H101" i="105"/>
  <c r="AR106" i="105"/>
  <c r="AJ108" i="105"/>
  <c r="AJ111" i="105"/>
  <c r="AE112" i="105"/>
  <c r="AN116" i="105"/>
  <c r="AE118" i="105"/>
  <c r="M121" i="105"/>
  <c r="AI121" i="105" s="1"/>
  <c r="AV121" i="105" s="1"/>
  <c r="H124" i="105"/>
  <c r="AJ132" i="105"/>
  <c r="AP138" i="105"/>
  <c r="AJ150" i="105"/>
  <c r="M150" i="105"/>
  <c r="I150" i="105"/>
  <c r="AP150" i="105"/>
  <c r="AM150" i="105"/>
  <c r="AK150" i="105"/>
  <c r="AJ163" i="105"/>
  <c r="J165" i="105"/>
  <c r="J177" i="105"/>
  <c r="AF177" i="105"/>
  <c r="AK25" i="105"/>
  <c r="AO54" i="105"/>
  <c r="AN59" i="105"/>
  <c r="K59" i="105" s="1"/>
  <c r="AP86" i="105"/>
  <c r="AO87" i="105"/>
  <c r="AP116" i="105"/>
  <c r="I146" i="105"/>
  <c r="AP146" i="105"/>
  <c r="AO146" i="105"/>
  <c r="AM146" i="105"/>
  <c r="H146" i="105"/>
  <c r="K25" i="105"/>
  <c r="AL25" i="105"/>
  <c r="AQ54" i="105"/>
  <c r="AP59" i="105"/>
  <c r="AM75" i="105"/>
  <c r="AJ76" i="105"/>
  <c r="AQ86" i="105"/>
  <c r="AP87" i="105"/>
  <c r="M94" i="105"/>
  <c r="AI94" i="105" s="1"/>
  <c r="AV94" i="105" s="1"/>
  <c r="AQ98" i="105"/>
  <c r="AE101" i="105"/>
  <c r="AR116" i="105"/>
  <c r="AP122" i="105"/>
  <c r="AL122" i="105"/>
  <c r="AN132" i="105"/>
  <c r="K132" i="105" s="1"/>
  <c r="J153" i="105"/>
  <c r="AF261" i="105"/>
  <c r="J261" i="105"/>
  <c r="AF141" i="105"/>
  <c r="J141" i="105"/>
  <c r="M25" i="105"/>
  <c r="AI25" i="105" s="1"/>
  <c r="AV25" i="105" s="1"/>
  <c r="AM25" i="105"/>
  <c r="AN41" i="105"/>
  <c r="K41" i="105" s="1"/>
  <c r="H54" i="105"/>
  <c r="AR54" i="105"/>
  <c r="AQ59" i="105"/>
  <c r="AL61" i="105"/>
  <c r="AO75" i="105"/>
  <c r="AK76" i="105"/>
  <c r="M82" i="105"/>
  <c r="AQ87" i="105"/>
  <c r="AK88" i="105"/>
  <c r="AE94" i="105"/>
  <c r="AL110" i="105"/>
  <c r="M122" i="105"/>
  <c r="M124" i="105"/>
  <c r="AQ132" i="105"/>
  <c r="AK136" i="105"/>
  <c r="I136" i="105"/>
  <c r="AJ146" i="105"/>
  <c r="AR123" i="105"/>
  <c r="H135" i="105"/>
  <c r="AQ135" i="105"/>
  <c r="AM140" i="105"/>
  <c r="AN142" i="105"/>
  <c r="AG144" i="105"/>
  <c r="AT144" i="105" s="1"/>
  <c r="AO151" i="105"/>
  <c r="AO154" i="105"/>
  <c r="AK155" i="105"/>
  <c r="AE156" i="105"/>
  <c r="H157" i="105"/>
  <c r="AQ160" i="105"/>
  <c r="AR161" i="105"/>
  <c r="AP170" i="105"/>
  <c r="AE172" i="105"/>
  <c r="AK173" i="105"/>
  <c r="AR175" i="105"/>
  <c r="M181" i="105"/>
  <c r="AN183" i="105"/>
  <c r="K183" i="105" s="1"/>
  <c r="H187" i="105"/>
  <c r="AQ187" i="105"/>
  <c r="AR188" i="105"/>
  <c r="AO191" i="105"/>
  <c r="AP193" i="105"/>
  <c r="AL194" i="105"/>
  <c r="AE196" i="105"/>
  <c r="AE197" i="105"/>
  <c r="AN198" i="105"/>
  <c r="AO200" i="105"/>
  <c r="AN207" i="105"/>
  <c r="K207" i="105" s="1"/>
  <c r="AR210" i="105"/>
  <c r="AJ214" i="105"/>
  <c r="AP216" i="105"/>
  <c r="AL217" i="105"/>
  <c r="AE218" i="105"/>
  <c r="AL219" i="105"/>
  <c r="AM223" i="105"/>
  <c r="M235" i="105"/>
  <c r="AJ236" i="105"/>
  <c r="AO241" i="105"/>
  <c r="AK242" i="105"/>
  <c r="AL243" i="105"/>
  <c r="AI250" i="105"/>
  <c r="AV250" i="105" s="1"/>
  <c r="AE262" i="105"/>
  <c r="AO265" i="105"/>
  <c r="AQ268" i="105"/>
  <c r="M271" i="105"/>
  <c r="H272" i="105"/>
  <c r="AM137" i="105"/>
  <c r="AP140" i="105"/>
  <c r="AK144" i="105"/>
  <c r="AQ154" i="105"/>
  <c r="AQ159" i="105"/>
  <c r="AK172" i="105"/>
  <c r="H174" i="105"/>
  <c r="AE175" i="105"/>
  <c r="AR193" i="105"/>
  <c r="AJ196" i="105"/>
  <c r="AK197" i="105"/>
  <c r="AR203" i="105"/>
  <c r="AP207" i="105"/>
  <c r="AQ209" i="105"/>
  <c r="AM214" i="105"/>
  <c r="AN217" i="105"/>
  <c r="AK218" i="105"/>
  <c r="AP223" i="105"/>
  <c r="AM226" i="105"/>
  <c r="AM229" i="105"/>
  <c r="AO230" i="105"/>
  <c r="AQ231" i="105"/>
  <c r="AM233" i="105"/>
  <c r="AJ235" i="105"/>
  <c r="AL236" i="105"/>
  <c r="AG238" i="105"/>
  <c r="AT238" i="105" s="1"/>
  <c r="AQ241" i="105"/>
  <c r="AN242" i="105"/>
  <c r="AQ243" i="105"/>
  <c r="AP245" i="105"/>
  <c r="I248" i="105"/>
  <c r="AJ253" i="105"/>
  <c r="H258" i="105"/>
  <c r="I265" i="105"/>
  <c r="AR265" i="105"/>
  <c r="I268" i="105"/>
  <c r="AJ175" i="105"/>
  <c r="I178" i="105"/>
  <c r="M192" i="105"/>
  <c r="AL196" i="105"/>
  <c r="AM197" i="105"/>
  <c r="AK202" i="105"/>
  <c r="AR207" i="105"/>
  <c r="I214" i="105"/>
  <c r="AO214" i="105"/>
  <c r="I217" i="105"/>
  <c r="AP217" i="105"/>
  <c r="I223" i="105"/>
  <c r="AR223" i="105"/>
  <c r="AO235" i="105"/>
  <c r="AN236" i="105"/>
  <c r="H242" i="105"/>
  <c r="AP242" i="105"/>
  <c r="M248" i="105"/>
  <c r="AI248" i="105" s="1"/>
  <c r="AV248" i="105" s="1"/>
  <c r="AL253" i="105"/>
  <c r="AM255" i="105"/>
  <c r="M258" i="105"/>
  <c r="AH258" i="105" s="1"/>
  <c r="AU258" i="105" s="1"/>
  <c r="M265" i="105"/>
  <c r="AG265" i="105" s="1"/>
  <c r="AT265" i="105" s="1"/>
  <c r="M268" i="105"/>
  <c r="AH268" i="105" s="1"/>
  <c r="AU268" i="105" s="1"/>
  <c r="M269" i="105"/>
  <c r="AK271" i="105"/>
  <c r="AL272" i="105"/>
  <c r="AE275" i="105"/>
  <c r="AK175" i="105"/>
  <c r="AE192" i="105"/>
  <c r="AP214" i="105"/>
  <c r="AQ217" i="105"/>
  <c r="AP235" i="105"/>
  <c r="AP236" i="105"/>
  <c r="AQ242" i="105"/>
  <c r="AE248" i="105"/>
  <c r="AN253" i="105"/>
  <c r="K253" i="105" s="1"/>
  <c r="AE265" i="105"/>
  <c r="AE268" i="105"/>
  <c r="AL271" i="105"/>
  <c r="AO272" i="105"/>
  <c r="AL123" i="105"/>
  <c r="AO125" i="105"/>
  <c r="AR133" i="105"/>
  <c r="H144" i="105"/>
  <c r="AQ144" i="105"/>
  <c r="M154" i="105"/>
  <c r="AR155" i="105"/>
  <c r="AL156" i="105"/>
  <c r="AE160" i="105"/>
  <c r="AL168" i="105"/>
  <c r="AE170" i="105"/>
  <c r="AP172" i="105"/>
  <c r="AO174" i="105"/>
  <c r="AL175" i="105"/>
  <c r="M178" i="105"/>
  <c r="AI178" i="105" s="1"/>
  <c r="AV178" i="105" s="1"/>
  <c r="AM181" i="105"/>
  <c r="I184" i="105"/>
  <c r="AO185" i="105"/>
  <c r="AJ193" i="105"/>
  <c r="AP196" i="105"/>
  <c r="AR197" i="105"/>
  <c r="AE200" i="105"/>
  <c r="AM202" i="105"/>
  <c r="AM205" i="105"/>
  <c r="AE207" i="105"/>
  <c r="AE210" i="105"/>
  <c r="K214" i="105"/>
  <c r="AQ214" i="105"/>
  <c r="AE216" i="105"/>
  <c r="K217" i="105"/>
  <c r="AR217" i="105"/>
  <c r="AQ218" i="105"/>
  <c r="AL221" i="105"/>
  <c r="K223" i="105"/>
  <c r="H226" i="105"/>
  <c r="AQ226" i="105"/>
  <c r="AQ229" i="105"/>
  <c r="AL232" i="105"/>
  <c r="AQ236" i="105"/>
  <c r="AL238" i="105"/>
  <c r="AJ239" i="105"/>
  <c r="M241" i="105"/>
  <c r="AI241" i="105" s="1"/>
  <c r="AV241" i="105" s="1"/>
  <c r="K242" i="105"/>
  <c r="AR242" i="105"/>
  <c r="H250" i="105"/>
  <c r="AE252" i="105"/>
  <c r="I253" i="105"/>
  <c r="AQ253" i="105"/>
  <c r="AK258" i="105"/>
  <c r="AL259" i="105"/>
  <c r="AJ269" i="105"/>
  <c r="AM271" i="105"/>
  <c r="AL275" i="105"/>
  <c r="AJ192" i="105"/>
  <c r="AR236" i="105"/>
  <c r="AL244" i="105"/>
  <c r="AK248" i="105"/>
  <c r="AR253" i="105"/>
  <c r="AM258" i="105"/>
  <c r="AM259" i="105"/>
  <c r="AL263" i="105"/>
  <c r="AL264" i="105"/>
  <c r="I267" i="105"/>
  <c r="AK269" i="105"/>
  <c r="AN271" i="105"/>
  <c r="AP275" i="105"/>
  <c r="AN123" i="105"/>
  <c r="K123" i="105" s="1"/>
  <c r="AK135" i="105"/>
  <c r="AE155" i="105"/>
  <c r="H156" i="105"/>
  <c r="AN156" i="105"/>
  <c r="K156" i="105" s="1"/>
  <c r="AJ160" i="105"/>
  <c r="AK161" i="105"/>
  <c r="AN166" i="105"/>
  <c r="AK170" i="105"/>
  <c r="H172" i="105"/>
  <c r="AR172" i="105"/>
  <c r="AR174" i="105"/>
  <c r="AN175" i="105"/>
  <c r="K175" i="105" s="1"/>
  <c r="AK178" i="105"/>
  <c r="AO181" i="105"/>
  <c r="M184" i="105"/>
  <c r="AG184" i="105" s="1"/>
  <c r="AT184" i="105" s="1"/>
  <c r="AO186" i="105"/>
  <c r="AJ187" i="105"/>
  <c r="AM188" i="105"/>
  <c r="AK192" i="105"/>
  <c r="AL193" i="105"/>
  <c r="H196" i="105"/>
  <c r="AJ200" i="105"/>
  <c r="I202" i="105"/>
  <c r="AP202" i="105"/>
  <c r="AK203" i="105"/>
  <c r="AO205" i="105"/>
  <c r="AG207" i="105"/>
  <c r="AT207" i="105" s="1"/>
  <c r="AM210" i="105"/>
  <c r="AE214" i="105"/>
  <c r="AJ216" i="105"/>
  <c r="AE217" i="105"/>
  <c r="H218" i="105"/>
  <c r="AO221" i="105"/>
  <c r="AE223" i="105"/>
  <c r="M229" i="105"/>
  <c r="H230" i="105"/>
  <c r="K236" i="105"/>
  <c r="H238" i="105"/>
  <c r="AN238" i="105"/>
  <c r="K238" i="105" s="1"/>
  <c r="AN239" i="105"/>
  <c r="K239" i="105" s="1"/>
  <c r="AE242" i="105"/>
  <c r="H243" i="105"/>
  <c r="AN246" i="105"/>
  <c r="AM248" i="105"/>
  <c r="AP258" i="105"/>
  <c r="AN259" i="105"/>
  <c r="AM264" i="105"/>
  <c r="AJ265" i="105"/>
  <c r="AK268" i="105"/>
  <c r="AL269" i="105"/>
  <c r="AP271" i="105"/>
  <c r="AQ275" i="105"/>
  <c r="AO175" i="105"/>
  <c r="AE184" i="105"/>
  <c r="AP192" i="105"/>
  <c r="AG194" i="105"/>
  <c r="AT194" i="105" s="1"/>
  <c r="H197" i="105"/>
  <c r="AK200" i="105"/>
  <c r="AQ202" i="105"/>
  <c r="AM212" i="105"/>
  <c r="AL216" i="105"/>
  <c r="M236" i="105"/>
  <c r="AJ241" i="105"/>
  <c r="H245" i="105"/>
  <c r="AP248" i="105"/>
  <c r="M253" i="105"/>
  <c r="AQ258" i="105"/>
  <c r="AK265" i="105"/>
  <c r="AN268" i="105"/>
  <c r="AO269" i="105"/>
  <c r="AQ271" i="105"/>
  <c r="AK154" i="105"/>
  <c r="AR156" i="105"/>
  <c r="AL160" i="105"/>
  <c r="M164" i="105"/>
  <c r="AN170" i="105"/>
  <c r="I175" i="105"/>
  <c r="AP175" i="105"/>
  <c r="AQ181" i="105"/>
  <c r="AO188" i="105"/>
  <c r="AQ192" i="105"/>
  <c r="AH194" i="105"/>
  <c r="AU194" i="105" s="1"/>
  <c r="AM200" i="105"/>
  <c r="M202" i="105"/>
  <c r="AR202" i="105"/>
  <c r="AK207" i="105"/>
  <c r="AO210" i="105"/>
  <c r="AN212" i="105"/>
  <c r="AG214" i="105"/>
  <c r="AT214" i="105" s="1"/>
  <c r="AM216" i="105"/>
  <c r="AJ217" i="105"/>
  <c r="AJ223" i="105"/>
  <c r="H235" i="105"/>
  <c r="AE236" i="105"/>
  <c r="AK241" i="105"/>
  <c r="AE243" i="105"/>
  <c r="I245" i="105"/>
  <c r="AQ248" i="105"/>
  <c r="AK252" i="105"/>
  <c r="AE253" i="105"/>
  <c r="AQ259" i="105"/>
  <c r="H264" i="105"/>
  <c r="AP264" i="105"/>
  <c r="AL265" i="105"/>
  <c r="AO268" i="105"/>
  <c r="AR269" i="105"/>
  <c r="I271" i="105"/>
  <c r="AQ175" i="105"/>
  <c r="AQ184" i="105"/>
  <c r="AR192" i="105"/>
  <c r="AH214" i="105"/>
  <c r="AU214" i="105" s="1"/>
  <c r="AO216" i="105"/>
  <c r="AK223" i="105"/>
  <c r="AL241" i="105"/>
  <c r="AR248" i="105"/>
  <c r="AN265" i="105"/>
  <c r="K265" i="105" s="1"/>
  <c r="AP268" i="105"/>
  <c r="H22" i="105"/>
  <c r="I22" i="105"/>
  <c r="AJ22" i="105"/>
  <c r="AK22" i="105"/>
  <c r="M22" i="105"/>
  <c r="AI22" i="105" s="1"/>
  <c r="AM22" i="105"/>
  <c r="AN22" i="105"/>
  <c r="K22" i="105" s="1"/>
  <c r="AO22" i="105"/>
  <c r="AP22" i="105"/>
  <c r="AR22" i="105"/>
  <c r="AE22" i="105"/>
  <c r="X24" i="106"/>
  <c r="W264" i="106"/>
  <c r="W276" i="106"/>
  <c r="W271" i="106"/>
  <c r="W266" i="106"/>
  <c r="W254" i="106"/>
  <c r="W273" i="106"/>
  <c r="W261" i="106"/>
  <c r="W268" i="106"/>
  <c r="W256" i="106"/>
  <c r="W275" i="106"/>
  <c r="W263" i="106"/>
  <c r="W270" i="106"/>
  <c r="W258" i="106"/>
  <c r="W265" i="106"/>
  <c r="W269" i="106"/>
  <c r="W257" i="106"/>
  <c r="W260" i="106"/>
  <c r="W241" i="106"/>
  <c r="W248" i="106"/>
  <c r="W272" i="106"/>
  <c r="W252" i="106"/>
  <c r="W243" i="106"/>
  <c r="W245" i="106"/>
  <c r="W250" i="106"/>
  <c r="W240" i="106"/>
  <c r="W259" i="106"/>
  <c r="W253" i="106"/>
  <c r="W247" i="106"/>
  <c r="W235" i="106"/>
  <c r="W267" i="106"/>
  <c r="W255" i="106"/>
  <c r="W251" i="106"/>
  <c r="W244" i="106"/>
  <c r="W226" i="106"/>
  <c r="W221" i="106"/>
  <c r="W249" i="106"/>
  <c r="W246" i="106"/>
  <c r="W236" i="106"/>
  <c r="W234" i="106"/>
  <c r="W228" i="106"/>
  <c r="W230" i="106"/>
  <c r="W262" i="106"/>
  <c r="W274" i="106"/>
  <c r="W232" i="106"/>
  <c r="W227" i="106"/>
  <c r="W242" i="106"/>
  <c r="W237" i="106"/>
  <c r="W229" i="106"/>
  <c r="W225" i="106"/>
  <c r="W224" i="106"/>
  <c r="W217" i="106"/>
  <c r="W214" i="106"/>
  <c r="W223" i="106"/>
  <c r="W220" i="106"/>
  <c r="W209" i="106"/>
  <c r="W216" i="106"/>
  <c r="W204" i="106"/>
  <c r="W206" i="106"/>
  <c r="W233" i="106"/>
  <c r="W222" i="106"/>
  <c r="W215" i="106"/>
  <c r="W219" i="106"/>
  <c r="W205" i="106"/>
  <c r="W201" i="106"/>
  <c r="W189" i="106"/>
  <c r="W238" i="106"/>
  <c r="W231" i="106"/>
  <c r="W203" i="106"/>
  <c r="W200" i="106"/>
  <c r="W188" i="106"/>
  <c r="W211" i="106"/>
  <c r="W195" i="106"/>
  <c r="W239" i="106"/>
  <c r="W218" i="106"/>
  <c r="W212" i="106"/>
  <c r="W210" i="106"/>
  <c r="W198" i="106"/>
  <c r="W186" i="106"/>
  <c r="W184" i="106"/>
  <c r="W202" i="106"/>
  <c r="W197" i="106"/>
  <c r="W194" i="106"/>
  <c r="W176" i="106"/>
  <c r="W208" i="106"/>
  <c r="W190" i="106"/>
  <c r="W213" i="106"/>
  <c r="W191" i="106"/>
  <c r="W207" i="106"/>
  <c r="W199" i="106"/>
  <c r="W170" i="106"/>
  <c r="W187" i="106"/>
  <c r="W185" i="106"/>
  <c r="W183" i="106"/>
  <c r="W180" i="106"/>
  <c r="W172" i="106"/>
  <c r="W193" i="106"/>
  <c r="W192" i="106"/>
  <c r="W169" i="106"/>
  <c r="W182" i="106"/>
  <c r="W177" i="106"/>
  <c r="W175" i="106"/>
  <c r="W164" i="106"/>
  <c r="W181" i="106"/>
  <c r="W173" i="106"/>
  <c r="W196" i="106"/>
  <c r="W178" i="106"/>
  <c r="W168" i="106"/>
  <c r="W149" i="106"/>
  <c r="W156" i="106"/>
  <c r="W165" i="106"/>
  <c r="W151" i="106"/>
  <c r="W171" i="106"/>
  <c r="W167" i="106"/>
  <c r="W153" i="106"/>
  <c r="W179" i="106"/>
  <c r="W163" i="106"/>
  <c r="W152" i="106"/>
  <c r="W161" i="106"/>
  <c r="W155" i="106"/>
  <c r="W148" i="106"/>
  <c r="W132" i="106"/>
  <c r="W154" i="106"/>
  <c r="W139" i="106"/>
  <c r="W174" i="106"/>
  <c r="W147" i="106"/>
  <c r="W134" i="106"/>
  <c r="W166" i="106"/>
  <c r="W141" i="106"/>
  <c r="W162" i="106"/>
  <c r="W158" i="106"/>
  <c r="W143" i="106"/>
  <c r="W131" i="106"/>
  <c r="W159" i="106"/>
  <c r="W157" i="106"/>
  <c r="W146" i="106"/>
  <c r="W144" i="106"/>
  <c r="W138" i="106"/>
  <c r="W150" i="106"/>
  <c r="W140" i="106"/>
  <c r="W128" i="106"/>
  <c r="W145" i="106"/>
  <c r="W142" i="106"/>
  <c r="W130" i="106"/>
  <c r="W120" i="106"/>
  <c r="W108" i="106"/>
  <c r="W96" i="106"/>
  <c r="W127" i="106"/>
  <c r="W115" i="106"/>
  <c r="W136" i="106"/>
  <c r="W122" i="106"/>
  <c r="W110" i="106"/>
  <c r="W160" i="106"/>
  <c r="W117" i="106"/>
  <c r="W105" i="106"/>
  <c r="W93" i="106"/>
  <c r="W124" i="106"/>
  <c r="W112" i="106"/>
  <c r="W129" i="106"/>
  <c r="W119" i="106"/>
  <c r="W107" i="106"/>
  <c r="W126" i="106"/>
  <c r="W114" i="106"/>
  <c r="W102" i="106"/>
  <c r="W121" i="106"/>
  <c r="W137" i="106"/>
  <c r="W135" i="106"/>
  <c r="W133" i="106"/>
  <c r="W123" i="106"/>
  <c r="W111" i="106"/>
  <c r="W99" i="106"/>
  <c r="W125" i="106"/>
  <c r="W113" i="106"/>
  <c r="W101" i="106"/>
  <c r="W118" i="106"/>
  <c r="W97" i="106"/>
  <c r="W84" i="106"/>
  <c r="W72" i="106"/>
  <c r="W91" i="106"/>
  <c r="W79" i="106"/>
  <c r="W116" i="106"/>
  <c r="W95" i="106"/>
  <c r="W86" i="106"/>
  <c r="W74" i="106"/>
  <c r="W62" i="106"/>
  <c r="W109" i="106"/>
  <c r="W98" i="106"/>
  <c r="W81" i="106"/>
  <c r="W88" i="106"/>
  <c r="W76" i="106"/>
  <c r="W100" i="106"/>
  <c r="W83" i="106"/>
  <c r="W94" i="106"/>
  <c r="W90" i="106"/>
  <c r="W104" i="106"/>
  <c r="W87" i="106"/>
  <c r="W103" i="106"/>
  <c r="W89" i="106"/>
  <c r="W77" i="106"/>
  <c r="W65" i="106"/>
  <c r="W53" i="106"/>
  <c r="W54" i="106"/>
  <c r="W45" i="106"/>
  <c r="W33" i="106"/>
  <c r="W106" i="106"/>
  <c r="W71" i="106"/>
  <c r="W69" i="106"/>
  <c r="W63" i="106"/>
  <c r="W64" i="106"/>
  <c r="W55" i="106"/>
  <c r="W47" i="106"/>
  <c r="W35" i="106"/>
  <c r="W23" i="106"/>
  <c r="W80" i="106"/>
  <c r="W92" i="106"/>
  <c r="W73" i="106"/>
  <c r="W66" i="106"/>
  <c r="W57" i="106"/>
  <c r="W56" i="106"/>
  <c r="W49" i="106"/>
  <c r="W44" i="106"/>
  <c r="W32" i="106"/>
  <c r="W85" i="106"/>
  <c r="W75" i="106"/>
  <c r="W70" i="106"/>
  <c r="W67" i="106"/>
  <c r="W58" i="106"/>
  <c r="W39" i="106"/>
  <c r="W59" i="106"/>
  <c r="W46" i="106"/>
  <c r="W34" i="106"/>
  <c r="W22" i="106"/>
  <c r="W68" i="106"/>
  <c r="W60" i="106"/>
  <c r="W78" i="106"/>
  <c r="W61" i="106"/>
  <c r="W52" i="106"/>
  <c r="T22" i="106"/>
  <c r="AC23" i="106"/>
  <c r="W24" i="106"/>
  <c r="Q25" i="106"/>
  <c r="I26" i="106"/>
  <c r="AR26" i="106"/>
  <c r="AO26" i="106"/>
  <c r="AM26" i="106"/>
  <c r="AB26" i="106"/>
  <c r="U27" i="106"/>
  <c r="AN27" i="106"/>
  <c r="O28" i="106"/>
  <c r="AA29" i="106"/>
  <c r="T30" i="106"/>
  <c r="AM30" i="106"/>
  <c r="Y32" i="106"/>
  <c r="S33" i="106"/>
  <c r="X35" i="106"/>
  <c r="S36" i="106"/>
  <c r="AJ36" i="106"/>
  <c r="Q37" i="106"/>
  <c r="AJ37" i="106"/>
  <c r="N38" i="106"/>
  <c r="AI38" i="106"/>
  <c r="AV38" i="106" s="1"/>
  <c r="AI39" i="106"/>
  <c r="AV39" i="106" s="1"/>
  <c r="AH39" i="106"/>
  <c r="AU39" i="106" s="1"/>
  <c r="AJ40" i="106"/>
  <c r="K40" i="106"/>
  <c r="I40" i="106"/>
  <c r="AQ40" i="106"/>
  <c r="AE40" i="106"/>
  <c r="AP40" i="106"/>
  <c r="AO40" i="106"/>
  <c r="AD41" i="106"/>
  <c r="AB42" i="106"/>
  <c r="X43" i="106"/>
  <c r="S44" i="106"/>
  <c r="N45" i="106"/>
  <c r="O47" i="106"/>
  <c r="U48" i="106"/>
  <c r="AD49" i="106"/>
  <c r="N50" i="106"/>
  <c r="R56" i="106"/>
  <c r="AP63" i="106"/>
  <c r="H63" i="106"/>
  <c r="AL63" i="106"/>
  <c r="I63" i="106"/>
  <c r="AK63" i="106"/>
  <c r="AJ63" i="106"/>
  <c r="AE63" i="106"/>
  <c r="AR63" i="106"/>
  <c r="AO63" i="106"/>
  <c r="M63" i="106"/>
  <c r="AN63" i="106"/>
  <c r="K63" i="106" s="1"/>
  <c r="Q64" i="106"/>
  <c r="N66" i="106"/>
  <c r="X68" i="106"/>
  <c r="AD69" i="106"/>
  <c r="S75" i="106"/>
  <c r="X76" i="106"/>
  <c r="AI87" i="106"/>
  <c r="AV87" i="106" s="1"/>
  <c r="AG87" i="106"/>
  <c r="AT87" i="106" s="1"/>
  <c r="AH87" i="106"/>
  <c r="AU87" i="106" s="1"/>
  <c r="Y266" i="106"/>
  <c r="Y273" i="106"/>
  <c r="Y261" i="106"/>
  <c r="Y268" i="106"/>
  <c r="Y256" i="106"/>
  <c r="Y275" i="106"/>
  <c r="Y263" i="106"/>
  <c r="Y270" i="106"/>
  <c r="Y258" i="106"/>
  <c r="Y265" i="106"/>
  <c r="Y272" i="106"/>
  <c r="Y260" i="106"/>
  <c r="Y267" i="106"/>
  <c r="Y276" i="106"/>
  <c r="Y271" i="106"/>
  <c r="Y259" i="106"/>
  <c r="Y243" i="106"/>
  <c r="Y269" i="106"/>
  <c r="Y252" i="106"/>
  <c r="Y245" i="106"/>
  <c r="Y233" i="106"/>
  <c r="Y253" i="106"/>
  <c r="Y247" i="106"/>
  <c r="Y274" i="106"/>
  <c r="Y242" i="106"/>
  <c r="Y249" i="106"/>
  <c r="Y237" i="106"/>
  <c r="Y264" i="106"/>
  <c r="Y262" i="106"/>
  <c r="Y246" i="106"/>
  <c r="Y254" i="106"/>
  <c r="Y250" i="106"/>
  <c r="Y234" i="106"/>
  <c r="Y228" i="106"/>
  <c r="Y236" i="106"/>
  <c r="Y223" i="106"/>
  <c r="Y255" i="106"/>
  <c r="Y230" i="106"/>
  <c r="Y248" i="106"/>
  <c r="Y244" i="106"/>
  <c r="Y229" i="106"/>
  <c r="Y241" i="106"/>
  <c r="Y238" i="106"/>
  <c r="Y231" i="106"/>
  <c r="Y232" i="106"/>
  <c r="Y204" i="106"/>
  <c r="Y216" i="106"/>
  <c r="Y211" i="106"/>
  <c r="Y206" i="106"/>
  <c r="Y240" i="106"/>
  <c r="Y221" i="106"/>
  <c r="Y208" i="106"/>
  <c r="Y251" i="106"/>
  <c r="Y239" i="106"/>
  <c r="Y227" i="106"/>
  <c r="Y219" i="106"/>
  <c r="Y205" i="106"/>
  <c r="Y207" i="106"/>
  <c r="Y226" i="106"/>
  <c r="Y224" i="106"/>
  <c r="Y215" i="106"/>
  <c r="Y191" i="106"/>
  <c r="Y220" i="106"/>
  <c r="Y235" i="106"/>
  <c r="Y190" i="106"/>
  <c r="Y218" i="106"/>
  <c r="Y197" i="106"/>
  <c r="Y212" i="106"/>
  <c r="Y202" i="106"/>
  <c r="Y199" i="106"/>
  <c r="Y257" i="106"/>
  <c r="Y213" i="106"/>
  <c r="Y187" i="106"/>
  <c r="Y174" i="106"/>
  <c r="Y188" i="106"/>
  <c r="Y222" i="106"/>
  <c r="Y209" i="106"/>
  <c r="Y214" i="106"/>
  <c r="Y201" i="106"/>
  <c r="Y195" i="106"/>
  <c r="Y178" i="106"/>
  <c r="Y217" i="106"/>
  <c r="Y192" i="106"/>
  <c r="Y200" i="106"/>
  <c r="Y193" i="106"/>
  <c r="Y210" i="106"/>
  <c r="Y194" i="106"/>
  <c r="Y203" i="106"/>
  <c r="Y185" i="106"/>
  <c r="Y172" i="106"/>
  <c r="Y198" i="106"/>
  <c r="Y183" i="106"/>
  <c r="Y186" i="106"/>
  <c r="Y176" i="106"/>
  <c r="Y182" i="106"/>
  <c r="Y177" i="106"/>
  <c r="Y175" i="106"/>
  <c r="Y171" i="106"/>
  <c r="Y159" i="106"/>
  <c r="Y196" i="106"/>
  <c r="Y166" i="106"/>
  <c r="Y189" i="106"/>
  <c r="Y180" i="106"/>
  <c r="Y184" i="106"/>
  <c r="Y151" i="106"/>
  <c r="Y165" i="106"/>
  <c r="Y158" i="106"/>
  <c r="Y170" i="106"/>
  <c r="Y153" i="106"/>
  <c r="Y173" i="106"/>
  <c r="Y167" i="106"/>
  <c r="Y179" i="106"/>
  <c r="Y155" i="106"/>
  <c r="Y225" i="106"/>
  <c r="Y181" i="106"/>
  <c r="Y168" i="106"/>
  <c r="Y154" i="106"/>
  <c r="Y134" i="106"/>
  <c r="Y147" i="106"/>
  <c r="Y141" i="106"/>
  <c r="Y136" i="106"/>
  <c r="Y162" i="106"/>
  <c r="Y143" i="106"/>
  <c r="Y157" i="106"/>
  <c r="Y152" i="106"/>
  <c r="Y146" i="106"/>
  <c r="Y144" i="106"/>
  <c r="Y133" i="106"/>
  <c r="Y150" i="106"/>
  <c r="Y140" i="106"/>
  <c r="Y160" i="106"/>
  <c r="Y156" i="106"/>
  <c r="Y145" i="106"/>
  <c r="Y142" i="106"/>
  <c r="Y130" i="106"/>
  <c r="Y164" i="106"/>
  <c r="Y161" i="106"/>
  <c r="Y148" i="106"/>
  <c r="Y132" i="106"/>
  <c r="Y122" i="106"/>
  <c r="Y110" i="106"/>
  <c r="Y98" i="106"/>
  <c r="Y138" i="106"/>
  <c r="Y117" i="106"/>
  <c r="Y124" i="106"/>
  <c r="Y112" i="106"/>
  <c r="Y139" i="106"/>
  <c r="Y119" i="106"/>
  <c r="Y107" i="106"/>
  <c r="Y95" i="106"/>
  <c r="Y163" i="106"/>
  <c r="Y129" i="106"/>
  <c r="Y126" i="106"/>
  <c r="Y114" i="106"/>
  <c r="Y121" i="106"/>
  <c r="Y109" i="106"/>
  <c r="Y97" i="106"/>
  <c r="Y116" i="106"/>
  <c r="Y104" i="106"/>
  <c r="Y149" i="106"/>
  <c r="Y123" i="106"/>
  <c r="Y169" i="106"/>
  <c r="Y125" i="106"/>
  <c r="Y113" i="106"/>
  <c r="Y101" i="106"/>
  <c r="Y127" i="106"/>
  <c r="Y115" i="106"/>
  <c r="Y103" i="106"/>
  <c r="Y86" i="106"/>
  <c r="Y74" i="106"/>
  <c r="Y120" i="106"/>
  <c r="Y105" i="106"/>
  <c r="Y81" i="106"/>
  <c r="Y88" i="106"/>
  <c r="Y76" i="106"/>
  <c r="Y64" i="106"/>
  <c r="Y52" i="106"/>
  <c r="Y99" i="106"/>
  <c r="Y83" i="106"/>
  <c r="Y128" i="106"/>
  <c r="Y100" i="106"/>
  <c r="Y90" i="106"/>
  <c r="Y78" i="106"/>
  <c r="Y94" i="106"/>
  <c r="Y85" i="106"/>
  <c r="Y131" i="106"/>
  <c r="Y92" i="106"/>
  <c r="Y111" i="106"/>
  <c r="Y106" i="106"/>
  <c r="Y102" i="106"/>
  <c r="Y137" i="106"/>
  <c r="Y108" i="106"/>
  <c r="Y93" i="106"/>
  <c r="Y89" i="106"/>
  <c r="Y77" i="106"/>
  <c r="Y135" i="106"/>
  <c r="Y118" i="106"/>
  <c r="Y91" i="106"/>
  <c r="Y79" i="106"/>
  <c r="Y67" i="106"/>
  <c r="Y55" i="106"/>
  <c r="Y71" i="106"/>
  <c r="Y69" i="106"/>
  <c r="Y47" i="106"/>
  <c r="Y35" i="106"/>
  <c r="Y23" i="106"/>
  <c r="Y80" i="106"/>
  <c r="Y73" i="106"/>
  <c r="Y66" i="106"/>
  <c r="Y65" i="106"/>
  <c r="Y56" i="106"/>
  <c r="Y49" i="106"/>
  <c r="Y37" i="106"/>
  <c r="Y25" i="106"/>
  <c r="Y57" i="106"/>
  <c r="Y75" i="106"/>
  <c r="Y70" i="106"/>
  <c r="Y58" i="106"/>
  <c r="Y96" i="106"/>
  <c r="Y87" i="106"/>
  <c r="Y59" i="106"/>
  <c r="Y46" i="106"/>
  <c r="Y34" i="106"/>
  <c r="Y22" i="106"/>
  <c r="Y41" i="106"/>
  <c r="Y82" i="106"/>
  <c r="Y68" i="106"/>
  <c r="Y51" i="106"/>
  <c r="Y48" i="106"/>
  <c r="Y36" i="106"/>
  <c r="Y24" i="106"/>
  <c r="Y62" i="106"/>
  <c r="Y54" i="106"/>
  <c r="Y53" i="106"/>
  <c r="V22" i="106"/>
  <c r="S25" i="106"/>
  <c r="AJ25" i="106"/>
  <c r="Y27" i="106"/>
  <c r="R28" i="106"/>
  <c r="AK28" i="106"/>
  <c r="AQ29" i="106"/>
  <c r="AE29" i="106"/>
  <c r="AO29" i="106"/>
  <c r="AL29" i="106"/>
  <c r="AJ29" i="106"/>
  <c r="K29" i="106"/>
  <c r="AD29" i="106"/>
  <c r="W30" i="106"/>
  <c r="AO30" i="106"/>
  <c r="Q31" i="106"/>
  <c r="AC32" i="106"/>
  <c r="V33" i="106"/>
  <c r="V36" i="106"/>
  <c r="S37" i="106"/>
  <c r="AN37" i="106"/>
  <c r="S38" i="106"/>
  <c r="AK38" i="106"/>
  <c r="P39" i="106"/>
  <c r="AI40" i="106"/>
  <c r="AV40" i="106" s="1"/>
  <c r="AQ41" i="106"/>
  <c r="AE41" i="106"/>
  <c r="AO41" i="106"/>
  <c r="AL41" i="106"/>
  <c r="AK41" i="106"/>
  <c r="M41" i="106"/>
  <c r="AJ41" i="106"/>
  <c r="K41" i="106"/>
  <c r="AL42" i="106"/>
  <c r="AJ42" i="106"/>
  <c r="K42" i="106"/>
  <c r="H42" i="106"/>
  <c r="AR42" i="106"/>
  <c r="AQ42" i="106"/>
  <c r="AE42" i="106"/>
  <c r="AD42" i="106"/>
  <c r="AC43" i="106"/>
  <c r="X44" i="106"/>
  <c r="S45" i="106"/>
  <c r="S46" i="106"/>
  <c r="Q47" i="106"/>
  <c r="W48" i="106"/>
  <c r="Y50" i="106"/>
  <c r="T51" i="106"/>
  <c r="Y63" i="106"/>
  <c r="AC66" i="106"/>
  <c r="T67" i="106"/>
  <c r="T85" i="106"/>
  <c r="AG40" i="106"/>
  <c r="AT40" i="106" s="1"/>
  <c r="N273" i="106"/>
  <c r="N261" i="106"/>
  <c r="N268" i="106"/>
  <c r="N275" i="106"/>
  <c r="N263" i="106"/>
  <c r="N251" i="106"/>
  <c r="N270" i="106"/>
  <c r="N258" i="106"/>
  <c r="N265" i="106"/>
  <c r="N253" i="106"/>
  <c r="N272" i="106"/>
  <c r="N267" i="106"/>
  <c r="N274" i="106"/>
  <c r="N262" i="106"/>
  <c r="N266" i="106"/>
  <c r="N254" i="106"/>
  <c r="N259" i="106"/>
  <c r="N248" i="106"/>
  <c r="N250" i="106"/>
  <c r="N238" i="106"/>
  <c r="N260" i="106"/>
  <c r="N255" i="106"/>
  <c r="N240" i="106"/>
  <c r="N269" i="106"/>
  <c r="N257" i="106"/>
  <c r="N242" i="106"/>
  <c r="N249" i="106"/>
  <c r="N237" i="106"/>
  <c r="N271" i="106"/>
  <c r="N244" i="106"/>
  <c r="N252" i="106"/>
  <c r="N241" i="106"/>
  <c r="N264" i="106"/>
  <c r="N235" i="106"/>
  <c r="N223" i="106"/>
  <c r="N256" i="106"/>
  <c r="N230" i="106"/>
  <c r="N218" i="106"/>
  <c r="N225" i="106"/>
  <c r="N276" i="106"/>
  <c r="N227" i="106"/>
  <c r="N247" i="106"/>
  <c r="N224" i="106"/>
  <c r="N226" i="106"/>
  <c r="N245" i="106"/>
  <c r="N233" i="106"/>
  <c r="N229" i="106"/>
  <c r="N221" i="106"/>
  <c r="N211" i="106"/>
  <c r="N206" i="106"/>
  <c r="N236" i="106"/>
  <c r="N222" i="106"/>
  <c r="N213" i="106"/>
  <c r="N215" i="106"/>
  <c r="N203" i="106"/>
  <c r="N234" i="106"/>
  <c r="N232" i="106"/>
  <c r="N219" i="106"/>
  <c r="N239" i="106"/>
  <c r="N220" i="106"/>
  <c r="N212" i="106"/>
  <c r="N246" i="106"/>
  <c r="N243" i="106"/>
  <c r="N214" i="106"/>
  <c r="N202" i="106"/>
  <c r="N198" i="106"/>
  <c r="N186" i="106"/>
  <c r="N228" i="106"/>
  <c r="N217" i="106"/>
  <c r="N208" i="106"/>
  <c r="N197" i="106"/>
  <c r="N185" i="106"/>
  <c r="N231" i="106"/>
  <c r="N216" i="106"/>
  <c r="N209" i="106"/>
  <c r="N204" i="106"/>
  <c r="N199" i="106"/>
  <c r="N210" i="106"/>
  <c r="N195" i="106"/>
  <c r="N181" i="106"/>
  <c r="N207" i="106"/>
  <c r="N200" i="106"/>
  <c r="N190" i="106"/>
  <c r="N192" i="106"/>
  <c r="N196" i="106"/>
  <c r="N193" i="106"/>
  <c r="N194" i="106"/>
  <c r="N182" i="106"/>
  <c r="N205" i="106"/>
  <c r="N189" i="106"/>
  <c r="N191" i="106"/>
  <c r="N167" i="106"/>
  <c r="N184" i="106"/>
  <c r="N175" i="106"/>
  <c r="N169" i="106"/>
  <c r="N201" i="106"/>
  <c r="N174" i="106"/>
  <c r="N171" i="106"/>
  <c r="N166" i="106"/>
  <c r="N188" i="106"/>
  <c r="N179" i="106"/>
  <c r="N173" i="106"/>
  <c r="N161" i="106"/>
  <c r="N180" i="106"/>
  <c r="N170" i="106"/>
  <c r="N187" i="106"/>
  <c r="N177" i="106"/>
  <c r="N160" i="106"/>
  <c r="N159" i="106"/>
  <c r="N158" i="106"/>
  <c r="N146" i="106"/>
  <c r="N153" i="106"/>
  <c r="N148" i="106"/>
  <c r="N178" i="106"/>
  <c r="N168" i="106"/>
  <c r="N163" i="106"/>
  <c r="N150" i="106"/>
  <c r="N183" i="106"/>
  <c r="N172" i="106"/>
  <c r="N165" i="106"/>
  <c r="N149" i="106"/>
  <c r="N141" i="106"/>
  <c r="N129" i="106"/>
  <c r="N164" i="106"/>
  <c r="N151" i="106"/>
  <c r="N144" i="106"/>
  <c r="N136" i="106"/>
  <c r="N176" i="106"/>
  <c r="N156" i="106"/>
  <c r="N143" i="106"/>
  <c r="N131" i="106"/>
  <c r="N138" i="106"/>
  <c r="N155" i="106"/>
  <c r="N145" i="106"/>
  <c r="N140" i="106"/>
  <c r="N154" i="106"/>
  <c r="N135" i="106"/>
  <c r="N162" i="106"/>
  <c r="N147" i="106"/>
  <c r="N137" i="106"/>
  <c r="N157" i="106"/>
  <c r="N152" i="106"/>
  <c r="N139" i="106"/>
  <c r="N132" i="106"/>
  <c r="N117" i="106"/>
  <c r="N105" i="106"/>
  <c r="N134" i="106"/>
  <c r="N124" i="106"/>
  <c r="N112" i="106"/>
  <c r="N133" i="106"/>
  <c r="N119" i="106"/>
  <c r="N107" i="106"/>
  <c r="N126" i="106"/>
  <c r="N114" i="106"/>
  <c r="N102" i="106"/>
  <c r="N121" i="106"/>
  <c r="N109" i="106"/>
  <c r="N128" i="106"/>
  <c r="N116" i="106"/>
  <c r="N104" i="106"/>
  <c r="N130" i="106"/>
  <c r="N123" i="106"/>
  <c r="N111" i="106"/>
  <c r="N99" i="106"/>
  <c r="N118" i="106"/>
  <c r="N120" i="106"/>
  <c r="N108" i="106"/>
  <c r="N96" i="106"/>
  <c r="N122" i="106"/>
  <c r="N110" i="106"/>
  <c r="N98" i="106"/>
  <c r="N94" i="106"/>
  <c r="N81" i="106"/>
  <c r="N115" i="106"/>
  <c r="N88" i="106"/>
  <c r="N103" i="106"/>
  <c r="N83" i="106"/>
  <c r="N71" i="106"/>
  <c r="N59" i="106"/>
  <c r="N127" i="106"/>
  <c r="N90" i="106"/>
  <c r="N78" i="106"/>
  <c r="N125" i="106"/>
  <c r="N93" i="106"/>
  <c r="N85" i="106"/>
  <c r="N73" i="106"/>
  <c r="N97" i="106"/>
  <c r="N92" i="106"/>
  <c r="N80" i="106"/>
  <c r="N87" i="106"/>
  <c r="N100" i="106"/>
  <c r="N84" i="106"/>
  <c r="N142" i="106"/>
  <c r="N113" i="106"/>
  <c r="N86" i="106"/>
  <c r="N74" i="106"/>
  <c r="N62" i="106"/>
  <c r="N70" i="106"/>
  <c r="N57" i="106"/>
  <c r="N42" i="106"/>
  <c r="N30" i="106"/>
  <c r="N77" i="106"/>
  <c r="N58" i="106"/>
  <c r="N49" i="106"/>
  <c r="N106" i="106"/>
  <c r="N95" i="106"/>
  <c r="N67" i="106"/>
  <c r="N44" i="106"/>
  <c r="N32" i="106"/>
  <c r="N72" i="106"/>
  <c r="N68" i="106"/>
  <c r="N51" i="106"/>
  <c r="N46" i="106"/>
  <c r="N61" i="106"/>
  <c r="N60" i="106"/>
  <c r="N41" i="106"/>
  <c r="N29" i="106"/>
  <c r="N91" i="106"/>
  <c r="N76" i="106"/>
  <c r="N52" i="106"/>
  <c r="N48" i="106"/>
  <c r="N36" i="106"/>
  <c r="N89" i="106"/>
  <c r="N54" i="106"/>
  <c r="N53" i="106"/>
  <c r="N43" i="106"/>
  <c r="N31" i="106"/>
  <c r="N101" i="106"/>
  <c r="N82" i="106"/>
  <c r="N79" i="106"/>
  <c r="N64" i="106"/>
  <c r="N55" i="106"/>
  <c r="Z273" i="106"/>
  <c r="Z261" i="106"/>
  <c r="Z268" i="106"/>
  <c r="Z275" i="106"/>
  <c r="Z263" i="106"/>
  <c r="Z251" i="106"/>
  <c r="Z270" i="106"/>
  <c r="Z258" i="106"/>
  <c r="Z265" i="106"/>
  <c r="Z253" i="106"/>
  <c r="Z272" i="106"/>
  <c r="Z267" i="106"/>
  <c r="Z274" i="106"/>
  <c r="Z262" i="106"/>
  <c r="Z266" i="106"/>
  <c r="Z254" i="106"/>
  <c r="Z257" i="106"/>
  <c r="Z248" i="106"/>
  <c r="Z269" i="106"/>
  <c r="Z252" i="106"/>
  <c r="Z238" i="106"/>
  <c r="Z250" i="106"/>
  <c r="Z240" i="106"/>
  <c r="Z271" i="106"/>
  <c r="Z242" i="106"/>
  <c r="Z276" i="106"/>
  <c r="Z259" i="106"/>
  <c r="Z249" i="106"/>
  <c r="Z237" i="106"/>
  <c r="Z255" i="106"/>
  <c r="Z244" i="106"/>
  <c r="Z260" i="106"/>
  <c r="Z241" i="106"/>
  <c r="Z256" i="106"/>
  <c r="Z264" i="106"/>
  <c r="Z246" i="106"/>
  <c r="Z236" i="106"/>
  <c r="Z223" i="106"/>
  <c r="Z247" i="106"/>
  <c r="Z230" i="106"/>
  <c r="Z218" i="106"/>
  <c r="Z225" i="106"/>
  <c r="Z235" i="106"/>
  <c r="Z232" i="106"/>
  <c r="Z227" i="106"/>
  <c r="Z224" i="106"/>
  <c r="Z245" i="106"/>
  <c r="Z243" i="106"/>
  <c r="Z239" i="106"/>
  <c r="Z226" i="106"/>
  <c r="Z220" i="106"/>
  <c r="Z216" i="106"/>
  <c r="Z211" i="106"/>
  <c r="Z234" i="106"/>
  <c r="Z206" i="106"/>
  <c r="Z213" i="106"/>
  <c r="Z215" i="106"/>
  <c r="Z203" i="106"/>
  <c r="Z228" i="106"/>
  <c r="Z222" i="106"/>
  <c r="Z212" i="106"/>
  <c r="Z231" i="106"/>
  <c r="Z217" i="106"/>
  <c r="Z214" i="106"/>
  <c r="Z202" i="106"/>
  <c r="Z198" i="106"/>
  <c r="Z186" i="106"/>
  <c r="Z197" i="106"/>
  <c r="Z185" i="106"/>
  <c r="Z229" i="106"/>
  <c r="Z199" i="106"/>
  <c r="Z205" i="106"/>
  <c r="Z207" i="106"/>
  <c r="Z188" i="106"/>
  <c r="Z181" i="106"/>
  <c r="Z209" i="106"/>
  <c r="Z189" i="106"/>
  <c r="Z201" i="106"/>
  <c r="Z233" i="106"/>
  <c r="Z195" i="106"/>
  <c r="Z208" i="106"/>
  <c r="Z204" i="106"/>
  <c r="Z192" i="106"/>
  <c r="Z191" i="106"/>
  <c r="Z219" i="106"/>
  <c r="Z200" i="106"/>
  <c r="Z193" i="106"/>
  <c r="Z196" i="106"/>
  <c r="Z182" i="106"/>
  <c r="Z187" i="106"/>
  <c r="Z183" i="106"/>
  <c r="Z180" i="106"/>
  <c r="Z167" i="106"/>
  <c r="Z221" i="106"/>
  <c r="Z210" i="106"/>
  <c r="Z194" i="106"/>
  <c r="Z169" i="106"/>
  <c r="Z171" i="106"/>
  <c r="Z178" i="106"/>
  <c r="Z174" i="106"/>
  <c r="Z166" i="106"/>
  <c r="Z184" i="106"/>
  <c r="Z173" i="106"/>
  <c r="Z161" i="106"/>
  <c r="Z179" i="106"/>
  <c r="Z170" i="106"/>
  <c r="Z165" i="106"/>
  <c r="Z158" i="106"/>
  <c r="Z146" i="106"/>
  <c r="Z190" i="106"/>
  <c r="Z153" i="106"/>
  <c r="Z160" i="106"/>
  <c r="Z159" i="106"/>
  <c r="Z148" i="106"/>
  <c r="Z172" i="106"/>
  <c r="Z150" i="106"/>
  <c r="Z176" i="106"/>
  <c r="Z164" i="106"/>
  <c r="Z149" i="106"/>
  <c r="Z154" i="106"/>
  <c r="Z147" i="106"/>
  <c r="Z141" i="106"/>
  <c r="Z129" i="106"/>
  <c r="Z136" i="106"/>
  <c r="Z162" i="106"/>
  <c r="Z143" i="106"/>
  <c r="Z131" i="106"/>
  <c r="Z157" i="106"/>
  <c r="Z152" i="106"/>
  <c r="Z138" i="106"/>
  <c r="Z144" i="106"/>
  <c r="Z140" i="106"/>
  <c r="Z163" i="106"/>
  <c r="Z151" i="106"/>
  <c r="Z135" i="106"/>
  <c r="Z137" i="106"/>
  <c r="Z175" i="106"/>
  <c r="Z139" i="106"/>
  <c r="Z155" i="106"/>
  <c r="Z117" i="106"/>
  <c r="Z105" i="106"/>
  <c r="Z124" i="106"/>
  <c r="Z112" i="106"/>
  <c r="Z119" i="106"/>
  <c r="Z107" i="106"/>
  <c r="Z126" i="106"/>
  <c r="Z114" i="106"/>
  <c r="Z102" i="106"/>
  <c r="Z121" i="106"/>
  <c r="Z109" i="106"/>
  <c r="Z116" i="106"/>
  <c r="Z104" i="106"/>
  <c r="Z177" i="106"/>
  <c r="Z142" i="106"/>
  <c r="Z132" i="106"/>
  <c r="Z123" i="106"/>
  <c r="Z111" i="106"/>
  <c r="Z99" i="106"/>
  <c r="Z168" i="106"/>
  <c r="Z134" i="106"/>
  <c r="Z128" i="106"/>
  <c r="Z118" i="106"/>
  <c r="Z145" i="106"/>
  <c r="Z120" i="106"/>
  <c r="Z108" i="106"/>
  <c r="Z96" i="106"/>
  <c r="Z122" i="106"/>
  <c r="Z110" i="106"/>
  <c r="Z98" i="106"/>
  <c r="Z95" i="106"/>
  <c r="Z81" i="106"/>
  <c r="Z127" i="106"/>
  <c r="Z88" i="106"/>
  <c r="Z130" i="106"/>
  <c r="Z125" i="106"/>
  <c r="Z83" i="106"/>
  <c r="Z71" i="106"/>
  <c r="Z59" i="106"/>
  <c r="Z100" i="106"/>
  <c r="Z90" i="106"/>
  <c r="Z78" i="106"/>
  <c r="Z156" i="106"/>
  <c r="Z101" i="106"/>
  <c r="Z94" i="106"/>
  <c r="Z85" i="106"/>
  <c r="Z73" i="106"/>
  <c r="Z133" i="106"/>
  <c r="Z92" i="106"/>
  <c r="Z80" i="106"/>
  <c r="Z106" i="106"/>
  <c r="Z87" i="106"/>
  <c r="Z113" i="106"/>
  <c r="Z84" i="106"/>
  <c r="Z115" i="106"/>
  <c r="Z97" i="106"/>
  <c r="Z86" i="106"/>
  <c r="Z74" i="106"/>
  <c r="Z62" i="106"/>
  <c r="Z64" i="106"/>
  <c r="Z55" i="106"/>
  <c r="Z42" i="106"/>
  <c r="Z30" i="106"/>
  <c r="Z66" i="106"/>
  <c r="Z65" i="106"/>
  <c r="Z56" i="106"/>
  <c r="Z49" i="106"/>
  <c r="Z57" i="106"/>
  <c r="Z44" i="106"/>
  <c r="Z32" i="106"/>
  <c r="Z91" i="106"/>
  <c r="Z75" i="106"/>
  <c r="Z70" i="106"/>
  <c r="Z58" i="106"/>
  <c r="Z89" i="106"/>
  <c r="Z67" i="106"/>
  <c r="Z46" i="106"/>
  <c r="Z103" i="106"/>
  <c r="Z41" i="106"/>
  <c r="Z29" i="106"/>
  <c r="Z93" i="106"/>
  <c r="Z82" i="106"/>
  <c r="Z79" i="106"/>
  <c r="Z68" i="106"/>
  <c r="Z51" i="106"/>
  <c r="Z48" i="106"/>
  <c r="Z36" i="106"/>
  <c r="Z77" i="106"/>
  <c r="Z72" i="106"/>
  <c r="Z61" i="106"/>
  <c r="Z60" i="106"/>
  <c r="Z43" i="106"/>
  <c r="Z31" i="106"/>
  <c r="Z54" i="106"/>
  <c r="Z53" i="106"/>
  <c r="Z76" i="106"/>
  <c r="Z63" i="106"/>
  <c r="X22" i="106"/>
  <c r="N26" i="106"/>
  <c r="Z27" i="106"/>
  <c r="X33" i="106"/>
  <c r="X48" i="106"/>
  <c r="Z50" i="106"/>
  <c r="O268" i="106"/>
  <c r="O275" i="106"/>
  <c r="O263" i="106"/>
  <c r="O270" i="106"/>
  <c r="O258" i="106"/>
  <c r="O265" i="106"/>
  <c r="O272" i="106"/>
  <c r="O260" i="106"/>
  <c r="O267" i="106"/>
  <c r="O274" i="106"/>
  <c r="O262" i="106"/>
  <c r="O269" i="106"/>
  <c r="O257" i="106"/>
  <c r="O273" i="106"/>
  <c r="O261" i="106"/>
  <c r="O264" i="106"/>
  <c r="O256" i="106"/>
  <c r="O253" i="106"/>
  <c r="O245" i="106"/>
  <c r="O233" i="106"/>
  <c r="O255" i="106"/>
  <c r="O247" i="106"/>
  <c r="O235" i="106"/>
  <c r="O266" i="106"/>
  <c r="O251" i="106"/>
  <c r="O249" i="106"/>
  <c r="O271" i="106"/>
  <c r="O244" i="106"/>
  <c r="O232" i="106"/>
  <c r="O254" i="106"/>
  <c r="O239" i="106"/>
  <c r="O259" i="106"/>
  <c r="O248" i="106"/>
  <c r="O230" i="106"/>
  <c r="O252" i="106"/>
  <c r="O225" i="106"/>
  <c r="O243" i="106"/>
  <c r="O242" i="106"/>
  <c r="O241" i="106"/>
  <c r="O238" i="106"/>
  <c r="O276" i="106"/>
  <c r="O240" i="106"/>
  <c r="O246" i="106"/>
  <c r="O236" i="106"/>
  <c r="O234" i="106"/>
  <c r="O231" i="106"/>
  <c r="O237" i="106"/>
  <c r="O228" i="106"/>
  <c r="O227" i="106"/>
  <c r="O206" i="106"/>
  <c r="O226" i="106"/>
  <c r="O222" i="106"/>
  <c r="O213" i="106"/>
  <c r="O208" i="106"/>
  <c r="O250" i="106"/>
  <c r="O219" i="106"/>
  <c r="O210" i="106"/>
  <c r="O224" i="106"/>
  <c r="O223" i="106"/>
  <c r="O217" i="106"/>
  <c r="O207" i="106"/>
  <c r="O209" i="106"/>
  <c r="O193" i="106"/>
  <c r="O216" i="106"/>
  <c r="O215" i="106"/>
  <c r="O202" i="106"/>
  <c r="O192" i="106"/>
  <c r="O204" i="106"/>
  <c r="O199" i="106"/>
  <c r="O229" i="106"/>
  <c r="O201" i="106"/>
  <c r="O211" i="106"/>
  <c r="O200" i="106"/>
  <c r="O190" i="106"/>
  <c r="O176" i="106"/>
  <c r="O196" i="106"/>
  <c r="O198" i="106"/>
  <c r="O180" i="106"/>
  <c r="O194" i="106"/>
  <c r="O218" i="106"/>
  <c r="O214" i="106"/>
  <c r="O186" i="106"/>
  <c r="O203" i="106"/>
  <c r="O195" i="106"/>
  <c r="O181" i="106"/>
  <c r="O197" i="106"/>
  <c r="O220" i="106"/>
  <c r="O177" i="106"/>
  <c r="O189" i="106"/>
  <c r="O184" i="106"/>
  <c r="O205" i="106"/>
  <c r="O178" i="106"/>
  <c r="O221" i="106"/>
  <c r="O188" i="106"/>
  <c r="O179" i="106"/>
  <c r="O173" i="106"/>
  <c r="O161" i="106"/>
  <c r="O187" i="106"/>
  <c r="O185" i="106"/>
  <c r="O168" i="106"/>
  <c r="O212" i="106"/>
  <c r="O169" i="106"/>
  <c r="O153" i="106"/>
  <c r="O175" i="106"/>
  <c r="O174" i="106"/>
  <c r="O166" i="106"/>
  <c r="O148" i="106"/>
  <c r="O162" i="106"/>
  <c r="O155" i="106"/>
  <c r="O183" i="106"/>
  <c r="O157" i="106"/>
  <c r="O145" i="106"/>
  <c r="O156" i="106"/>
  <c r="O144" i="106"/>
  <c r="O171" i="106"/>
  <c r="O163" i="106"/>
  <c r="O158" i="106"/>
  <c r="O141" i="106"/>
  <c r="O164" i="106"/>
  <c r="O159" i="106"/>
  <c r="O151" i="106"/>
  <c r="O150" i="106"/>
  <c r="O146" i="106"/>
  <c r="O136" i="106"/>
  <c r="O191" i="106"/>
  <c r="O170" i="106"/>
  <c r="O149" i="106"/>
  <c r="O143" i="106"/>
  <c r="O160" i="106"/>
  <c r="O138" i="106"/>
  <c r="O182" i="106"/>
  <c r="O167" i="106"/>
  <c r="O140" i="106"/>
  <c r="O165" i="106"/>
  <c r="O154" i="106"/>
  <c r="O135" i="106"/>
  <c r="O142" i="106"/>
  <c r="O130" i="106"/>
  <c r="O132" i="106"/>
  <c r="O134" i="106"/>
  <c r="O137" i="106"/>
  <c r="O124" i="106"/>
  <c r="O112" i="106"/>
  <c r="O100" i="106"/>
  <c r="O133" i="106"/>
  <c r="O119" i="106"/>
  <c r="O131" i="106"/>
  <c r="O126" i="106"/>
  <c r="O114" i="106"/>
  <c r="O102" i="106"/>
  <c r="O121" i="106"/>
  <c r="O109" i="106"/>
  <c r="O97" i="106"/>
  <c r="O172" i="106"/>
  <c r="O128" i="106"/>
  <c r="O116" i="106"/>
  <c r="O104" i="106"/>
  <c r="O152" i="106"/>
  <c r="O123" i="106"/>
  <c r="O111" i="106"/>
  <c r="O99" i="106"/>
  <c r="O139" i="106"/>
  <c r="O118" i="106"/>
  <c r="O106" i="106"/>
  <c r="O94" i="106"/>
  <c r="O125" i="106"/>
  <c r="O113" i="106"/>
  <c r="O127" i="106"/>
  <c r="O115" i="106"/>
  <c r="O103" i="106"/>
  <c r="O147" i="106"/>
  <c r="O129" i="106"/>
  <c r="O117" i="106"/>
  <c r="O105" i="106"/>
  <c r="O93" i="106"/>
  <c r="O108" i="106"/>
  <c r="O88" i="106"/>
  <c r="O76" i="106"/>
  <c r="O83" i="106"/>
  <c r="O120" i="106"/>
  <c r="O90" i="106"/>
  <c r="O78" i="106"/>
  <c r="O66" i="106"/>
  <c r="O54" i="106"/>
  <c r="O110" i="106"/>
  <c r="O85" i="106"/>
  <c r="O96" i="106"/>
  <c r="O92" i="106"/>
  <c r="O80" i="106"/>
  <c r="O68" i="106"/>
  <c r="O87" i="106"/>
  <c r="O122" i="106"/>
  <c r="O107" i="106"/>
  <c r="O98" i="106"/>
  <c r="O95" i="106"/>
  <c r="O101" i="106"/>
  <c r="O91" i="106"/>
  <c r="O79" i="106"/>
  <c r="O81" i="106"/>
  <c r="O69" i="106"/>
  <c r="O57" i="106"/>
  <c r="O77" i="106"/>
  <c r="O58" i="106"/>
  <c r="O49" i="106"/>
  <c r="O37" i="106"/>
  <c r="O25" i="106"/>
  <c r="O84" i="106"/>
  <c r="O67" i="106"/>
  <c r="O72" i="106"/>
  <c r="O59" i="106"/>
  <c r="O39" i="106"/>
  <c r="O27" i="106"/>
  <c r="O51" i="106"/>
  <c r="O74" i="106"/>
  <c r="O61" i="106"/>
  <c r="O60" i="106"/>
  <c r="O86" i="106"/>
  <c r="O52" i="106"/>
  <c r="O48" i="106"/>
  <c r="O36" i="106"/>
  <c r="O24" i="106"/>
  <c r="O89" i="106"/>
  <c r="O62" i="106"/>
  <c r="O53" i="106"/>
  <c r="O43" i="106"/>
  <c r="O71" i="106"/>
  <c r="O63" i="106"/>
  <c r="O50" i="106"/>
  <c r="O38" i="106"/>
  <c r="O26" i="106"/>
  <c r="O82" i="106"/>
  <c r="O73" i="106"/>
  <c r="O64" i="106"/>
  <c r="O55" i="106"/>
  <c r="O75" i="106"/>
  <c r="O65" i="106"/>
  <c r="O56" i="106"/>
  <c r="AA268" i="106"/>
  <c r="AA275" i="106"/>
  <c r="AA263" i="106"/>
  <c r="AA270" i="106"/>
  <c r="AA258" i="106"/>
  <c r="AA265" i="106"/>
  <c r="AA272" i="106"/>
  <c r="AA260" i="106"/>
  <c r="AA267" i="106"/>
  <c r="AA274" i="106"/>
  <c r="AA262" i="106"/>
  <c r="AA269" i="106"/>
  <c r="AA257" i="106"/>
  <c r="AA273" i="106"/>
  <c r="AA261" i="106"/>
  <c r="AA254" i="106"/>
  <c r="AA245" i="106"/>
  <c r="AA233" i="106"/>
  <c r="AA266" i="106"/>
  <c r="AA250" i="106"/>
  <c r="AA271" i="106"/>
  <c r="AA256" i="106"/>
  <c r="AA247" i="106"/>
  <c r="AA235" i="106"/>
  <c r="AA276" i="106"/>
  <c r="AA259" i="106"/>
  <c r="AA249" i="106"/>
  <c r="AA255" i="106"/>
  <c r="AA244" i="106"/>
  <c r="AA232" i="106"/>
  <c r="AA239" i="106"/>
  <c r="AA248" i="106"/>
  <c r="AA264" i="106"/>
  <c r="AA252" i="106"/>
  <c r="AA251" i="106"/>
  <c r="AA230" i="106"/>
  <c r="AA225" i="106"/>
  <c r="AA237" i="106"/>
  <c r="AA231" i="106"/>
  <c r="AA241" i="106"/>
  <c r="AA236" i="106"/>
  <c r="AA224" i="106"/>
  <c r="AA234" i="106"/>
  <c r="AA206" i="106"/>
  <c r="AA213" i="106"/>
  <c r="AA221" i="106"/>
  <c r="AA208" i="106"/>
  <c r="AA253" i="106"/>
  <c r="AA240" i="106"/>
  <c r="AA228" i="106"/>
  <c r="AA227" i="106"/>
  <c r="AA222" i="106"/>
  <c r="AA210" i="106"/>
  <c r="AA238" i="106"/>
  <c r="AA229" i="106"/>
  <c r="AA219" i="106"/>
  <c r="AA246" i="106"/>
  <c r="AA243" i="106"/>
  <c r="AA242" i="106"/>
  <c r="AA226" i="106"/>
  <c r="AA218" i="106"/>
  <c r="AA207" i="106"/>
  <c r="AA220" i="106"/>
  <c r="AA209" i="106"/>
  <c r="AA217" i="106"/>
  <c r="AA216" i="106"/>
  <c r="AA193" i="106"/>
  <c r="AA211" i="106"/>
  <c r="AA192" i="106"/>
  <c r="AA199" i="106"/>
  <c r="AA212" i="106"/>
  <c r="AA205" i="106"/>
  <c r="AA202" i="106"/>
  <c r="AA201" i="106"/>
  <c r="AA214" i="106"/>
  <c r="AA223" i="106"/>
  <c r="AA197" i="106"/>
  <c r="AA189" i="106"/>
  <c r="AA176" i="106"/>
  <c r="AA195" i="106"/>
  <c r="AA204" i="106"/>
  <c r="AA191" i="106"/>
  <c r="AA180" i="106"/>
  <c r="AA200" i="106"/>
  <c r="AA196" i="106"/>
  <c r="AA185" i="106"/>
  <c r="AA188" i="106"/>
  <c r="AA181" i="106"/>
  <c r="AA215" i="106"/>
  <c r="AA190" i="106"/>
  <c r="AA203" i="106"/>
  <c r="AA198" i="106"/>
  <c r="AA194" i="106"/>
  <c r="AA187" i="106"/>
  <c r="AA186" i="106"/>
  <c r="AA177" i="106"/>
  <c r="AA175" i="106"/>
  <c r="AA178" i="106"/>
  <c r="AA174" i="106"/>
  <c r="AA184" i="106"/>
  <c r="AA173" i="106"/>
  <c r="AA161" i="106"/>
  <c r="AA168" i="106"/>
  <c r="AA165" i="106"/>
  <c r="AA153" i="106"/>
  <c r="AA170" i="106"/>
  <c r="AA160" i="106"/>
  <c r="AA159" i="106"/>
  <c r="AA148" i="106"/>
  <c r="AA183" i="106"/>
  <c r="AA172" i="106"/>
  <c r="AA171" i="106"/>
  <c r="AA167" i="106"/>
  <c r="AA155" i="106"/>
  <c r="AA182" i="106"/>
  <c r="AA179" i="106"/>
  <c r="AA162" i="106"/>
  <c r="AA157" i="106"/>
  <c r="AA145" i="106"/>
  <c r="AA166" i="106"/>
  <c r="AA156" i="106"/>
  <c r="AA144" i="106"/>
  <c r="AA147" i="106"/>
  <c r="AA141" i="106"/>
  <c r="AA136" i="106"/>
  <c r="AA143" i="106"/>
  <c r="AA152" i="106"/>
  <c r="AA138" i="106"/>
  <c r="AA158" i="106"/>
  <c r="AA146" i="106"/>
  <c r="AA140" i="106"/>
  <c r="AA163" i="106"/>
  <c r="AA151" i="106"/>
  <c r="AA150" i="106"/>
  <c r="AA135" i="106"/>
  <c r="AA169" i="106"/>
  <c r="AA149" i="106"/>
  <c r="AA142" i="106"/>
  <c r="AA130" i="106"/>
  <c r="AA132" i="106"/>
  <c r="AA154" i="106"/>
  <c r="AA134" i="106"/>
  <c r="AA124" i="106"/>
  <c r="AA112" i="106"/>
  <c r="AA100" i="106"/>
  <c r="AA119" i="106"/>
  <c r="AA139" i="106"/>
  <c r="AA126" i="106"/>
  <c r="AA114" i="106"/>
  <c r="AA102" i="106"/>
  <c r="AA129" i="106"/>
  <c r="AA121" i="106"/>
  <c r="AA109" i="106"/>
  <c r="AA97" i="106"/>
  <c r="AA164" i="106"/>
  <c r="AA116" i="106"/>
  <c r="AA104" i="106"/>
  <c r="AA123" i="106"/>
  <c r="AA111" i="106"/>
  <c r="AA99" i="106"/>
  <c r="AA128" i="106"/>
  <c r="AA118" i="106"/>
  <c r="AA106" i="106"/>
  <c r="AA94" i="106"/>
  <c r="AA137" i="106"/>
  <c r="AA133" i="106"/>
  <c r="AA131" i="106"/>
  <c r="AA125" i="106"/>
  <c r="AA113" i="106"/>
  <c r="AA127" i="106"/>
  <c r="AA115" i="106"/>
  <c r="AA103" i="106"/>
  <c r="AA117" i="106"/>
  <c r="AA105" i="106"/>
  <c r="AA93" i="106"/>
  <c r="AA120" i="106"/>
  <c r="AA88" i="106"/>
  <c r="AA76" i="106"/>
  <c r="AA98" i="106"/>
  <c r="AA83" i="106"/>
  <c r="AA90" i="106"/>
  <c r="AA78" i="106"/>
  <c r="AA66" i="106"/>
  <c r="AA54" i="106"/>
  <c r="AA107" i="106"/>
  <c r="AA101" i="106"/>
  <c r="AA85" i="106"/>
  <c r="AA122" i="106"/>
  <c r="AA92" i="106"/>
  <c r="AA80" i="106"/>
  <c r="AA68" i="106"/>
  <c r="AA87" i="106"/>
  <c r="AA96" i="106"/>
  <c r="AA91" i="106"/>
  <c r="AA79" i="106"/>
  <c r="AA110" i="106"/>
  <c r="AA95" i="106"/>
  <c r="AA81" i="106"/>
  <c r="AA69" i="106"/>
  <c r="AA57" i="106"/>
  <c r="AA65" i="106"/>
  <c r="AA56" i="106"/>
  <c r="AA49" i="106"/>
  <c r="AA37" i="106"/>
  <c r="AA25" i="106"/>
  <c r="AA73" i="106"/>
  <c r="AA86" i="106"/>
  <c r="AA75" i="106"/>
  <c r="AA70" i="106"/>
  <c r="AA58" i="106"/>
  <c r="AA39" i="106"/>
  <c r="AA27" i="106"/>
  <c r="AA89" i="106"/>
  <c r="AA67" i="106"/>
  <c r="AA59" i="106"/>
  <c r="AA108" i="106"/>
  <c r="AA82" i="106"/>
  <c r="AA51" i="106"/>
  <c r="AA48" i="106"/>
  <c r="AA36" i="106"/>
  <c r="AA24" i="106"/>
  <c r="AA77" i="106"/>
  <c r="AA72" i="106"/>
  <c r="AA61" i="106"/>
  <c r="AA60" i="106"/>
  <c r="AA43" i="106"/>
  <c r="AA52" i="106"/>
  <c r="AA50" i="106"/>
  <c r="AA38" i="106"/>
  <c r="AA26" i="106"/>
  <c r="AA63" i="106"/>
  <c r="AA84" i="106"/>
  <c r="Z22" i="106"/>
  <c r="AR24" i="106"/>
  <c r="AP24" i="106"/>
  <c r="AM24" i="106"/>
  <c r="AK24" i="106"/>
  <c r="M24" i="106"/>
  <c r="AC24" i="106"/>
  <c r="W25" i="106"/>
  <c r="AN25" i="106"/>
  <c r="P26" i="106"/>
  <c r="AG26" i="106"/>
  <c r="AT26" i="106" s="1"/>
  <c r="U28" i="106"/>
  <c r="AM28" i="106"/>
  <c r="O29" i="106"/>
  <c r="AG29" i="106"/>
  <c r="AT29" i="106" s="1"/>
  <c r="AA30" i="106"/>
  <c r="AR30" i="106"/>
  <c r="T31" i="106"/>
  <c r="AI32" i="106"/>
  <c r="AV32" i="106" s="1"/>
  <c r="AG32" i="106"/>
  <c r="AT32" i="106" s="1"/>
  <c r="Y33" i="106"/>
  <c r="S34" i="106"/>
  <c r="AC35" i="106"/>
  <c r="X36" i="106"/>
  <c r="X37" i="106"/>
  <c r="AP37" i="106"/>
  <c r="W38" i="106"/>
  <c r="AP38" i="106"/>
  <c r="S39" i="106"/>
  <c r="P40" i="106"/>
  <c r="P41" i="106"/>
  <c r="O42" i="106"/>
  <c r="AH42" i="106"/>
  <c r="AU42" i="106" s="1"/>
  <c r="H43" i="106"/>
  <c r="AQ43" i="106"/>
  <c r="AE43" i="106"/>
  <c r="AN43" i="106"/>
  <c r="AM43" i="106"/>
  <c r="AL43" i="106"/>
  <c r="AA44" i="106"/>
  <c r="V45" i="106"/>
  <c r="Z47" i="106"/>
  <c r="AC48" i="106"/>
  <c r="X51" i="106"/>
  <c r="AK52" i="106"/>
  <c r="M52" i="106"/>
  <c r="AN52" i="106"/>
  <c r="K52" i="106" s="1"/>
  <c r="AE52" i="106"/>
  <c r="AR52" i="106"/>
  <c r="AQ52" i="106"/>
  <c r="AP52" i="106"/>
  <c r="AL52" i="106"/>
  <c r="H52" i="106"/>
  <c r="AI53" i="106"/>
  <c r="AV53" i="106" s="1"/>
  <c r="AH53" i="106"/>
  <c r="AU53" i="106" s="1"/>
  <c r="AG53" i="106"/>
  <c r="AT53" i="106" s="1"/>
  <c r="S57" i="106"/>
  <c r="P58" i="106"/>
  <c r="S59" i="106"/>
  <c r="Y72" i="106"/>
  <c r="R101" i="106"/>
  <c r="V132" i="106"/>
  <c r="P275" i="106"/>
  <c r="P263" i="106"/>
  <c r="P270" i="106"/>
  <c r="P265" i="106"/>
  <c r="P253" i="106"/>
  <c r="P272" i="106"/>
  <c r="P260" i="106"/>
  <c r="P267" i="106"/>
  <c r="P255" i="106"/>
  <c r="P274" i="106"/>
  <c r="P262" i="106"/>
  <c r="P269" i="106"/>
  <c r="P264" i="106"/>
  <c r="P268" i="106"/>
  <c r="P256" i="106"/>
  <c r="P250" i="106"/>
  <c r="P240" i="106"/>
  <c r="P273" i="106"/>
  <c r="P242" i="106"/>
  <c r="P266" i="106"/>
  <c r="P271" i="106"/>
  <c r="P244" i="106"/>
  <c r="P261" i="106"/>
  <c r="P254" i="106"/>
  <c r="P239" i="106"/>
  <c r="P276" i="106"/>
  <c r="P246" i="106"/>
  <c r="P243" i="106"/>
  <c r="P252" i="106"/>
  <c r="P225" i="106"/>
  <c r="P251" i="106"/>
  <c r="P241" i="106"/>
  <c r="P238" i="106"/>
  <c r="P220" i="106"/>
  <c r="P245" i="106"/>
  <c r="P237" i="106"/>
  <c r="P233" i="106"/>
  <c r="P232" i="106"/>
  <c r="P227" i="106"/>
  <c r="P257" i="106"/>
  <c r="P249" i="106"/>
  <c r="P229" i="106"/>
  <c r="P226" i="106"/>
  <c r="P228" i="106"/>
  <c r="P235" i="106"/>
  <c r="P221" i="106"/>
  <c r="P230" i="106"/>
  <c r="P222" i="106"/>
  <c r="P213" i="106"/>
  <c r="P236" i="106"/>
  <c r="P208" i="106"/>
  <c r="P231" i="106"/>
  <c r="P215" i="106"/>
  <c r="P203" i="106"/>
  <c r="P234" i="106"/>
  <c r="P224" i="106"/>
  <c r="P205" i="106"/>
  <c r="P218" i="106"/>
  <c r="P214" i="106"/>
  <c r="P247" i="106"/>
  <c r="P216" i="106"/>
  <c r="P204" i="106"/>
  <c r="P223" i="106"/>
  <c r="P212" i="106"/>
  <c r="P200" i="106"/>
  <c r="P188" i="106"/>
  <c r="P248" i="106"/>
  <c r="P219" i="106"/>
  <c r="P199" i="106"/>
  <c r="P187" i="106"/>
  <c r="P209" i="106"/>
  <c r="P194" i="106"/>
  <c r="P258" i="106"/>
  <c r="P210" i="106"/>
  <c r="P201" i="106"/>
  <c r="P259" i="106"/>
  <c r="P207" i="106"/>
  <c r="P183" i="106"/>
  <c r="P191" i="106"/>
  <c r="P196" i="106"/>
  <c r="P192" i="106"/>
  <c r="P198" i="106"/>
  <c r="P193" i="106"/>
  <c r="P206" i="106"/>
  <c r="P185" i="106"/>
  <c r="P202" i="106"/>
  <c r="P197" i="106"/>
  <c r="P184" i="106"/>
  <c r="P211" i="106"/>
  <c r="P190" i="106"/>
  <c r="P182" i="106"/>
  <c r="P189" i="106"/>
  <c r="P175" i="106"/>
  <c r="P169" i="106"/>
  <c r="P217" i="106"/>
  <c r="P195" i="106"/>
  <c r="P181" i="106"/>
  <c r="P174" i="106"/>
  <c r="P171" i="106"/>
  <c r="P179" i="106"/>
  <c r="P173" i="106"/>
  <c r="P168" i="106"/>
  <c r="P163" i="106"/>
  <c r="P172" i="106"/>
  <c r="P186" i="106"/>
  <c r="P166" i="106"/>
  <c r="P161" i="106"/>
  <c r="P148" i="106"/>
  <c r="P162" i="106"/>
  <c r="P155" i="106"/>
  <c r="P180" i="106"/>
  <c r="P150" i="106"/>
  <c r="P178" i="106"/>
  <c r="P164" i="106"/>
  <c r="P152" i="106"/>
  <c r="P176" i="106"/>
  <c r="P167" i="106"/>
  <c r="P151" i="106"/>
  <c r="P159" i="106"/>
  <c r="P146" i="106"/>
  <c r="P170" i="106"/>
  <c r="P149" i="106"/>
  <c r="P144" i="106"/>
  <c r="P143" i="106"/>
  <c r="P131" i="106"/>
  <c r="P160" i="106"/>
  <c r="P156" i="106"/>
  <c r="P138" i="106"/>
  <c r="P133" i="106"/>
  <c r="P145" i="106"/>
  <c r="P140" i="106"/>
  <c r="P165" i="106"/>
  <c r="P154" i="106"/>
  <c r="P153" i="106"/>
  <c r="P142" i="106"/>
  <c r="P147" i="106"/>
  <c r="P137" i="106"/>
  <c r="P139" i="106"/>
  <c r="P158" i="106"/>
  <c r="P141" i="106"/>
  <c r="P135" i="106"/>
  <c r="P134" i="106"/>
  <c r="P119" i="106"/>
  <c r="P107" i="106"/>
  <c r="P126" i="106"/>
  <c r="P114" i="106"/>
  <c r="P121" i="106"/>
  <c r="P109" i="106"/>
  <c r="P128" i="106"/>
  <c r="P116" i="106"/>
  <c r="P104" i="106"/>
  <c r="P123" i="106"/>
  <c r="P111" i="106"/>
  <c r="P136" i="106"/>
  <c r="P130" i="106"/>
  <c r="P118" i="106"/>
  <c r="P106" i="106"/>
  <c r="P125" i="106"/>
  <c r="P113" i="106"/>
  <c r="P101" i="106"/>
  <c r="P177" i="106"/>
  <c r="P120" i="106"/>
  <c r="P157" i="106"/>
  <c r="P122" i="106"/>
  <c r="P110" i="106"/>
  <c r="P98" i="106"/>
  <c r="P132" i="106"/>
  <c r="P124" i="106"/>
  <c r="P112" i="106"/>
  <c r="P100" i="106"/>
  <c r="P115" i="106"/>
  <c r="P83" i="106"/>
  <c r="P71" i="106"/>
  <c r="P103" i="106"/>
  <c r="P90" i="106"/>
  <c r="P78" i="106"/>
  <c r="P127" i="106"/>
  <c r="P85" i="106"/>
  <c r="P73" i="106"/>
  <c r="P61" i="106"/>
  <c r="P117" i="106"/>
  <c r="P96" i="106"/>
  <c r="P93" i="106"/>
  <c r="P92" i="106"/>
  <c r="P80" i="106"/>
  <c r="P105" i="106"/>
  <c r="P97" i="106"/>
  <c r="P87" i="106"/>
  <c r="P75" i="106"/>
  <c r="P82" i="106"/>
  <c r="P95" i="106"/>
  <c r="P89" i="106"/>
  <c r="P86" i="106"/>
  <c r="P108" i="106"/>
  <c r="P102" i="106"/>
  <c r="P94" i="106"/>
  <c r="P88" i="106"/>
  <c r="P76" i="106"/>
  <c r="P64" i="106"/>
  <c r="P52" i="106"/>
  <c r="P84" i="106"/>
  <c r="P67" i="106"/>
  <c r="P44" i="106"/>
  <c r="P32" i="106"/>
  <c r="P81" i="106"/>
  <c r="P72" i="106"/>
  <c r="P59" i="106"/>
  <c r="P68" i="106"/>
  <c r="P51" i="106"/>
  <c r="P46" i="106"/>
  <c r="P34" i="106"/>
  <c r="P22" i="106"/>
  <c r="P129" i="106"/>
  <c r="P74" i="106"/>
  <c r="P60" i="106"/>
  <c r="P48" i="106"/>
  <c r="P91" i="106"/>
  <c r="P62" i="106"/>
  <c r="P53" i="106"/>
  <c r="P43" i="106"/>
  <c r="P31" i="106"/>
  <c r="P63" i="106"/>
  <c r="P54" i="106"/>
  <c r="P50" i="106"/>
  <c r="P38" i="106"/>
  <c r="P69" i="106"/>
  <c r="P45" i="106"/>
  <c r="P33" i="106"/>
  <c r="P79" i="106"/>
  <c r="P65" i="106"/>
  <c r="P56" i="106"/>
  <c r="P70" i="106"/>
  <c r="P66" i="106"/>
  <c r="AB275" i="106"/>
  <c r="AB263" i="106"/>
  <c r="AB270" i="106"/>
  <c r="AB265" i="106"/>
  <c r="AB253" i="106"/>
  <c r="AB272" i="106"/>
  <c r="AB260" i="106"/>
  <c r="AB267" i="106"/>
  <c r="AB255" i="106"/>
  <c r="AB274" i="106"/>
  <c r="AB262" i="106"/>
  <c r="AB269" i="106"/>
  <c r="AB264" i="106"/>
  <c r="AB268" i="106"/>
  <c r="AB256" i="106"/>
  <c r="AB273" i="106"/>
  <c r="AB258" i="106"/>
  <c r="AB252" i="106"/>
  <c r="AB266" i="106"/>
  <c r="AB250" i="106"/>
  <c r="AB240" i="106"/>
  <c r="AB271" i="106"/>
  <c r="AB261" i="106"/>
  <c r="AB242" i="106"/>
  <c r="AB276" i="106"/>
  <c r="AB244" i="106"/>
  <c r="AB239" i="106"/>
  <c r="AB251" i="106"/>
  <c r="AB246" i="106"/>
  <c r="AB257" i="106"/>
  <c r="AB254" i="106"/>
  <c r="AB243" i="106"/>
  <c r="AB249" i="106"/>
  <c r="AB247" i="106"/>
  <c r="AB225" i="106"/>
  <c r="AB220" i="106"/>
  <c r="AB227" i="106"/>
  <c r="AB248" i="106"/>
  <c r="AB229" i="106"/>
  <c r="AB241" i="106"/>
  <c r="AB238" i="106"/>
  <c r="AB226" i="106"/>
  <c r="AB259" i="106"/>
  <c r="AB234" i="106"/>
  <c r="AB228" i="106"/>
  <c r="AB223" i="106"/>
  <c r="AB232" i="106"/>
  <c r="AB213" i="106"/>
  <c r="AB221" i="106"/>
  <c r="AB208" i="106"/>
  <c r="AB215" i="106"/>
  <c r="AB203" i="106"/>
  <c r="AB219" i="106"/>
  <c r="AB205" i="106"/>
  <c r="AB235" i="106"/>
  <c r="AB233" i="106"/>
  <c r="AB217" i="106"/>
  <c r="AB214" i="106"/>
  <c r="AB236" i="106"/>
  <c r="AB224" i="106"/>
  <c r="AB204" i="106"/>
  <c r="AB209" i="106"/>
  <c r="AB200" i="106"/>
  <c r="AB188" i="106"/>
  <c r="AB231" i="106"/>
  <c r="AB230" i="106"/>
  <c r="AB218" i="106"/>
  <c r="AB199" i="106"/>
  <c r="AB187" i="106"/>
  <c r="AB212" i="106"/>
  <c r="AB202" i="106"/>
  <c r="AB194" i="106"/>
  <c r="AB206" i="106"/>
  <c r="AB201" i="106"/>
  <c r="AB237" i="106"/>
  <c r="AB207" i="106"/>
  <c r="AB183" i="106"/>
  <c r="AB222" i="106"/>
  <c r="AB216" i="106"/>
  <c r="AB195" i="106"/>
  <c r="AB190" i="106"/>
  <c r="AB245" i="106"/>
  <c r="AB192" i="106"/>
  <c r="AB196" i="106"/>
  <c r="AB193" i="106"/>
  <c r="AB184" i="106"/>
  <c r="AB197" i="106"/>
  <c r="AB189" i="106"/>
  <c r="AB198" i="106"/>
  <c r="AB186" i="106"/>
  <c r="AB176" i="106"/>
  <c r="AB169" i="106"/>
  <c r="AB210" i="106"/>
  <c r="AB182" i="106"/>
  <c r="AB171" i="106"/>
  <c r="AB173" i="106"/>
  <c r="AB168" i="106"/>
  <c r="AB181" i="106"/>
  <c r="AB163" i="106"/>
  <c r="AB172" i="106"/>
  <c r="AB180" i="106"/>
  <c r="AB170" i="106"/>
  <c r="AB160" i="106"/>
  <c r="AB159" i="106"/>
  <c r="AB148" i="106"/>
  <c r="AB167" i="106"/>
  <c r="AB155" i="106"/>
  <c r="AB179" i="106"/>
  <c r="AB161" i="106"/>
  <c r="AB150" i="106"/>
  <c r="AB191" i="106"/>
  <c r="AB166" i="106"/>
  <c r="AB152" i="106"/>
  <c r="AB177" i="106"/>
  <c r="AB185" i="106"/>
  <c r="AB175" i="106"/>
  <c r="AB174" i="106"/>
  <c r="AB211" i="106"/>
  <c r="AB151" i="106"/>
  <c r="AB143" i="106"/>
  <c r="AB131" i="106"/>
  <c r="AB162" i="106"/>
  <c r="AB138" i="106"/>
  <c r="AB165" i="106"/>
  <c r="AB157" i="106"/>
  <c r="AB133" i="106"/>
  <c r="AB158" i="106"/>
  <c r="AB146" i="106"/>
  <c r="AB144" i="106"/>
  <c r="AB140" i="106"/>
  <c r="AB149" i="106"/>
  <c r="AB142" i="106"/>
  <c r="AB156" i="106"/>
  <c r="AB145" i="106"/>
  <c r="AB137" i="106"/>
  <c r="AB164" i="106"/>
  <c r="AB139" i="106"/>
  <c r="AB153" i="106"/>
  <c r="AB147" i="106"/>
  <c r="AB141" i="106"/>
  <c r="AB136" i="106"/>
  <c r="AB119" i="106"/>
  <c r="AB107" i="106"/>
  <c r="AB126" i="106"/>
  <c r="AB114" i="106"/>
  <c r="AB129" i="106"/>
  <c r="AB121" i="106"/>
  <c r="AB109" i="106"/>
  <c r="AB116" i="106"/>
  <c r="AB104" i="106"/>
  <c r="AB123" i="106"/>
  <c r="AB111" i="106"/>
  <c r="AB132" i="106"/>
  <c r="AB128" i="106"/>
  <c r="AB118" i="106"/>
  <c r="AB106" i="106"/>
  <c r="AB134" i="106"/>
  <c r="AB125" i="106"/>
  <c r="AB113" i="106"/>
  <c r="AB101" i="106"/>
  <c r="AB135" i="106"/>
  <c r="AB120" i="106"/>
  <c r="AB178" i="106"/>
  <c r="AB130" i="106"/>
  <c r="AB122" i="106"/>
  <c r="AB110" i="106"/>
  <c r="AB98" i="106"/>
  <c r="AB154" i="106"/>
  <c r="AB124" i="106"/>
  <c r="AB112" i="106"/>
  <c r="AB100" i="106"/>
  <c r="AB127" i="106"/>
  <c r="AB105" i="106"/>
  <c r="AB83" i="106"/>
  <c r="AB71" i="106"/>
  <c r="AB117" i="106"/>
  <c r="AB90" i="106"/>
  <c r="AB78" i="106"/>
  <c r="AB99" i="106"/>
  <c r="AB85" i="106"/>
  <c r="AB73" i="106"/>
  <c r="AB61" i="106"/>
  <c r="AB94" i="106"/>
  <c r="AB92" i="106"/>
  <c r="AB80" i="106"/>
  <c r="AB87" i="106"/>
  <c r="AB75" i="106"/>
  <c r="AB82" i="106"/>
  <c r="AB102" i="106"/>
  <c r="AB89" i="106"/>
  <c r="AB108" i="106"/>
  <c r="AB93" i="106"/>
  <c r="AB103" i="106"/>
  <c r="AB86" i="106"/>
  <c r="AB88" i="106"/>
  <c r="AB76" i="106"/>
  <c r="AB64" i="106"/>
  <c r="AB52" i="106"/>
  <c r="AB66" i="106"/>
  <c r="AB44" i="106"/>
  <c r="AB32" i="106"/>
  <c r="AB95" i="106"/>
  <c r="AB70" i="106"/>
  <c r="AB58" i="106"/>
  <c r="AB57" i="106"/>
  <c r="AB91" i="106"/>
  <c r="AB67" i="106"/>
  <c r="AB46" i="106"/>
  <c r="AB34" i="106"/>
  <c r="AB22" i="106"/>
  <c r="AB59" i="106"/>
  <c r="AB97" i="106"/>
  <c r="AB96" i="106"/>
  <c r="AB51" i="106"/>
  <c r="AB48" i="106"/>
  <c r="AB79" i="106"/>
  <c r="AB77" i="106"/>
  <c r="AB72" i="106"/>
  <c r="AB68" i="106"/>
  <c r="AB60" i="106"/>
  <c r="AB43" i="106"/>
  <c r="AB31" i="106"/>
  <c r="AB115" i="106"/>
  <c r="AB50" i="106"/>
  <c r="AB38" i="106"/>
  <c r="AB74" i="106"/>
  <c r="AB62" i="106"/>
  <c r="AB53" i="106"/>
  <c r="AB45" i="106"/>
  <c r="AB33" i="106"/>
  <c r="AB84" i="106"/>
  <c r="AB81" i="106"/>
  <c r="AB69" i="106"/>
  <c r="AB55" i="106"/>
  <c r="AA22" i="106"/>
  <c r="S23" i="106"/>
  <c r="X25" i="106"/>
  <c r="R26" i="106"/>
  <c r="AI26" i="106"/>
  <c r="AV26" i="106" s="1"/>
  <c r="AO27" i="106"/>
  <c r="AM27" i="106"/>
  <c r="AJ27" i="106"/>
  <c r="K27" i="106"/>
  <c r="I27" i="106"/>
  <c r="AD27" i="106"/>
  <c r="W28" i="106"/>
  <c r="P29" i="106"/>
  <c r="AH29" i="106"/>
  <c r="AU29" i="106" s="1"/>
  <c r="AB30" i="106"/>
  <c r="V31" i="106"/>
  <c r="O32" i="106"/>
  <c r="Z33" i="106"/>
  <c r="T34" i="106"/>
  <c r="N35" i="106"/>
  <c r="AB36" i="106"/>
  <c r="Z37" i="106"/>
  <c r="X38" i="106"/>
  <c r="T39" i="106"/>
  <c r="T40" i="106"/>
  <c r="R41" i="106"/>
  <c r="AM41" i="106"/>
  <c r="P42" i="106"/>
  <c r="AI42" i="106"/>
  <c r="AV42" i="106" s="1"/>
  <c r="K43" i="106"/>
  <c r="AH43" i="106"/>
  <c r="AU43" i="106" s="1"/>
  <c r="X45" i="106"/>
  <c r="V46" i="106"/>
  <c r="AA47" i="106"/>
  <c r="P49" i="106"/>
  <c r="V52" i="106"/>
  <c r="X53" i="106"/>
  <c r="AD57" i="106"/>
  <c r="T58" i="106"/>
  <c r="V59" i="106"/>
  <c r="N65" i="106"/>
  <c r="X77" i="106"/>
  <c r="AG82" i="106"/>
  <c r="AT82" i="106" s="1"/>
  <c r="AH82" i="106"/>
  <c r="AU82" i="106" s="1"/>
  <c r="AI82" i="106"/>
  <c r="AV82" i="106" s="1"/>
  <c r="Q270" i="106"/>
  <c r="Q258" i="106"/>
  <c r="Q265" i="106"/>
  <c r="Q272" i="106"/>
  <c r="Q260" i="106"/>
  <c r="Q267" i="106"/>
  <c r="Q255" i="106"/>
  <c r="Q274" i="106"/>
  <c r="Q262" i="106"/>
  <c r="Q250" i="106"/>
  <c r="Q269" i="106"/>
  <c r="Q264" i="106"/>
  <c r="Q276" i="106"/>
  <c r="Q271" i="106"/>
  <c r="Q259" i="106"/>
  <c r="Q275" i="106"/>
  <c r="Q263" i="106"/>
  <c r="Q251" i="106"/>
  <c r="Q268" i="106"/>
  <c r="Q273" i="106"/>
  <c r="Q247" i="106"/>
  <c r="Q235" i="106"/>
  <c r="Q266" i="106"/>
  <c r="Q257" i="106"/>
  <c r="Q249" i="106"/>
  <c r="Q237" i="106"/>
  <c r="Q261" i="106"/>
  <c r="Q254" i="106"/>
  <c r="Q239" i="106"/>
  <c r="Q246" i="106"/>
  <c r="Q234" i="106"/>
  <c r="Q252" i="106"/>
  <c r="Q241" i="106"/>
  <c r="Q256" i="106"/>
  <c r="Q238" i="106"/>
  <c r="Q244" i="106"/>
  <c r="Q220" i="106"/>
  <c r="Q245" i="106"/>
  <c r="Q243" i="106"/>
  <c r="Q242" i="106"/>
  <c r="Q233" i="106"/>
  <c r="Q232" i="106"/>
  <c r="Q227" i="106"/>
  <c r="Q253" i="106"/>
  <c r="Q248" i="106"/>
  <c r="Q221" i="106"/>
  <c r="Q223" i="106"/>
  <c r="Q229" i="106"/>
  <c r="Q236" i="106"/>
  <c r="Q226" i="106"/>
  <c r="Q208" i="106"/>
  <c r="Q231" i="106"/>
  <c r="Q215" i="106"/>
  <c r="Q225" i="106"/>
  <c r="Q219" i="106"/>
  <c r="Q210" i="106"/>
  <c r="Q218" i="106"/>
  <c r="Q212" i="106"/>
  <c r="Q240" i="106"/>
  <c r="Q217" i="106"/>
  <c r="Q209" i="106"/>
  <c r="Q228" i="106"/>
  <c r="Q211" i="106"/>
  <c r="Q206" i="106"/>
  <c r="Q195" i="106"/>
  <c r="Q224" i="106"/>
  <c r="Q222" i="106"/>
  <c r="Q204" i="106"/>
  <c r="Q194" i="106"/>
  <c r="Q230" i="106"/>
  <c r="Q201" i="106"/>
  <c r="Q203" i="106"/>
  <c r="Q191" i="106"/>
  <c r="Q178" i="106"/>
  <c r="Q196" i="106"/>
  <c r="Q192" i="106"/>
  <c r="Q198" i="106"/>
  <c r="Q193" i="106"/>
  <c r="Q199" i="106"/>
  <c r="Q182" i="106"/>
  <c r="Q216" i="106"/>
  <c r="Q202" i="106"/>
  <c r="Q214" i="106"/>
  <c r="Q197" i="106"/>
  <c r="Q187" i="106"/>
  <c r="Q179" i="106"/>
  <c r="Q207" i="106"/>
  <c r="Q200" i="106"/>
  <c r="Q183" i="106"/>
  <c r="Q184" i="106"/>
  <c r="Q164" i="106"/>
  <c r="Q205" i="106"/>
  <c r="Q190" i="106"/>
  <c r="Q166" i="106"/>
  <c r="Q188" i="106"/>
  <c r="Q185" i="106"/>
  <c r="Q163" i="106"/>
  <c r="Q186" i="106"/>
  <c r="Q170" i="106"/>
  <c r="Q213" i="106"/>
  <c r="Q176" i="106"/>
  <c r="Q169" i="106"/>
  <c r="Q175" i="106"/>
  <c r="Q174" i="106"/>
  <c r="Q162" i="106"/>
  <c r="Q155" i="106"/>
  <c r="Q180" i="106"/>
  <c r="Q150" i="106"/>
  <c r="Q157" i="106"/>
  <c r="Q168" i="106"/>
  <c r="Q147" i="106"/>
  <c r="Q181" i="106"/>
  <c r="Q177" i="106"/>
  <c r="Q160" i="106"/>
  <c r="Q159" i="106"/>
  <c r="Q158" i="106"/>
  <c r="Q146" i="106"/>
  <c r="Q151" i="106"/>
  <c r="Q149" i="106"/>
  <c r="Q144" i="106"/>
  <c r="Q143" i="106"/>
  <c r="Q156" i="106"/>
  <c r="Q138" i="106"/>
  <c r="Q145" i="106"/>
  <c r="Q140" i="106"/>
  <c r="Q128" i="106"/>
  <c r="Q167" i="106"/>
  <c r="Q165" i="106"/>
  <c r="Q154" i="106"/>
  <c r="Q173" i="106"/>
  <c r="Q161" i="106"/>
  <c r="Q153" i="106"/>
  <c r="Q148" i="106"/>
  <c r="Q142" i="106"/>
  <c r="Q137" i="106"/>
  <c r="Q132" i="106"/>
  <c r="Q172" i="106"/>
  <c r="Q152" i="106"/>
  <c r="Q134" i="106"/>
  <c r="Q171" i="106"/>
  <c r="Q136" i="106"/>
  <c r="Q133" i="106"/>
  <c r="Q126" i="106"/>
  <c r="Q114" i="106"/>
  <c r="Q102" i="106"/>
  <c r="Q131" i="106"/>
  <c r="Q121" i="106"/>
  <c r="Q116" i="106"/>
  <c r="Q104" i="106"/>
  <c r="Q123" i="106"/>
  <c r="Q111" i="106"/>
  <c r="Q99" i="106"/>
  <c r="Q130" i="106"/>
  <c r="Q118" i="106"/>
  <c r="Q106" i="106"/>
  <c r="Q189" i="106"/>
  <c r="Q139" i="106"/>
  <c r="Q125" i="106"/>
  <c r="Q113" i="106"/>
  <c r="Q101" i="106"/>
  <c r="Q120" i="106"/>
  <c r="Q108" i="106"/>
  <c r="Q96" i="106"/>
  <c r="Q127" i="106"/>
  <c r="Q115" i="106"/>
  <c r="Q129" i="106"/>
  <c r="Q117" i="106"/>
  <c r="Q105" i="106"/>
  <c r="Q93" i="106"/>
  <c r="Q135" i="106"/>
  <c r="Q119" i="106"/>
  <c r="Q107" i="106"/>
  <c r="Q95" i="106"/>
  <c r="Q103" i="106"/>
  <c r="Q90" i="106"/>
  <c r="Q78" i="106"/>
  <c r="Q85" i="106"/>
  <c r="Q110" i="106"/>
  <c r="Q92" i="106"/>
  <c r="Q80" i="106"/>
  <c r="Q68" i="106"/>
  <c r="Q56" i="106"/>
  <c r="Q112" i="106"/>
  <c r="Q97" i="106"/>
  <c r="Q87" i="106"/>
  <c r="Q82" i="106"/>
  <c r="Q70" i="106"/>
  <c r="Q122" i="106"/>
  <c r="Q89" i="106"/>
  <c r="Q77" i="106"/>
  <c r="Q109" i="106"/>
  <c r="Q98" i="106"/>
  <c r="Q84" i="106"/>
  <c r="Q81" i="106"/>
  <c r="Q83" i="106"/>
  <c r="Q71" i="106"/>
  <c r="Q59" i="106"/>
  <c r="Q141" i="106"/>
  <c r="Q72" i="106"/>
  <c r="Q39" i="106"/>
  <c r="Q27" i="106"/>
  <c r="Q124" i="106"/>
  <c r="Q51" i="106"/>
  <c r="Q46" i="106"/>
  <c r="Q88" i="106"/>
  <c r="Q74" i="106"/>
  <c r="Q60" i="106"/>
  <c r="Q41" i="106"/>
  <c r="Q29" i="106"/>
  <c r="Q94" i="106"/>
  <c r="Q61" i="106"/>
  <c r="Q91" i="106"/>
  <c r="Q86" i="106"/>
  <c r="Q62" i="106"/>
  <c r="Q53" i="106"/>
  <c r="Q52" i="106"/>
  <c r="Q76" i="106"/>
  <c r="Q63" i="106"/>
  <c r="Q54" i="106"/>
  <c r="Q50" i="106"/>
  <c r="Q38" i="106"/>
  <c r="Q26" i="106"/>
  <c r="Q69" i="106"/>
  <c r="Q45" i="106"/>
  <c r="Q55" i="106"/>
  <c r="Q40" i="106"/>
  <c r="Q28" i="106"/>
  <c r="Q100" i="106"/>
  <c r="Q75" i="106"/>
  <c r="Q66" i="106"/>
  <c r="Q58" i="106"/>
  <c r="Q57" i="106"/>
  <c r="AC270" i="106"/>
  <c r="AC258" i="106"/>
  <c r="AC265" i="106"/>
  <c r="AC272" i="106"/>
  <c r="AC260" i="106"/>
  <c r="AC267" i="106"/>
  <c r="AC255" i="106"/>
  <c r="AC274" i="106"/>
  <c r="AC262" i="106"/>
  <c r="AC250" i="106"/>
  <c r="AC269" i="106"/>
  <c r="AC264" i="106"/>
  <c r="AC276" i="106"/>
  <c r="AC271" i="106"/>
  <c r="AC259" i="106"/>
  <c r="AC275" i="106"/>
  <c r="AC263" i="106"/>
  <c r="AC251" i="106"/>
  <c r="AC247" i="106"/>
  <c r="AC235" i="106"/>
  <c r="AC261" i="106"/>
  <c r="AC256" i="106"/>
  <c r="AC253" i="106"/>
  <c r="AC249" i="106"/>
  <c r="AC237" i="106"/>
  <c r="AC239" i="106"/>
  <c r="AC246" i="106"/>
  <c r="AC234" i="106"/>
  <c r="AC241" i="106"/>
  <c r="AC273" i="106"/>
  <c r="AC252" i="106"/>
  <c r="AC238" i="106"/>
  <c r="AC266" i="106"/>
  <c r="AC220" i="106"/>
  <c r="AC227" i="106"/>
  <c r="AC257" i="106"/>
  <c r="AC232" i="106"/>
  <c r="AC268" i="106"/>
  <c r="AC233" i="106"/>
  <c r="AC245" i="106"/>
  <c r="AC243" i="106"/>
  <c r="AC242" i="106"/>
  <c r="AC221" i="106"/>
  <c r="AC254" i="106"/>
  <c r="AC240" i="106"/>
  <c r="AC236" i="106"/>
  <c r="AC223" i="106"/>
  <c r="AC244" i="106"/>
  <c r="AC208" i="106"/>
  <c r="AC215" i="106"/>
  <c r="AC222" i="106"/>
  <c r="AC210" i="106"/>
  <c r="AC248" i="106"/>
  <c r="AC229" i="106"/>
  <c r="AC212" i="106"/>
  <c r="AC230" i="106"/>
  <c r="AC218" i="106"/>
  <c r="AC231" i="106"/>
  <c r="AC225" i="106"/>
  <c r="AC209" i="106"/>
  <c r="AC216" i="106"/>
  <c r="AC211" i="106"/>
  <c r="AC195" i="106"/>
  <c r="AC219" i="106"/>
  <c r="AC202" i="106"/>
  <c r="AC194" i="106"/>
  <c r="AC206" i="106"/>
  <c r="AC205" i="106"/>
  <c r="AC201" i="106"/>
  <c r="AC207" i="106"/>
  <c r="AC214" i="106"/>
  <c r="AC213" i="106"/>
  <c r="AC204" i="106"/>
  <c r="AC190" i="106"/>
  <c r="AC178" i="106"/>
  <c r="AC228" i="106"/>
  <c r="AC192" i="106"/>
  <c r="AC217" i="106"/>
  <c r="AC200" i="106"/>
  <c r="AC196" i="106"/>
  <c r="AC193" i="106"/>
  <c r="AC182" i="106"/>
  <c r="AC224" i="106"/>
  <c r="AC203" i="106"/>
  <c r="AC198" i="106"/>
  <c r="AC186" i="106"/>
  <c r="AC179" i="106"/>
  <c r="AC183" i="106"/>
  <c r="AC199" i="106"/>
  <c r="AC185" i="106"/>
  <c r="AC187" i="106"/>
  <c r="AC177" i="106"/>
  <c r="AC175" i="106"/>
  <c r="AC164" i="106"/>
  <c r="AC174" i="106"/>
  <c r="AC166" i="106"/>
  <c r="AC184" i="106"/>
  <c r="AC181" i="106"/>
  <c r="AC163" i="106"/>
  <c r="AC191" i="106"/>
  <c r="AC170" i="106"/>
  <c r="AC226" i="106"/>
  <c r="AC197" i="106"/>
  <c r="AC167" i="106"/>
  <c r="AC155" i="106"/>
  <c r="AC172" i="106"/>
  <c r="AC171" i="106"/>
  <c r="AC161" i="106"/>
  <c r="AC150" i="106"/>
  <c r="AC173" i="106"/>
  <c r="AC162" i="106"/>
  <c r="AC157" i="106"/>
  <c r="AC145" i="106"/>
  <c r="AC188" i="106"/>
  <c r="AC176" i="106"/>
  <c r="AC147" i="106"/>
  <c r="AC169" i="106"/>
  <c r="AC189" i="106"/>
  <c r="AC180" i="106"/>
  <c r="AC165" i="106"/>
  <c r="AC158" i="106"/>
  <c r="AC146" i="106"/>
  <c r="AC143" i="106"/>
  <c r="AC138" i="106"/>
  <c r="AC152" i="106"/>
  <c r="AC144" i="106"/>
  <c r="AC140" i="106"/>
  <c r="AC128" i="106"/>
  <c r="AC151" i="106"/>
  <c r="AC149" i="106"/>
  <c r="AC142" i="106"/>
  <c r="AC159" i="106"/>
  <c r="AC156" i="106"/>
  <c r="AC137" i="106"/>
  <c r="AC132" i="106"/>
  <c r="AC168" i="106"/>
  <c r="AC154" i="106"/>
  <c r="AC134" i="106"/>
  <c r="AC136" i="106"/>
  <c r="AC126" i="106"/>
  <c r="AC114" i="106"/>
  <c r="AC102" i="106"/>
  <c r="AC153" i="106"/>
  <c r="AC139" i="106"/>
  <c r="AC129" i="106"/>
  <c r="AC121" i="106"/>
  <c r="AC160" i="106"/>
  <c r="AC116" i="106"/>
  <c r="AC104" i="106"/>
  <c r="AC123" i="106"/>
  <c r="AC111" i="106"/>
  <c r="AC99" i="106"/>
  <c r="AC118" i="106"/>
  <c r="AC106" i="106"/>
  <c r="AC125" i="106"/>
  <c r="AC113" i="106"/>
  <c r="AC101" i="106"/>
  <c r="AC141" i="106"/>
  <c r="AC135" i="106"/>
  <c r="AC133" i="106"/>
  <c r="AC131" i="106"/>
  <c r="AC120" i="106"/>
  <c r="AC108" i="106"/>
  <c r="AC96" i="106"/>
  <c r="AC127" i="106"/>
  <c r="AC115" i="106"/>
  <c r="AC117" i="106"/>
  <c r="AC105" i="106"/>
  <c r="AC93" i="106"/>
  <c r="AC148" i="106"/>
  <c r="AC119" i="106"/>
  <c r="AC107" i="106"/>
  <c r="AC95" i="106"/>
  <c r="AC98" i="106"/>
  <c r="AC90" i="106"/>
  <c r="AC78" i="106"/>
  <c r="AC130" i="106"/>
  <c r="AC112" i="106"/>
  <c r="AC85" i="106"/>
  <c r="AC109" i="106"/>
  <c r="AC100" i="106"/>
  <c r="AC94" i="106"/>
  <c r="AC92" i="106"/>
  <c r="AC80" i="106"/>
  <c r="AC68" i="106"/>
  <c r="AC56" i="106"/>
  <c r="AC122" i="106"/>
  <c r="AC87" i="106"/>
  <c r="AC82" i="106"/>
  <c r="AC70" i="106"/>
  <c r="AC89" i="106"/>
  <c r="AC77" i="106"/>
  <c r="AC84" i="106"/>
  <c r="AC97" i="106"/>
  <c r="AC81" i="106"/>
  <c r="AC83" i="106"/>
  <c r="AC71" i="106"/>
  <c r="AC59" i="106"/>
  <c r="AC124" i="106"/>
  <c r="AC73" i="106"/>
  <c r="AC58" i="106"/>
  <c r="AC57" i="106"/>
  <c r="AC39" i="106"/>
  <c r="AC27" i="106"/>
  <c r="AC91" i="106"/>
  <c r="AC86" i="106"/>
  <c r="AC75" i="106"/>
  <c r="AC67" i="106"/>
  <c r="AC46" i="106"/>
  <c r="AC110" i="106"/>
  <c r="AC41" i="106"/>
  <c r="AC29" i="106"/>
  <c r="AC51" i="106"/>
  <c r="AC103" i="106"/>
  <c r="AC79" i="106"/>
  <c r="AC72" i="106"/>
  <c r="AC60" i="106"/>
  <c r="AC61" i="106"/>
  <c r="AC50" i="106"/>
  <c r="AC38" i="106"/>
  <c r="AC26" i="106"/>
  <c r="AC74" i="106"/>
  <c r="AC62" i="106"/>
  <c r="AC53" i="106"/>
  <c r="AC52" i="106"/>
  <c r="AC45" i="106"/>
  <c r="AC63" i="106"/>
  <c r="AC54" i="106"/>
  <c r="AC40" i="106"/>
  <c r="AC28" i="106"/>
  <c r="AC76" i="106"/>
  <c r="AC69" i="106"/>
  <c r="AC55" i="106"/>
  <c r="AC65" i="106"/>
  <c r="AC64" i="106"/>
  <c r="AC22" i="106"/>
  <c r="N24" i="106"/>
  <c r="Z25" i="106"/>
  <c r="S26" i="106"/>
  <c r="AL30" i="106"/>
  <c r="AJ30" i="106"/>
  <c r="K30" i="106"/>
  <c r="H30" i="106"/>
  <c r="AQ30" i="106"/>
  <c r="AE30" i="106"/>
  <c r="AC30" i="106"/>
  <c r="Q32" i="106"/>
  <c r="AC36" i="106"/>
  <c r="AB37" i="106"/>
  <c r="Y38" i="106"/>
  <c r="T41" i="106"/>
  <c r="Q42" i="106"/>
  <c r="AI43" i="106"/>
  <c r="AV43" i="106" s="1"/>
  <c r="AD44" i="106"/>
  <c r="Y45" i="106"/>
  <c r="AA46" i="106"/>
  <c r="AB47" i="106"/>
  <c r="Q49" i="106"/>
  <c r="X52" i="106"/>
  <c r="AA53" i="106"/>
  <c r="Q65" i="106"/>
  <c r="W82" i="106"/>
  <c r="R265" i="106"/>
  <c r="R272" i="106"/>
  <c r="R267" i="106"/>
  <c r="R255" i="106"/>
  <c r="R274" i="106"/>
  <c r="R262" i="106"/>
  <c r="R269" i="106"/>
  <c r="R257" i="106"/>
  <c r="R264" i="106"/>
  <c r="R276" i="106"/>
  <c r="R271" i="106"/>
  <c r="R259" i="106"/>
  <c r="R266" i="106"/>
  <c r="R270" i="106"/>
  <c r="R258" i="106"/>
  <c r="R253" i="106"/>
  <c r="R273" i="106"/>
  <c r="R263" i="106"/>
  <c r="R242" i="106"/>
  <c r="R260" i="106"/>
  <c r="R249" i="106"/>
  <c r="R251" i="106"/>
  <c r="R244" i="106"/>
  <c r="R246" i="106"/>
  <c r="R252" i="106"/>
  <c r="R241" i="106"/>
  <c r="R248" i="106"/>
  <c r="R236" i="106"/>
  <c r="R268" i="106"/>
  <c r="R250" i="106"/>
  <c r="R245" i="106"/>
  <c r="R256" i="106"/>
  <c r="R243" i="106"/>
  <c r="R238" i="106"/>
  <c r="R233" i="106"/>
  <c r="R232" i="106"/>
  <c r="R227" i="106"/>
  <c r="R237" i="106"/>
  <c r="R222" i="106"/>
  <c r="R275" i="106"/>
  <c r="R240" i="106"/>
  <c r="R239" i="106"/>
  <c r="R229" i="106"/>
  <c r="R261" i="106"/>
  <c r="R231" i="106"/>
  <c r="R247" i="106"/>
  <c r="R228" i="106"/>
  <c r="R230" i="106"/>
  <c r="R215" i="106"/>
  <c r="R203" i="106"/>
  <c r="R225" i="106"/>
  <c r="R219" i="106"/>
  <c r="R210" i="106"/>
  <c r="R224" i="106"/>
  <c r="R205" i="106"/>
  <c r="R217" i="106"/>
  <c r="R207" i="106"/>
  <c r="R223" i="106"/>
  <c r="R220" i="106"/>
  <c r="R216" i="106"/>
  <c r="R235" i="106"/>
  <c r="R221" i="106"/>
  <c r="R206" i="106"/>
  <c r="R190" i="106"/>
  <c r="R226" i="106"/>
  <c r="R254" i="106"/>
  <c r="R209" i="106"/>
  <c r="R201" i="106"/>
  <c r="R189" i="106"/>
  <c r="R196" i="106"/>
  <c r="R198" i="106"/>
  <c r="R218" i="106"/>
  <c r="R211" i="106"/>
  <c r="R192" i="106"/>
  <c r="R193" i="106"/>
  <c r="R199" i="106"/>
  <c r="R202" i="106"/>
  <c r="R186" i="106"/>
  <c r="R177" i="106"/>
  <c r="R214" i="106"/>
  <c r="R197" i="106"/>
  <c r="R194" i="106"/>
  <c r="R188" i="106"/>
  <c r="R191" i="106"/>
  <c r="R200" i="106"/>
  <c r="R208" i="106"/>
  <c r="R181" i="106"/>
  <c r="R178" i="106"/>
  <c r="R174" i="106"/>
  <c r="R171" i="106"/>
  <c r="R195" i="106"/>
  <c r="R173" i="106"/>
  <c r="R234" i="106"/>
  <c r="R185" i="106"/>
  <c r="R204" i="106"/>
  <c r="R187" i="106"/>
  <c r="R170" i="106"/>
  <c r="R183" i="106"/>
  <c r="R180" i="106"/>
  <c r="R165" i="106"/>
  <c r="R182" i="106"/>
  <c r="R212" i="106"/>
  <c r="R213" i="106"/>
  <c r="R175" i="106"/>
  <c r="R166" i="106"/>
  <c r="R150" i="106"/>
  <c r="R157" i="106"/>
  <c r="R184" i="106"/>
  <c r="R168" i="106"/>
  <c r="R163" i="106"/>
  <c r="R152" i="106"/>
  <c r="R164" i="106"/>
  <c r="R154" i="106"/>
  <c r="R179" i="106"/>
  <c r="R153" i="106"/>
  <c r="R156" i="106"/>
  <c r="R160" i="106"/>
  <c r="R133" i="106"/>
  <c r="R176" i="106"/>
  <c r="R145" i="106"/>
  <c r="R140" i="106"/>
  <c r="R167" i="106"/>
  <c r="R135" i="106"/>
  <c r="R161" i="106"/>
  <c r="R155" i="106"/>
  <c r="R148" i="106"/>
  <c r="R142" i="106"/>
  <c r="R147" i="106"/>
  <c r="R132" i="106"/>
  <c r="R139" i="106"/>
  <c r="R141" i="106"/>
  <c r="R129" i="106"/>
  <c r="R159" i="106"/>
  <c r="R151" i="106"/>
  <c r="R149" i="106"/>
  <c r="R146" i="106"/>
  <c r="R144" i="106"/>
  <c r="R143" i="106"/>
  <c r="R162" i="106"/>
  <c r="R158" i="106"/>
  <c r="R131" i="106"/>
  <c r="R121" i="106"/>
  <c r="R109" i="106"/>
  <c r="R97" i="106"/>
  <c r="R116" i="106"/>
  <c r="R128" i="106"/>
  <c r="R123" i="106"/>
  <c r="R111" i="106"/>
  <c r="R172" i="106"/>
  <c r="R130" i="106"/>
  <c r="R118" i="106"/>
  <c r="R106" i="106"/>
  <c r="R94" i="106"/>
  <c r="R138" i="106"/>
  <c r="R136" i="106"/>
  <c r="R125" i="106"/>
  <c r="R113" i="106"/>
  <c r="R120" i="106"/>
  <c r="R108" i="106"/>
  <c r="R127" i="106"/>
  <c r="R115" i="106"/>
  <c r="R103" i="106"/>
  <c r="R122" i="106"/>
  <c r="R124" i="106"/>
  <c r="R112" i="106"/>
  <c r="R100" i="106"/>
  <c r="R137" i="106"/>
  <c r="R134" i="106"/>
  <c r="R126" i="106"/>
  <c r="R114" i="106"/>
  <c r="R102" i="106"/>
  <c r="R169" i="106"/>
  <c r="R85" i="106"/>
  <c r="R73" i="106"/>
  <c r="R110" i="106"/>
  <c r="R92" i="106"/>
  <c r="R80" i="106"/>
  <c r="R119" i="106"/>
  <c r="R117" i="106"/>
  <c r="R96" i="106"/>
  <c r="R93" i="106"/>
  <c r="R87" i="106"/>
  <c r="R75" i="106"/>
  <c r="R63" i="106"/>
  <c r="R51" i="106"/>
  <c r="R105" i="106"/>
  <c r="R82" i="106"/>
  <c r="R89" i="106"/>
  <c r="R77" i="106"/>
  <c r="R98" i="106"/>
  <c r="R95" i="106"/>
  <c r="R84" i="106"/>
  <c r="R107" i="106"/>
  <c r="R91" i="106"/>
  <c r="R99" i="106"/>
  <c r="R104" i="106"/>
  <c r="R88" i="106"/>
  <c r="R90" i="106"/>
  <c r="R78" i="106"/>
  <c r="R66" i="106"/>
  <c r="R54" i="106"/>
  <c r="R81" i="106"/>
  <c r="R59" i="106"/>
  <c r="R46" i="106"/>
  <c r="R34" i="106"/>
  <c r="R22" i="106"/>
  <c r="R74" i="106"/>
  <c r="R68" i="106"/>
  <c r="R60" i="106"/>
  <c r="R61" i="106"/>
  <c r="R48" i="106"/>
  <c r="R36" i="106"/>
  <c r="R24" i="106"/>
  <c r="R86" i="106"/>
  <c r="R62" i="106"/>
  <c r="R53" i="106"/>
  <c r="R52" i="106"/>
  <c r="R83" i="106"/>
  <c r="R76" i="106"/>
  <c r="R50" i="106"/>
  <c r="R69" i="106"/>
  <c r="R45" i="106"/>
  <c r="R33" i="106"/>
  <c r="R71" i="106"/>
  <c r="R55" i="106"/>
  <c r="R40" i="106"/>
  <c r="R79" i="106"/>
  <c r="R65" i="106"/>
  <c r="R64" i="106"/>
  <c r="R47" i="106"/>
  <c r="R35" i="106"/>
  <c r="R23" i="106"/>
  <c r="R70" i="106"/>
  <c r="R58" i="106"/>
  <c r="R57" i="106"/>
  <c r="R67" i="106"/>
  <c r="AD265" i="106"/>
  <c r="AD272" i="106"/>
  <c r="AD267" i="106"/>
  <c r="AD255" i="106"/>
  <c r="AD274" i="106"/>
  <c r="AD262" i="106"/>
  <c r="AD269" i="106"/>
  <c r="AD257" i="106"/>
  <c r="AD264" i="106"/>
  <c r="AD276" i="106"/>
  <c r="AD271" i="106"/>
  <c r="AD259" i="106"/>
  <c r="AD266" i="106"/>
  <c r="AD270" i="106"/>
  <c r="AD258" i="106"/>
  <c r="AD261" i="106"/>
  <c r="AD256" i="106"/>
  <c r="AD242" i="106"/>
  <c r="AD253" i="106"/>
  <c r="AD249" i="106"/>
  <c r="AD244" i="106"/>
  <c r="AD246" i="106"/>
  <c r="AD275" i="106"/>
  <c r="AD251" i="106"/>
  <c r="AD241" i="106"/>
  <c r="AD268" i="106"/>
  <c r="AD248" i="106"/>
  <c r="AD236" i="106"/>
  <c r="AD263" i="106"/>
  <c r="AD245" i="106"/>
  <c r="AD227" i="106"/>
  <c r="AD260" i="106"/>
  <c r="AD232" i="106"/>
  <c r="AD222" i="106"/>
  <c r="AD235" i="106"/>
  <c r="AD229" i="106"/>
  <c r="AD231" i="106"/>
  <c r="AD273" i="106"/>
  <c r="AD228" i="106"/>
  <c r="AD252" i="106"/>
  <c r="AD230" i="106"/>
  <c r="AD234" i="106"/>
  <c r="AD221" i="106"/>
  <c r="AD215" i="106"/>
  <c r="AD203" i="106"/>
  <c r="AD210" i="106"/>
  <c r="AD250" i="106"/>
  <c r="AD240" i="106"/>
  <c r="AD219" i="106"/>
  <c r="AD205" i="106"/>
  <c r="AD239" i="106"/>
  <c r="AD238" i="106"/>
  <c r="AD233" i="106"/>
  <c r="AD218" i="106"/>
  <c r="AD207" i="106"/>
  <c r="AD254" i="106"/>
  <c r="AD237" i="106"/>
  <c r="AD226" i="106"/>
  <c r="AD217" i="106"/>
  <c r="AD247" i="106"/>
  <c r="AD224" i="106"/>
  <c r="AD204" i="106"/>
  <c r="AD223" i="106"/>
  <c r="AD206" i="106"/>
  <c r="AD220" i="106"/>
  <c r="AD190" i="106"/>
  <c r="AD243" i="106"/>
  <c r="AD225" i="106"/>
  <c r="AD212" i="106"/>
  <c r="AD201" i="106"/>
  <c r="AD189" i="106"/>
  <c r="AD196" i="106"/>
  <c r="AD214" i="106"/>
  <c r="AD213" i="106"/>
  <c r="AD198" i="106"/>
  <c r="AD216" i="106"/>
  <c r="AD209" i="106"/>
  <c r="AD195" i="106"/>
  <c r="AD173" i="106"/>
  <c r="AD191" i="106"/>
  <c r="AD192" i="106"/>
  <c r="AD208" i="106"/>
  <c r="AD200" i="106"/>
  <c r="AD193" i="106"/>
  <c r="AD185" i="106"/>
  <c r="AD177" i="106"/>
  <c r="AD199" i="106"/>
  <c r="AD202" i="106"/>
  <c r="AD188" i="106"/>
  <c r="AD183" i="106"/>
  <c r="AD194" i="106"/>
  <c r="AD171" i="106"/>
  <c r="AD182" i="106"/>
  <c r="AD178" i="106"/>
  <c r="AD181" i="106"/>
  <c r="AD170" i="106"/>
  <c r="AD158" i="106"/>
  <c r="AD179" i="106"/>
  <c r="AD165" i="106"/>
  <c r="AD180" i="106"/>
  <c r="AD184" i="106"/>
  <c r="AD167" i="106"/>
  <c r="AD172" i="106"/>
  <c r="AD161" i="106"/>
  <c r="AD150" i="106"/>
  <c r="AD162" i="106"/>
  <c r="AD157" i="106"/>
  <c r="AD152" i="106"/>
  <c r="AD197" i="106"/>
  <c r="AD176" i="106"/>
  <c r="AD166" i="106"/>
  <c r="AD169" i="106"/>
  <c r="AD163" i="106"/>
  <c r="AD154" i="106"/>
  <c r="AD187" i="106"/>
  <c r="AD186" i="106"/>
  <c r="AD153" i="106"/>
  <c r="AD133" i="106"/>
  <c r="AD174" i="106"/>
  <c r="AD144" i="106"/>
  <c r="AD140" i="106"/>
  <c r="AD146" i="106"/>
  <c r="AD135" i="106"/>
  <c r="AD211" i="106"/>
  <c r="AD151" i="106"/>
  <c r="AD149" i="106"/>
  <c r="AD142" i="106"/>
  <c r="AD159" i="106"/>
  <c r="AD156" i="106"/>
  <c r="AD145" i="106"/>
  <c r="AD132" i="106"/>
  <c r="AD160" i="106"/>
  <c r="AD139" i="106"/>
  <c r="AD155" i="106"/>
  <c r="AD148" i="106"/>
  <c r="AD141" i="106"/>
  <c r="AD129" i="106"/>
  <c r="AD143" i="106"/>
  <c r="AD138" i="106"/>
  <c r="AD121" i="106"/>
  <c r="AD109" i="106"/>
  <c r="AD97" i="106"/>
  <c r="AD116" i="106"/>
  <c r="AD123" i="106"/>
  <c r="AD111" i="106"/>
  <c r="AD175" i="106"/>
  <c r="AD164" i="106"/>
  <c r="AD118" i="106"/>
  <c r="AD106" i="106"/>
  <c r="AD94" i="106"/>
  <c r="AD128" i="106"/>
  <c r="AD125" i="106"/>
  <c r="AD113" i="106"/>
  <c r="AD134" i="106"/>
  <c r="AD131" i="106"/>
  <c r="AD120" i="106"/>
  <c r="AD108" i="106"/>
  <c r="AD96" i="106"/>
  <c r="AD168" i="106"/>
  <c r="AD137" i="106"/>
  <c r="AD127" i="106"/>
  <c r="AD115" i="106"/>
  <c r="AD103" i="106"/>
  <c r="AD130" i="106"/>
  <c r="AD122" i="106"/>
  <c r="AD124" i="106"/>
  <c r="AD112" i="106"/>
  <c r="AD100" i="106"/>
  <c r="AD136" i="106"/>
  <c r="AD126" i="106"/>
  <c r="AD114" i="106"/>
  <c r="AD102" i="106"/>
  <c r="AD119" i="106"/>
  <c r="AD117" i="106"/>
  <c r="AD85" i="106"/>
  <c r="AD73" i="106"/>
  <c r="AD147" i="106"/>
  <c r="AD99" i="106"/>
  <c r="AD92" i="106"/>
  <c r="AD80" i="106"/>
  <c r="AD107" i="106"/>
  <c r="AD101" i="106"/>
  <c r="AD87" i="106"/>
  <c r="AD75" i="106"/>
  <c r="AD63" i="106"/>
  <c r="AD51" i="106"/>
  <c r="AD82" i="106"/>
  <c r="AD89" i="106"/>
  <c r="AD77" i="106"/>
  <c r="AD104" i="106"/>
  <c r="AD84" i="106"/>
  <c r="AD93" i="106"/>
  <c r="AD91" i="106"/>
  <c r="AD110" i="106"/>
  <c r="AD95" i="106"/>
  <c r="AD88" i="106"/>
  <c r="AD76" i="106"/>
  <c r="AD105" i="106"/>
  <c r="AD98" i="106"/>
  <c r="AD90" i="106"/>
  <c r="AD78" i="106"/>
  <c r="AD66" i="106"/>
  <c r="AD54" i="106"/>
  <c r="AD86" i="106"/>
  <c r="AD70" i="106"/>
  <c r="AD67" i="106"/>
  <c r="AD46" i="106"/>
  <c r="AD34" i="106"/>
  <c r="AD22" i="106"/>
  <c r="AD83" i="106"/>
  <c r="AD59" i="106"/>
  <c r="AD48" i="106"/>
  <c r="AD36" i="106"/>
  <c r="AD24" i="106"/>
  <c r="AD79" i="106"/>
  <c r="AD72" i="106"/>
  <c r="AD60" i="106"/>
  <c r="AD68" i="106"/>
  <c r="AD61" i="106"/>
  <c r="AD50" i="106"/>
  <c r="AD74" i="106"/>
  <c r="AD62" i="106"/>
  <c r="AD53" i="106"/>
  <c r="AD52" i="106"/>
  <c r="AD45" i="106"/>
  <c r="AD33" i="106"/>
  <c r="AD40" i="106"/>
  <c r="AD47" i="106"/>
  <c r="AD35" i="106"/>
  <c r="AD23" i="106"/>
  <c r="AD65" i="106"/>
  <c r="AD64" i="106"/>
  <c r="AD71" i="106"/>
  <c r="AD56" i="106"/>
  <c r="N27" i="106"/>
  <c r="Z28" i="106"/>
  <c r="AD30" i="106"/>
  <c r="X31" i="106"/>
  <c r="R32" i="106"/>
  <c r="AC33" i="106"/>
  <c r="V34" i="106"/>
  <c r="AC37" i="106"/>
  <c r="Z38" i="106"/>
  <c r="Y39" i="106"/>
  <c r="R42" i="106"/>
  <c r="Q43" i="106"/>
  <c r="Z45" i="106"/>
  <c r="AC47" i="106"/>
  <c r="R49" i="106"/>
  <c r="Z52" i="106"/>
  <c r="P55" i="106"/>
  <c r="AB65" i="106"/>
  <c r="AI71" i="106"/>
  <c r="AV71" i="106" s="1"/>
  <c r="AH71" i="106"/>
  <c r="AU71" i="106" s="1"/>
  <c r="AG71" i="106"/>
  <c r="AT71" i="106" s="1"/>
  <c r="Q73" i="106"/>
  <c r="S272" i="106"/>
  <c r="S260" i="106"/>
  <c r="S267" i="106"/>
  <c r="S274" i="106"/>
  <c r="S262" i="106"/>
  <c r="S269" i="106"/>
  <c r="S257" i="106"/>
  <c r="S264" i="106"/>
  <c r="S252" i="106"/>
  <c r="S276" i="106"/>
  <c r="S271" i="106"/>
  <c r="S266" i="106"/>
  <c r="S273" i="106"/>
  <c r="S261" i="106"/>
  <c r="S265" i="106"/>
  <c r="S253" i="106"/>
  <c r="S270" i="106"/>
  <c r="S255" i="106"/>
  <c r="S249" i="106"/>
  <c r="S237" i="106"/>
  <c r="S251" i="106"/>
  <c r="S258" i="106"/>
  <c r="S254" i="106"/>
  <c r="S239" i="106"/>
  <c r="S241" i="106"/>
  <c r="S248" i="106"/>
  <c r="S236" i="106"/>
  <c r="S243" i="106"/>
  <c r="S240" i="106"/>
  <c r="S263" i="106"/>
  <c r="S259" i="106"/>
  <c r="S245" i="106"/>
  <c r="S242" i="106"/>
  <c r="S222" i="106"/>
  <c r="S275" i="106"/>
  <c r="S229" i="106"/>
  <c r="S217" i="106"/>
  <c r="S250" i="106"/>
  <c r="S224" i="106"/>
  <c r="S268" i="106"/>
  <c r="S247" i="106"/>
  <c r="S246" i="106"/>
  <c r="S234" i="106"/>
  <c r="S226" i="106"/>
  <c r="S223" i="106"/>
  <c r="S235" i="106"/>
  <c r="S225" i="106"/>
  <c r="S230" i="106"/>
  <c r="S231" i="106"/>
  <c r="S219" i="106"/>
  <c r="S210" i="106"/>
  <c r="S256" i="106"/>
  <c r="S244" i="106"/>
  <c r="S218" i="106"/>
  <c r="S212" i="106"/>
  <c r="S232" i="106"/>
  <c r="S220" i="106"/>
  <c r="S214" i="106"/>
  <c r="S202" i="106"/>
  <c r="S238" i="106"/>
  <c r="S211" i="106"/>
  <c r="S233" i="106"/>
  <c r="S227" i="106"/>
  <c r="S213" i="106"/>
  <c r="S228" i="106"/>
  <c r="S207" i="106"/>
  <c r="S205" i="106"/>
  <c r="S197" i="106"/>
  <c r="S185" i="106"/>
  <c r="S221" i="106"/>
  <c r="S196" i="106"/>
  <c r="S198" i="106"/>
  <c r="S203" i="106"/>
  <c r="S193" i="106"/>
  <c r="S180" i="106"/>
  <c r="S199" i="106"/>
  <c r="S215" i="106"/>
  <c r="S206" i="106"/>
  <c r="S216" i="106"/>
  <c r="S209" i="106"/>
  <c r="S194" i="106"/>
  <c r="S184" i="106"/>
  <c r="S208" i="106"/>
  <c r="S204" i="106"/>
  <c r="S189" i="106"/>
  <c r="S181" i="106"/>
  <c r="S192" i="106"/>
  <c r="S191" i="106"/>
  <c r="S195" i="106"/>
  <c r="S166" i="106"/>
  <c r="S190" i="106"/>
  <c r="S201" i="106"/>
  <c r="S179" i="106"/>
  <c r="S168" i="106"/>
  <c r="S187" i="106"/>
  <c r="S170" i="106"/>
  <c r="S186" i="106"/>
  <c r="S183" i="106"/>
  <c r="S165" i="106"/>
  <c r="S172" i="106"/>
  <c r="S160" i="106"/>
  <c r="S200" i="106"/>
  <c r="S177" i="106"/>
  <c r="S175" i="106"/>
  <c r="S169" i="106"/>
  <c r="S174" i="106"/>
  <c r="S157" i="106"/>
  <c r="S145" i="106"/>
  <c r="S163" i="106"/>
  <c r="S152" i="106"/>
  <c r="S178" i="106"/>
  <c r="S164" i="106"/>
  <c r="S147" i="106"/>
  <c r="S149" i="106"/>
  <c r="S188" i="106"/>
  <c r="S182" i="106"/>
  <c r="S176" i="106"/>
  <c r="S173" i="106"/>
  <c r="S161" i="106"/>
  <c r="S148" i="106"/>
  <c r="S150" i="106"/>
  <c r="S140" i="106"/>
  <c r="S167" i="106"/>
  <c r="S135" i="106"/>
  <c r="S155" i="106"/>
  <c r="S154" i="106"/>
  <c r="S142" i="106"/>
  <c r="S130" i="106"/>
  <c r="S153" i="106"/>
  <c r="S139" i="106"/>
  <c r="S162" i="106"/>
  <c r="S134" i="106"/>
  <c r="S158" i="106"/>
  <c r="S136" i="106"/>
  <c r="S156" i="106"/>
  <c r="S138" i="106"/>
  <c r="S116" i="106"/>
  <c r="S104" i="106"/>
  <c r="S146" i="106"/>
  <c r="S128" i="106"/>
  <c r="S123" i="106"/>
  <c r="S159" i="106"/>
  <c r="S118" i="106"/>
  <c r="S106" i="106"/>
  <c r="S125" i="106"/>
  <c r="S113" i="106"/>
  <c r="S101" i="106"/>
  <c r="S171" i="106"/>
  <c r="S120" i="106"/>
  <c r="S108" i="106"/>
  <c r="S127" i="106"/>
  <c r="S115" i="106"/>
  <c r="S103" i="106"/>
  <c r="S122" i="106"/>
  <c r="S110" i="106"/>
  <c r="S98" i="106"/>
  <c r="S144" i="106"/>
  <c r="S141" i="106"/>
  <c r="S117" i="106"/>
  <c r="S151" i="106"/>
  <c r="S119" i="106"/>
  <c r="S107" i="106"/>
  <c r="S95" i="106"/>
  <c r="S133" i="106"/>
  <c r="S131" i="106"/>
  <c r="S121" i="106"/>
  <c r="S109" i="106"/>
  <c r="S97" i="106"/>
  <c r="S92" i="106"/>
  <c r="S80" i="106"/>
  <c r="S143" i="106"/>
  <c r="S96" i="106"/>
  <c r="S93" i="106"/>
  <c r="S87" i="106"/>
  <c r="S112" i="106"/>
  <c r="S105" i="106"/>
  <c r="S82" i="106"/>
  <c r="S70" i="106"/>
  <c r="S58" i="106"/>
  <c r="S89" i="106"/>
  <c r="S114" i="106"/>
  <c r="S84" i="106"/>
  <c r="S72" i="106"/>
  <c r="S91" i="106"/>
  <c r="S79" i="106"/>
  <c r="S99" i="106"/>
  <c r="S86" i="106"/>
  <c r="S100" i="106"/>
  <c r="S132" i="106"/>
  <c r="S129" i="106"/>
  <c r="S124" i="106"/>
  <c r="S94" i="106"/>
  <c r="S83" i="106"/>
  <c r="S85" i="106"/>
  <c r="S73" i="106"/>
  <c r="S61" i="106"/>
  <c r="S74" i="106"/>
  <c r="S68" i="106"/>
  <c r="S60" i="106"/>
  <c r="S51" i="106"/>
  <c r="S41" i="106"/>
  <c r="S29" i="106"/>
  <c r="S88" i="106"/>
  <c r="S78" i="106"/>
  <c r="S48" i="106"/>
  <c r="S62" i="106"/>
  <c r="S53" i="106"/>
  <c r="S52" i="106"/>
  <c r="S43" i="106"/>
  <c r="S31" i="106"/>
  <c r="S111" i="106"/>
  <c r="S76" i="106"/>
  <c r="S50" i="106"/>
  <c r="S126" i="106"/>
  <c r="S69" i="106"/>
  <c r="S63" i="106"/>
  <c r="S54" i="106"/>
  <c r="S71" i="106"/>
  <c r="S55" i="106"/>
  <c r="S40" i="106"/>
  <c r="S28" i="106"/>
  <c r="S65" i="106"/>
  <c r="S64" i="106"/>
  <c r="S47" i="106"/>
  <c r="S102" i="106"/>
  <c r="S56" i="106"/>
  <c r="S42" i="106"/>
  <c r="S30" i="106"/>
  <c r="S67" i="106"/>
  <c r="S137" i="106"/>
  <c r="S77" i="106"/>
  <c r="N22" i="106"/>
  <c r="X23" i="106"/>
  <c r="Q24" i="106"/>
  <c r="AM25" i="106"/>
  <c r="AK25" i="106"/>
  <c r="M25" i="106"/>
  <c r="I25" i="106"/>
  <c r="AR25" i="106"/>
  <c r="AC25" i="106"/>
  <c r="AG27" i="106"/>
  <c r="AT27" i="106" s="1"/>
  <c r="O30" i="106"/>
  <c r="Y31" i="106"/>
  <c r="S32" i="106"/>
  <c r="AI33" i="106"/>
  <c r="AV33" i="106" s="1"/>
  <c r="AG33" i="106"/>
  <c r="AT33" i="106" s="1"/>
  <c r="X34" i="106"/>
  <c r="Q35" i="106"/>
  <c r="AR36" i="106"/>
  <c r="AP36" i="106"/>
  <c r="AM36" i="106"/>
  <c r="AL36" i="106"/>
  <c r="AK36" i="106"/>
  <c r="M36" i="106"/>
  <c r="AM37" i="106"/>
  <c r="AK37" i="106"/>
  <c r="M37" i="106"/>
  <c r="I37" i="106"/>
  <c r="H37" i="106"/>
  <c r="AR37" i="106"/>
  <c r="AD37" i="106"/>
  <c r="AD38" i="106"/>
  <c r="Z39" i="106"/>
  <c r="Y40" i="106"/>
  <c r="V41" i="106"/>
  <c r="V42" i="106"/>
  <c r="R43" i="106"/>
  <c r="AI44" i="106"/>
  <c r="AV44" i="106" s="1"/>
  <c r="AH44" i="106"/>
  <c r="AU44" i="106" s="1"/>
  <c r="AG44" i="106"/>
  <c r="AT44" i="106" s="1"/>
  <c r="AA45" i="106"/>
  <c r="S49" i="106"/>
  <c r="AI54" i="106"/>
  <c r="AV54" i="106" s="1"/>
  <c r="AH54" i="106"/>
  <c r="AU54" i="106" s="1"/>
  <c r="AG54" i="106"/>
  <c r="AT54" i="106" s="1"/>
  <c r="AA55" i="106"/>
  <c r="O70" i="106"/>
  <c r="AA71" i="106"/>
  <c r="AA74" i="106"/>
  <c r="AD81" i="106"/>
  <c r="S90" i="106"/>
  <c r="T267" i="106"/>
  <c r="T274" i="106"/>
  <c r="T262" i="106"/>
  <c r="T269" i="106"/>
  <c r="T257" i="106"/>
  <c r="T264" i="106"/>
  <c r="T276" i="106"/>
  <c r="T271" i="106"/>
  <c r="T259" i="106"/>
  <c r="T266" i="106"/>
  <c r="T273" i="106"/>
  <c r="T261" i="106"/>
  <c r="T268" i="106"/>
  <c r="T272" i="106"/>
  <c r="T260" i="106"/>
  <c r="T263" i="106"/>
  <c r="T251" i="106"/>
  <c r="T244" i="106"/>
  <c r="T258" i="106"/>
  <c r="T254" i="106"/>
  <c r="T246" i="106"/>
  <c r="T234" i="106"/>
  <c r="T252" i="106"/>
  <c r="T248" i="106"/>
  <c r="T243" i="106"/>
  <c r="T275" i="106"/>
  <c r="T256" i="106"/>
  <c r="T238" i="106"/>
  <c r="T270" i="106"/>
  <c r="T253" i="106"/>
  <c r="T247" i="106"/>
  <c r="T265" i="106"/>
  <c r="T241" i="106"/>
  <c r="T237" i="106"/>
  <c r="T229" i="106"/>
  <c r="T250" i="106"/>
  <c r="T240" i="106"/>
  <c r="T239" i="106"/>
  <c r="T224" i="106"/>
  <c r="T231" i="106"/>
  <c r="T255" i="106"/>
  <c r="T236" i="106"/>
  <c r="T230" i="106"/>
  <c r="T226" i="106"/>
  <c r="T222" i="106"/>
  <c r="T225" i="106"/>
  <c r="T205" i="106"/>
  <c r="T218" i="106"/>
  <c r="T212" i="106"/>
  <c r="T207" i="106"/>
  <c r="T223" i="106"/>
  <c r="T209" i="106"/>
  <c r="T228" i="106"/>
  <c r="T221" i="106"/>
  <c r="T206" i="106"/>
  <c r="T249" i="106"/>
  <c r="T245" i="106"/>
  <c r="T208" i="106"/>
  <c r="T214" i="106"/>
  <c r="T213" i="106"/>
  <c r="T192" i="106"/>
  <c r="T235" i="106"/>
  <c r="T227" i="106"/>
  <c r="T191" i="106"/>
  <c r="T210" i="106"/>
  <c r="T198" i="106"/>
  <c r="T232" i="106"/>
  <c r="T203" i="106"/>
  <c r="T211" i="106"/>
  <c r="T200" i="106"/>
  <c r="T199" i="106"/>
  <c r="T196" i="106"/>
  <c r="T175" i="106"/>
  <c r="T215" i="106"/>
  <c r="T242" i="106"/>
  <c r="T216" i="106"/>
  <c r="T202" i="106"/>
  <c r="T194" i="106"/>
  <c r="T233" i="106"/>
  <c r="T197" i="106"/>
  <c r="T187" i="106"/>
  <c r="T179" i="106"/>
  <c r="T204" i="106"/>
  <c r="T189" i="106"/>
  <c r="T220" i="106"/>
  <c r="T217" i="106"/>
  <c r="T201" i="106"/>
  <c r="T195" i="106"/>
  <c r="T193" i="106"/>
  <c r="T184" i="106"/>
  <c r="T190" i="106"/>
  <c r="T173" i="106"/>
  <c r="T188" i="106"/>
  <c r="T186" i="106"/>
  <c r="T183" i="106"/>
  <c r="T180" i="106"/>
  <c r="T172" i="106"/>
  <c r="T160" i="106"/>
  <c r="T176" i="106"/>
  <c r="T167" i="106"/>
  <c r="T219" i="106"/>
  <c r="T163" i="106"/>
  <c r="T152" i="106"/>
  <c r="T178" i="106"/>
  <c r="T168" i="106"/>
  <c r="T164" i="106"/>
  <c r="T154" i="106"/>
  <c r="T182" i="106"/>
  <c r="T156" i="106"/>
  <c r="T144" i="106"/>
  <c r="T171" i="106"/>
  <c r="T170" i="106"/>
  <c r="T165" i="106"/>
  <c r="T169" i="106"/>
  <c r="T162" i="106"/>
  <c r="T155" i="106"/>
  <c r="T145" i="106"/>
  <c r="T135" i="106"/>
  <c r="T142" i="106"/>
  <c r="T161" i="106"/>
  <c r="T153" i="106"/>
  <c r="T148" i="106"/>
  <c r="T137" i="106"/>
  <c r="T174" i="106"/>
  <c r="T181" i="106"/>
  <c r="T147" i="106"/>
  <c r="T166" i="106"/>
  <c r="T134" i="106"/>
  <c r="T141" i="106"/>
  <c r="T129" i="106"/>
  <c r="T185" i="106"/>
  <c r="T177" i="106"/>
  <c r="T159" i="106"/>
  <c r="T157" i="106"/>
  <c r="T151" i="106"/>
  <c r="T146" i="106"/>
  <c r="T143" i="106"/>
  <c r="T131" i="106"/>
  <c r="T150" i="106"/>
  <c r="T133" i="106"/>
  <c r="T128" i="106"/>
  <c r="T123" i="106"/>
  <c r="T111" i="106"/>
  <c r="T99" i="106"/>
  <c r="T140" i="106"/>
  <c r="T118" i="106"/>
  <c r="T130" i="106"/>
  <c r="T125" i="106"/>
  <c r="T113" i="106"/>
  <c r="T138" i="106"/>
  <c r="T136" i="106"/>
  <c r="T120" i="106"/>
  <c r="T108" i="106"/>
  <c r="T96" i="106"/>
  <c r="T139" i="106"/>
  <c r="T127" i="106"/>
  <c r="T115" i="106"/>
  <c r="T103" i="106"/>
  <c r="T122" i="106"/>
  <c r="T110" i="106"/>
  <c r="T98" i="106"/>
  <c r="T117" i="106"/>
  <c r="T105" i="106"/>
  <c r="T93" i="106"/>
  <c r="T124" i="106"/>
  <c r="T112" i="106"/>
  <c r="T132" i="106"/>
  <c r="T126" i="106"/>
  <c r="T114" i="106"/>
  <c r="T102" i="106"/>
  <c r="T158" i="106"/>
  <c r="T116" i="106"/>
  <c r="T104" i="106"/>
  <c r="T87" i="106"/>
  <c r="T75" i="106"/>
  <c r="T119" i="106"/>
  <c r="T82" i="106"/>
  <c r="T149" i="106"/>
  <c r="T97" i="106"/>
  <c r="T89" i="106"/>
  <c r="T77" i="106"/>
  <c r="T65" i="106"/>
  <c r="T53" i="106"/>
  <c r="T121" i="106"/>
  <c r="T84" i="106"/>
  <c r="T95" i="106"/>
  <c r="T91" i="106"/>
  <c r="T79" i="106"/>
  <c r="T109" i="106"/>
  <c r="T107" i="106"/>
  <c r="T86" i="106"/>
  <c r="T100" i="106"/>
  <c r="T101" i="106"/>
  <c r="T106" i="106"/>
  <c r="T90" i="106"/>
  <c r="T78" i="106"/>
  <c r="T92" i="106"/>
  <c r="T80" i="106"/>
  <c r="T68" i="106"/>
  <c r="T56" i="106"/>
  <c r="T88" i="106"/>
  <c r="T48" i="106"/>
  <c r="T36" i="106"/>
  <c r="T24" i="106"/>
  <c r="T62" i="106"/>
  <c r="T61" i="106"/>
  <c r="T52" i="106"/>
  <c r="T94" i="106"/>
  <c r="T76" i="106"/>
  <c r="T50" i="106"/>
  <c r="T38" i="106"/>
  <c r="T26" i="106"/>
  <c r="T83" i="106"/>
  <c r="T69" i="106"/>
  <c r="T63" i="106"/>
  <c r="T54" i="106"/>
  <c r="T71" i="106"/>
  <c r="T55" i="106"/>
  <c r="T64" i="106"/>
  <c r="T47" i="106"/>
  <c r="T35" i="106"/>
  <c r="T23" i="106"/>
  <c r="T42" i="106"/>
  <c r="T73" i="106"/>
  <c r="T66" i="106"/>
  <c r="T57" i="106"/>
  <c r="T49" i="106"/>
  <c r="T37" i="106"/>
  <c r="T25" i="106"/>
  <c r="T81" i="106"/>
  <c r="T72" i="106"/>
  <c r="T59" i="106"/>
  <c r="Z23" i="106"/>
  <c r="S24" i="106"/>
  <c r="K25" i="106"/>
  <c r="AD25" i="106"/>
  <c r="X26" i="106"/>
  <c r="R27" i="106"/>
  <c r="AI27" i="106"/>
  <c r="AV27" i="106" s="1"/>
  <c r="AJ28" i="106"/>
  <c r="K28" i="106"/>
  <c r="I28" i="106"/>
  <c r="AQ28" i="106"/>
  <c r="AE28" i="106"/>
  <c r="AO28" i="106"/>
  <c r="AB28" i="106"/>
  <c r="V29" i="106"/>
  <c r="P30" i="106"/>
  <c r="AA31" i="106"/>
  <c r="T32" i="106"/>
  <c r="N33" i="106"/>
  <c r="Z34" i="106"/>
  <c r="S35" i="106"/>
  <c r="K36" i="106"/>
  <c r="K37" i="106"/>
  <c r="AE37" i="106"/>
  <c r="I38" i="106"/>
  <c r="AR38" i="106"/>
  <c r="AO38" i="106"/>
  <c r="AN38" i="106"/>
  <c r="AM38" i="106"/>
  <c r="AE38" i="106"/>
  <c r="AB39" i="106"/>
  <c r="Z40" i="106"/>
  <c r="W41" i="106"/>
  <c r="W42" i="106"/>
  <c r="AO42" i="106"/>
  <c r="T43" i="106"/>
  <c r="O44" i="106"/>
  <c r="AR48" i="106"/>
  <c r="AQ48" i="106"/>
  <c r="AE48" i="106"/>
  <c r="AP48" i="106"/>
  <c r="AN48" i="106"/>
  <c r="AM48" i="106"/>
  <c r="AL48" i="106"/>
  <c r="AK48" i="106"/>
  <c r="M48" i="106"/>
  <c r="AJ48" i="106"/>
  <c r="X49" i="106"/>
  <c r="I50" i="106"/>
  <c r="H50" i="106"/>
  <c r="AR50" i="106"/>
  <c r="AQ50" i="106"/>
  <c r="AE50" i="106"/>
  <c r="AP50" i="106"/>
  <c r="AO50" i="106"/>
  <c r="AN50" i="106"/>
  <c r="AM50" i="106"/>
  <c r="AJ50" i="106"/>
  <c r="AJ52" i="106"/>
  <c r="AD55" i="106"/>
  <c r="T70" i="106"/>
  <c r="V78" i="106"/>
  <c r="X276" i="106"/>
  <c r="X271" i="106"/>
  <c r="X259" i="106"/>
  <c r="X266" i="106"/>
  <c r="X273" i="106"/>
  <c r="X261" i="106"/>
  <c r="X268" i="106"/>
  <c r="X256" i="106"/>
  <c r="X275" i="106"/>
  <c r="X263" i="106"/>
  <c r="X251" i="106"/>
  <c r="X270" i="106"/>
  <c r="X265" i="106"/>
  <c r="X272" i="106"/>
  <c r="X260" i="106"/>
  <c r="X264" i="106"/>
  <c r="X252" i="106"/>
  <c r="X262" i="106"/>
  <c r="X257" i="106"/>
  <c r="X254" i="106"/>
  <c r="X248" i="106"/>
  <c r="X236" i="106"/>
  <c r="X269" i="106"/>
  <c r="X238" i="106"/>
  <c r="X250" i="106"/>
  <c r="X240" i="106"/>
  <c r="X253" i="106"/>
  <c r="X247" i="106"/>
  <c r="X235" i="106"/>
  <c r="X274" i="106"/>
  <c r="X242" i="106"/>
  <c r="X239" i="106"/>
  <c r="X267" i="106"/>
  <c r="X258" i="106"/>
  <c r="X245" i="106"/>
  <c r="X243" i="106"/>
  <c r="X241" i="106"/>
  <c r="X221" i="106"/>
  <c r="X249" i="106"/>
  <c r="X246" i="106"/>
  <c r="X234" i="106"/>
  <c r="X228" i="106"/>
  <c r="X216" i="106"/>
  <c r="X233" i="106"/>
  <c r="X222" i="106"/>
  <c r="X224" i="106"/>
  <c r="X231" i="106"/>
  <c r="X223" i="106"/>
  <c r="X220" i="106"/>
  <c r="X209" i="106"/>
  <c r="X255" i="106"/>
  <c r="X244" i="106"/>
  <c r="X232" i="106"/>
  <c r="X211" i="106"/>
  <c r="X213" i="106"/>
  <c r="X237" i="106"/>
  <c r="X230" i="106"/>
  <c r="X229" i="106"/>
  <c r="X210" i="106"/>
  <c r="X226" i="106"/>
  <c r="X225" i="106"/>
  <c r="X218" i="106"/>
  <c r="X212" i="106"/>
  <c r="X208" i="106"/>
  <c r="X204" i="106"/>
  <c r="X196" i="106"/>
  <c r="X227" i="106"/>
  <c r="X195" i="106"/>
  <c r="X197" i="106"/>
  <c r="X206" i="106"/>
  <c r="X205" i="106"/>
  <c r="X202" i="106"/>
  <c r="X194" i="106"/>
  <c r="X179" i="106"/>
  <c r="X187" i="106"/>
  <c r="X214" i="106"/>
  <c r="X201" i="106"/>
  <c r="X190" i="106"/>
  <c r="X183" i="106"/>
  <c r="X217" i="106"/>
  <c r="X191" i="106"/>
  <c r="X219" i="106"/>
  <c r="X192" i="106"/>
  <c r="X180" i="106"/>
  <c r="X215" i="106"/>
  <c r="X198" i="106"/>
  <c r="X186" i="106"/>
  <c r="X184" i="106"/>
  <c r="X207" i="106"/>
  <c r="X189" i="106"/>
  <c r="X199" i="106"/>
  <c r="X188" i="106"/>
  <c r="X165" i="106"/>
  <c r="X203" i="106"/>
  <c r="X185" i="106"/>
  <c r="X167" i="106"/>
  <c r="X193" i="106"/>
  <c r="X169" i="106"/>
  <c r="X182" i="106"/>
  <c r="X177" i="106"/>
  <c r="X175" i="106"/>
  <c r="X164" i="106"/>
  <c r="X178" i="106"/>
  <c r="X174" i="106"/>
  <c r="X171" i="106"/>
  <c r="X159" i="106"/>
  <c r="X156" i="106"/>
  <c r="X144" i="106"/>
  <c r="X151" i="106"/>
  <c r="X158" i="106"/>
  <c r="X146" i="106"/>
  <c r="X170" i="106"/>
  <c r="X200" i="106"/>
  <c r="X173" i="106"/>
  <c r="X172" i="106"/>
  <c r="X161" i="106"/>
  <c r="X160" i="106"/>
  <c r="X148" i="106"/>
  <c r="X147" i="106"/>
  <c r="X153" i="106"/>
  <c r="X176" i="106"/>
  <c r="X154" i="106"/>
  <c r="X139" i="106"/>
  <c r="X166" i="106"/>
  <c r="X141" i="106"/>
  <c r="X129" i="106"/>
  <c r="X181" i="106"/>
  <c r="X162" i="106"/>
  <c r="X143" i="106"/>
  <c r="X157" i="106"/>
  <c r="X152" i="106"/>
  <c r="X138" i="106"/>
  <c r="X133" i="106"/>
  <c r="X163" i="106"/>
  <c r="X149" i="106"/>
  <c r="X135" i="106"/>
  <c r="X168" i="106"/>
  <c r="X155" i="106"/>
  <c r="X137" i="106"/>
  <c r="X127" i="106"/>
  <c r="X115" i="106"/>
  <c r="X103" i="106"/>
  <c r="X136" i="106"/>
  <c r="X122" i="106"/>
  <c r="X117" i="106"/>
  <c r="X105" i="106"/>
  <c r="X124" i="106"/>
  <c r="X112" i="106"/>
  <c r="X100" i="106"/>
  <c r="X119" i="106"/>
  <c r="X107" i="106"/>
  <c r="X126" i="106"/>
  <c r="X114" i="106"/>
  <c r="X102" i="106"/>
  <c r="X150" i="106"/>
  <c r="X121" i="106"/>
  <c r="X109" i="106"/>
  <c r="X97" i="106"/>
  <c r="X142" i="106"/>
  <c r="X132" i="106"/>
  <c r="X116" i="106"/>
  <c r="X131" i="106"/>
  <c r="X128" i="106"/>
  <c r="X118" i="106"/>
  <c r="X106" i="106"/>
  <c r="X94" i="106"/>
  <c r="X140" i="106"/>
  <c r="X130" i="106"/>
  <c r="X120" i="106"/>
  <c r="X108" i="106"/>
  <c r="X96" i="106"/>
  <c r="X110" i="106"/>
  <c r="X91" i="106"/>
  <c r="X79" i="106"/>
  <c r="X95" i="106"/>
  <c r="X86" i="106"/>
  <c r="X123" i="106"/>
  <c r="X98" i="106"/>
  <c r="X81" i="106"/>
  <c r="X69" i="106"/>
  <c r="X57" i="106"/>
  <c r="X134" i="106"/>
  <c r="X125" i="106"/>
  <c r="X88" i="106"/>
  <c r="X99" i="106"/>
  <c r="X83" i="106"/>
  <c r="X71" i="106"/>
  <c r="X101" i="106"/>
  <c r="X90" i="106"/>
  <c r="X78" i="106"/>
  <c r="X104" i="106"/>
  <c r="X85" i="106"/>
  <c r="X92" i="106"/>
  <c r="X82" i="106"/>
  <c r="X84" i="106"/>
  <c r="X72" i="106"/>
  <c r="X60" i="106"/>
  <c r="X63" i="106"/>
  <c r="X40" i="106"/>
  <c r="X28" i="106"/>
  <c r="X64" i="106"/>
  <c r="X55" i="106"/>
  <c r="X47" i="106"/>
  <c r="X145" i="106"/>
  <c r="X111" i="106"/>
  <c r="X80" i="106"/>
  <c r="X42" i="106"/>
  <c r="X30" i="106"/>
  <c r="X73" i="106"/>
  <c r="X66" i="106"/>
  <c r="X65" i="106"/>
  <c r="X56" i="106"/>
  <c r="X89" i="106"/>
  <c r="X75" i="106"/>
  <c r="X70" i="106"/>
  <c r="X67" i="106"/>
  <c r="X58" i="106"/>
  <c r="X39" i="106"/>
  <c r="X27" i="106"/>
  <c r="X87" i="106"/>
  <c r="X59" i="106"/>
  <c r="X46" i="106"/>
  <c r="X93" i="106"/>
  <c r="X41" i="106"/>
  <c r="X29" i="106"/>
  <c r="X74" i="106"/>
  <c r="X61" i="106"/>
  <c r="X62" i="106"/>
  <c r="X50" i="106"/>
  <c r="U274" i="106"/>
  <c r="U262" i="106"/>
  <c r="U269" i="106"/>
  <c r="U264" i="106"/>
  <c r="U252" i="106"/>
  <c r="U276" i="106"/>
  <c r="U271" i="106"/>
  <c r="U259" i="106"/>
  <c r="U266" i="106"/>
  <c r="U254" i="106"/>
  <c r="U273" i="106"/>
  <c r="U261" i="106"/>
  <c r="U268" i="106"/>
  <c r="U275" i="106"/>
  <c r="U263" i="106"/>
  <c r="U267" i="106"/>
  <c r="U255" i="106"/>
  <c r="U249" i="106"/>
  <c r="U260" i="106"/>
  <c r="U258" i="106"/>
  <c r="U239" i="106"/>
  <c r="U257" i="106"/>
  <c r="U241" i="106"/>
  <c r="U272" i="106"/>
  <c r="U243" i="106"/>
  <c r="U256" i="106"/>
  <c r="U238" i="106"/>
  <c r="U265" i="106"/>
  <c r="U250" i="106"/>
  <c r="U245" i="106"/>
  <c r="U242" i="106"/>
  <c r="U244" i="106"/>
  <c r="U251" i="106"/>
  <c r="U240" i="106"/>
  <c r="U224" i="106"/>
  <c r="U270" i="106"/>
  <c r="U253" i="106"/>
  <c r="U231" i="106"/>
  <c r="U219" i="106"/>
  <c r="U226" i="106"/>
  <c r="U228" i="106"/>
  <c r="U235" i="106"/>
  <c r="U225" i="106"/>
  <c r="U233" i="106"/>
  <c r="U232" i="106"/>
  <c r="U227" i="106"/>
  <c r="U236" i="106"/>
  <c r="U218" i="106"/>
  <c r="U212" i="106"/>
  <c r="U207" i="106"/>
  <c r="U234" i="106"/>
  <c r="U220" i="106"/>
  <c r="U217" i="106"/>
  <c r="U214" i="106"/>
  <c r="U216" i="106"/>
  <c r="U204" i="106"/>
  <c r="U248" i="106"/>
  <c r="U213" i="106"/>
  <c r="U237" i="106"/>
  <c r="U230" i="106"/>
  <c r="U229" i="106"/>
  <c r="U222" i="106"/>
  <c r="U215" i="106"/>
  <c r="U203" i="106"/>
  <c r="U221" i="106"/>
  <c r="U202" i="106"/>
  <c r="U199" i="106"/>
  <c r="U187" i="106"/>
  <c r="U247" i="106"/>
  <c r="U210" i="106"/>
  <c r="U198" i="106"/>
  <c r="U186" i="106"/>
  <c r="U211" i="106"/>
  <c r="U200" i="106"/>
  <c r="U185" i="106"/>
  <c r="U182" i="106"/>
  <c r="U223" i="106"/>
  <c r="U206" i="106"/>
  <c r="U194" i="106"/>
  <c r="U209" i="106"/>
  <c r="U197" i="106"/>
  <c r="U246" i="106"/>
  <c r="U188" i="106"/>
  <c r="U189" i="106"/>
  <c r="U208" i="106"/>
  <c r="U201" i="106"/>
  <c r="U195" i="106"/>
  <c r="U190" i="106"/>
  <c r="U183" i="106"/>
  <c r="U196" i="106"/>
  <c r="U205" i="106"/>
  <c r="U168" i="106"/>
  <c r="U170" i="106"/>
  <c r="U180" i="106"/>
  <c r="U172" i="106"/>
  <c r="U193" i="106"/>
  <c r="U176" i="106"/>
  <c r="U167" i="106"/>
  <c r="U162" i="106"/>
  <c r="U191" i="106"/>
  <c r="U184" i="106"/>
  <c r="U178" i="106"/>
  <c r="U174" i="106"/>
  <c r="U171" i="106"/>
  <c r="U164" i="106"/>
  <c r="U147" i="106"/>
  <c r="U154" i="106"/>
  <c r="U149" i="106"/>
  <c r="U165" i="106"/>
  <c r="U151" i="106"/>
  <c r="U192" i="106"/>
  <c r="U181" i="106"/>
  <c r="U177" i="106"/>
  <c r="U166" i="106"/>
  <c r="U150" i="106"/>
  <c r="U175" i="106"/>
  <c r="U160" i="106"/>
  <c r="U145" i="106"/>
  <c r="U142" i="106"/>
  <c r="U130" i="106"/>
  <c r="U161" i="106"/>
  <c r="U155" i="106"/>
  <c r="U153" i="106"/>
  <c r="U148" i="106"/>
  <c r="U137" i="106"/>
  <c r="U132" i="106"/>
  <c r="U173" i="106"/>
  <c r="U139" i="106"/>
  <c r="U141" i="106"/>
  <c r="U158" i="106"/>
  <c r="U136" i="106"/>
  <c r="U179" i="106"/>
  <c r="U169" i="106"/>
  <c r="U144" i="106"/>
  <c r="U138" i="106"/>
  <c r="U163" i="106"/>
  <c r="U140" i="106"/>
  <c r="U146" i="106"/>
  <c r="U118" i="106"/>
  <c r="U106" i="106"/>
  <c r="U159" i="106"/>
  <c r="U125" i="106"/>
  <c r="U113" i="106"/>
  <c r="U120" i="106"/>
  <c r="U108" i="106"/>
  <c r="U127" i="106"/>
  <c r="U115" i="106"/>
  <c r="U103" i="106"/>
  <c r="U152" i="106"/>
  <c r="U122" i="106"/>
  <c r="U110" i="106"/>
  <c r="U117" i="106"/>
  <c r="U105" i="106"/>
  <c r="U124" i="106"/>
  <c r="U112" i="106"/>
  <c r="U100" i="106"/>
  <c r="U143" i="106"/>
  <c r="U129" i="106"/>
  <c r="U119" i="106"/>
  <c r="U121" i="106"/>
  <c r="U109" i="106"/>
  <c r="U97" i="106"/>
  <c r="U156" i="106"/>
  <c r="U128" i="106"/>
  <c r="U123" i="106"/>
  <c r="U111" i="106"/>
  <c r="U99" i="106"/>
  <c r="U135" i="106"/>
  <c r="U96" i="106"/>
  <c r="U93" i="106"/>
  <c r="U82" i="106"/>
  <c r="U89" i="106"/>
  <c r="U84" i="106"/>
  <c r="U72" i="106"/>
  <c r="U60" i="106"/>
  <c r="U157" i="106"/>
  <c r="U116" i="106"/>
  <c r="U114" i="106"/>
  <c r="U95" i="106"/>
  <c r="U91" i="106"/>
  <c r="U79" i="106"/>
  <c r="U134" i="106"/>
  <c r="U107" i="106"/>
  <c r="U98" i="106"/>
  <c r="U86" i="106"/>
  <c r="U74" i="106"/>
  <c r="U81" i="106"/>
  <c r="U133" i="106"/>
  <c r="U101" i="106"/>
  <c r="U88" i="106"/>
  <c r="U131" i="106"/>
  <c r="U126" i="106"/>
  <c r="U94" i="106"/>
  <c r="U102" i="106"/>
  <c r="U85" i="106"/>
  <c r="U87" i="106"/>
  <c r="U75" i="106"/>
  <c r="U63" i="106"/>
  <c r="U51" i="106"/>
  <c r="U78" i="106"/>
  <c r="U62" i="106"/>
  <c r="U61" i="106"/>
  <c r="U52" i="106"/>
  <c r="U43" i="106"/>
  <c r="U31" i="106"/>
  <c r="U76" i="106"/>
  <c r="U53" i="106"/>
  <c r="U50" i="106"/>
  <c r="U83" i="106"/>
  <c r="U69" i="106"/>
  <c r="U54" i="106"/>
  <c r="U45" i="106"/>
  <c r="U33" i="106"/>
  <c r="U71" i="106"/>
  <c r="U55" i="106"/>
  <c r="U80" i="106"/>
  <c r="U64" i="106"/>
  <c r="U47" i="106"/>
  <c r="U92" i="106"/>
  <c r="U65" i="106"/>
  <c r="U42" i="106"/>
  <c r="U30" i="106"/>
  <c r="U73" i="106"/>
  <c r="U66" i="106"/>
  <c r="U57" i="106"/>
  <c r="U56" i="106"/>
  <c r="U49" i="106"/>
  <c r="U37" i="106"/>
  <c r="U70" i="106"/>
  <c r="U67" i="106"/>
  <c r="U58" i="106"/>
  <c r="U44" i="106"/>
  <c r="U32" i="106"/>
  <c r="U77" i="106"/>
  <c r="U59" i="106"/>
  <c r="U104" i="106"/>
  <c r="U90" i="106"/>
  <c r="Q22" i="106"/>
  <c r="AA23" i="106"/>
  <c r="U24" i="106"/>
  <c r="AJ24" i="106"/>
  <c r="N25" i="106"/>
  <c r="AE25" i="106"/>
  <c r="Y26" i="106"/>
  <c r="AP26" i="106"/>
  <c r="S27" i="106"/>
  <c r="S20" i="106" s="1"/>
  <c r="AK27" i="106"/>
  <c r="M28" i="106"/>
  <c r="AD28" i="106"/>
  <c r="W29" i="106"/>
  <c r="AP29" i="106"/>
  <c r="Q30" i="106"/>
  <c r="H31" i="106"/>
  <c r="AQ31" i="106"/>
  <c r="AE31" i="106"/>
  <c r="AN31" i="106"/>
  <c r="K31" i="106" s="1"/>
  <c r="AL31" i="106"/>
  <c r="AC31" i="106"/>
  <c r="V32" i="106"/>
  <c r="O33" i="106"/>
  <c r="AH33" i="106"/>
  <c r="AU33" i="106" s="1"/>
  <c r="AA34" i="106"/>
  <c r="U35" i="106"/>
  <c r="P36" i="106"/>
  <c r="N37" i="106"/>
  <c r="K38" i="106"/>
  <c r="AD39" i="106"/>
  <c r="AA40" i="106"/>
  <c r="AA41" i="106"/>
  <c r="Y42" i="106"/>
  <c r="AP42" i="106"/>
  <c r="V43" i="106"/>
  <c r="AP43" i="106"/>
  <c r="Q44" i="106"/>
  <c r="K48" i="106"/>
  <c r="AO48" i="106"/>
  <c r="AB49" i="106"/>
  <c r="K50" i="106"/>
  <c r="AM52" i="106"/>
  <c r="AB54" i="106"/>
  <c r="T60" i="106"/>
  <c r="AN61" i="106"/>
  <c r="AQ61" i="106"/>
  <c r="AE61" i="106"/>
  <c r="AR61" i="106"/>
  <c r="AP61" i="106"/>
  <c r="M61" i="106"/>
  <c r="AO61" i="106"/>
  <c r="K61" i="106"/>
  <c r="AL61" i="106"/>
  <c r="I61" i="106"/>
  <c r="AK61" i="106"/>
  <c r="H61" i="106"/>
  <c r="N69" i="106"/>
  <c r="V269" i="106"/>
  <c r="V257" i="106"/>
  <c r="V264" i="106"/>
  <c r="V276" i="106"/>
  <c r="V271" i="106"/>
  <c r="V259" i="106"/>
  <c r="V266" i="106"/>
  <c r="V254" i="106"/>
  <c r="V273" i="106"/>
  <c r="V261" i="106"/>
  <c r="V268" i="106"/>
  <c r="V275" i="106"/>
  <c r="V263" i="106"/>
  <c r="V270" i="106"/>
  <c r="V258" i="106"/>
  <c r="V274" i="106"/>
  <c r="V262" i="106"/>
  <c r="V250" i="106"/>
  <c r="V267" i="106"/>
  <c r="V255" i="106"/>
  <c r="V251" i="106"/>
  <c r="V246" i="106"/>
  <c r="V234" i="106"/>
  <c r="V248" i="106"/>
  <c r="V236" i="106"/>
  <c r="V272" i="106"/>
  <c r="V256" i="106"/>
  <c r="V238" i="106"/>
  <c r="V265" i="106"/>
  <c r="V245" i="106"/>
  <c r="V233" i="106"/>
  <c r="V240" i="106"/>
  <c r="V249" i="106"/>
  <c r="V242" i="106"/>
  <c r="V253" i="106"/>
  <c r="V239" i="106"/>
  <c r="V231" i="106"/>
  <c r="V226" i="106"/>
  <c r="V260" i="106"/>
  <c r="V247" i="106"/>
  <c r="V220" i="106"/>
  <c r="V244" i="106"/>
  <c r="V219" i="106"/>
  <c r="V241" i="106"/>
  <c r="V207" i="106"/>
  <c r="V224" i="106"/>
  <c r="V217" i="106"/>
  <c r="V214" i="106"/>
  <c r="V232" i="106"/>
  <c r="V223" i="106"/>
  <c r="V209" i="106"/>
  <c r="V211" i="106"/>
  <c r="V221" i="106"/>
  <c r="V235" i="106"/>
  <c r="V227" i="106"/>
  <c r="V208" i="106"/>
  <c r="V252" i="106"/>
  <c r="V210" i="106"/>
  <c r="V194" i="106"/>
  <c r="V243" i="106"/>
  <c r="V230" i="106"/>
  <c r="V193" i="106"/>
  <c r="V203" i="106"/>
  <c r="V200" i="106"/>
  <c r="V229" i="106"/>
  <c r="V218" i="106"/>
  <c r="V237" i="106"/>
  <c r="V206" i="106"/>
  <c r="V215" i="106"/>
  <c r="V177" i="106"/>
  <c r="V198" i="106"/>
  <c r="V216" i="106"/>
  <c r="V202" i="106"/>
  <c r="V197" i="106"/>
  <c r="V228" i="106"/>
  <c r="V222" i="106"/>
  <c r="V189" i="106"/>
  <c r="V181" i="106"/>
  <c r="V204" i="106"/>
  <c r="V201" i="106"/>
  <c r="V195" i="106"/>
  <c r="V190" i="106"/>
  <c r="V205" i="106"/>
  <c r="V199" i="106"/>
  <c r="V185" i="106"/>
  <c r="V182" i="106"/>
  <c r="V179" i="106"/>
  <c r="V188" i="106"/>
  <c r="V176" i="106"/>
  <c r="V162" i="106"/>
  <c r="V192" i="106"/>
  <c r="V169" i="106"/>
  <c r="V213" i="106"/>
  <c r="V187" i="106"/>
  <c r="V186" i="106"/>
  <c r="V196" i="106"/>
  <c r="V180" i="106"/>
  <c r="V178" i="106"/>
  <c r="V168" i="106"/>
  <c r="V154" i="106"/>
  <c r="V184" i="106"/>
  <c r="V149" i="106"/>
  <c r="V156" i="106"/>
  <c r="V183" i="106"/>
  <c r="V165" i="106"/>
  <c r="V171" i="106"/>
  <c r="V170" i="106"/>
  <c r="V159" i="106"/>
  <c r="V158" i="106"/>
  <c r="V146" i="106"/>
  <c r="V191" i="106"/>
  <c r="V173" i="106"/>
  <c r="V172" i="106"/>
  <c r="V167" i="106"/>
  <c r="V212" i="106"/>
  <c r="V175" i="106"/>
  <c r="V174" i="106"/>
  <c r="V157" i="106"/>
  <c r="V145" i="106"/>
  <c r="V164" i="106"/>
  <c r="V142" i="106"/>
  <c r="V161" i="106"/>
  <c r="V155" i="106"/>
  <c r="V153" i="106"/>
  <c r="V148" i="106"/>
  <c r="V137" i="106"/>
  <c r="V139" i="106"/>
  <c r="V147" i="106"/>
  <c r="V166" i="106"/>
  <c r="V141" i="106"/>
  <c r="V136" i="106"/>
  <c r="V225" i="106"/>
  <c r="V152" i="106"/>
  <c r="V143" i="106"/>
  <c r="V131" i="106"/>
  <c r="V133" i="106"/>
  <c r="V160" i="106"/>
  <c r="V135" i="106"/>
  <c r="V140" i="106"/>
  <c r="V125" i="106"/>
  <c r="V113" i="106"/>
  <c r="V101" i="106"/>
  <c r="V130" i="106"/>
  <c r="V120" i="106"/>
  <c r="V138" i="106"/>
  <c r="V127" i="106"/>
  <c r="V115" i="106"/>
  <c r="V103" i="106"/>
  <c r="V122" i="106"/>
  <c r="V110" i="106"/>
  <c r="V98" i="106"/>
  <c r="V117" i="106"/>
  <c r="V105" i="106"/>
  <c r="V163" i="106"/>
  <c r="V124" i="106"/>
  <c r="V112" i="106"/>
  <c r="V100" i="106"/>
  <c r="V144" i="106"/>
  <c r="V129" i="106"/>
  <c r="V119" i="106"/>
  <c r="V107" i="106"/>
  <c r="V95" i="106"/>
  <c r="V150" i="106"/>
  <c r="V126" i="106"/>
  <c r="V114" i="106"/>
  <c r="V134" i="106"/>
  <c r="V116" i="106"/>
  <c r="V104" i="106"/>
  <c r="V118" i="106"/>
  <c r="V106" i="106"/>
  <c r="V94" i="106"/>
  <c r="V89" i="106"/>
  <c r="V77" i="106"/>
  <c r="V97" i="106"/>
  <c r="V84" i="106"/>
  <c r="V121" i="106"/>
  <c r="V91" i="106"/>
  <c r="V79" i="106"/>
  <c r="V67" i="106"/>
  <c r="V55" i="106"/>
  <c r="V123" i="106"/>
  <c r="V86" i="106"/>
  <c r="V109" i="106"/>
  <c r="V81" i="106"/>
  <c r="V69" i="106"/>
  <c r="V128" i="106"/>
  <c r="V99" i="106"/>
  <c r="V88" i="106"/>
  <c r="V83" i="106"/>
  <c r="V151" i="106"/>
  <c r="V111" i="106"/>
  <c r="V92" i="106"/>
  <c r="V80" i="106"/>
  <c r="V96" i="106"/>
  <c r="V93" i="106"/>
  <c r="V82" i="106"/>
  <c r="V70" i="106"/>
  <c r="V58" i="106"/>
  <c r="V76" i="106"/>
  <c r="V53" i="106"/>
  <c r="V50" i="106"/>
  <c r="V38" i="106"/>
  <c r="V26" i="106"/>
  <c r="V54" i="106"/>
  <c r="V71" i="106"/>
  <c r="V63" i="106"/>
  <c r="V40" i="106"/>
  <c r="V28" i="106"/>
  <c r="V64" i="106"/>
  <c r="V65" i="106"/>
  <c r="V73" i="106"/>
  <c r="V66" i="106"/>
  <c r="V57" i="106"/>
  <c r="V56" i="106"/>
  <c r="V49" i="106"/>
  <c r="V37" i="106"/>
  <c r="V25" i="106"/>
  <c r="V108" i="106"/>
  <c r="V102" i="106"/>
  <c r="V44" i="106"/>
  <c r="V87" i="106"/>
  <c r="V85" i="106"/>
  <c r="V75" i="106"/>
  <c r="V39" i="106"/>
  <c r="V27" i="106"/>
  <c r="V90" i="106"/>
  <c r="V72" i="106"/>
  <c r="V74" i="106"/>
  <c r="V68" i="106"/>
  <c r="V60" i="106"/>
  <c r="V51" i="106"/>
  <c r="V24" i="106"/>
  <c r="Z26" i="106"/>
  <c r="N28" i="106"/>
  <c r="Y29" i="106"/>
  <c r="R30" i="106"/>
  <c r="AK30" i="106"/>
  <c r="AD31" i="106"/>
  <c r="X32" i="106"/>
  <c r="Q33" i="106"/>
  <c r="AC34" i="106"/>
  <c r="V35" i="106"/>
  <c r="Q36" i="106"/>
  <c r="AG38" i="106"/>
  <c r="AT38" i="106" s="1"/>
  <c r="AB40" i="106"/>
  <c r="AB41" i="106"/>
  <c r="AA42" i="106"/>
  <c r="R44" i="106"/>
  <c r="N47" i="106"/>
  <c r="Q48" i="106"/>
  <c r="AC49" i="106"/>
  <c r="AH50" i="106"/>
  <c r="AU50" i="106" s="1"/>
  <c r="AG50" i="106"/>
  <c r="AT50" i="106" s="1"/>
  <c r="N56" i="106"/>
  <c r="Y60" i="106"/>
  <c r="V61" i="106"/>
  <c r="AA62" i="106"/>
  <c r="U68" i="106"/>
  <c r="Z69" i="106"/>
  <c r="N75" i="106"/>
  <c r="X113" i="106"/>
  <c r="AM54" i="106"/>
  <c r="AP54" i="106"/>
  <c r="AN54" i="106"/>
  <c r="K54" i="106" s="1"/>
  <c r="AJ69" i="106"/>
  <c r="K69" i="106"/>
  <c r="I69" i="106"/>
  <c r="AM69" i="106"/>
  <c r="AQ69" i="106"/>
  <c r="AG73" i="106"/>
  <c r="AT73" i="106" s="1"/>
  <c r="AH100" i="106"/>
  <c r="AU100" i="106" s="1"/>
  <c r="AG100" i="106"/>
  <c r="AT100" i="106" s="1"/>
  <c r="AI100" i="106"/>
  <c r="AV100" i="106" s="1"/>
  <c r="M69" i="106"/>
  <c r="AR69" i="106"/>
  <c r="AN71" i="106"/>
  <c r="K71" i="106" s="1"/>
  <c r="AL71" i="106"/>
  <c r="AJ71" i="106"/>
  <c r="AO71" i="106"/>
  <c r="AE71" i="106"/>
  <c r="AP85" i="106"/>
  <c r="AO85" i="106"/>
  <c r="AN85" i="106"/>
  <c r="K85" i="106" s="1"/>
  <c r="AM85" i="106"/>
  <c r="AL85" i="106"/>
  <c r="AK85" i="106"/>
  <c r="M85" i="106"/>
  <c r="AJ85" i="106"/>
  <c r="H85" i="106"/>
  <c r="AQ85" i="106"/>
  <c r="AE85" i="106"/>
  <c r="AP23" i="106"/>
  <c r="H32" i="106"/>
  <c r="AN33" i="106"/>
  <c r="K33" i="106" s="1"/>
  <c r="AP35" i="106"/>
  <c r="I39" i="106"/>
  <c r="AP47" i="106"/>
  <c r="AR49" i="106"/>
  <c r="AP51" i="106"/>
  <c r="H51" i="106"/>
  <c r="AM51" i="106"/>
  <c r="AR54" i="106"/>
  <c r="AJ58" i="106"/>
  <c r="H60" i="106"/>
  <c r="AJ60" i="106"/>
  <c r="K60" i="106"/>
  <c r="AN60" i="106"/>
  <c r="AJ67" i="106"/>
  <c r="I68" i="106"/>
  <c r="AE69" i="106"/>
  <c r="AL70" i="106"/>
  <c r="AQ80" i="106"/>
  <c r="AE80" i="106"/>
  <c r="AP80" i="106"/>
  <c r="AO80" i="106"/>
  <c r="AN80" i="106"/>
  <c r="K80" i="106" s="1"/>
  <c r="AM80" i="106"/>
  <c r="AL80" i="106"/>
  <c r="I80" i="106"/>
  <c r="AR80" i="106"/>
  <c r="H49" i="106"/>
  <c r="AE54" i="106"/>
  <c r="AK58" i="106"/>
  <c r="AL67" i="106"/>
  <c r="AO68" i="106"/>
  <c r="AM68" i="106"/>
  <c r="AR68" i="106"/>
  <c r="AP68" i="106"/>
  <c r="AM70" i="106"/>
  <c r="AK92" i="106"/>
  <c r="AR92" i="106"/>
  <c r="AE92" i="106"/>
  <c r="AQ92" i="106"/>
  <c r="AP92" i="106"/>
  <c r="AO92" i="106"/>
  <c r="AN92" i="106"/>
  <c r="K92" i="106" s="1"/>
  <c r="AM92" i="106"/>
  <c r="AL92" i="106"/>
  <c r="M92" i="106"/>
  <c r="AJ92" i="106"/>
  <c r="I92" i="106"/>
  <c r="M22" i="106"/>
  <c r="AK22" i="106"/>
  <c r="AR23" i="106"/>
  <c r="AP33" i="106"/>
  <c r="M34" i="106"/>
  <c r="AK34" i="106"/>
  <c r="AR35" i="106"/>
  <c r="K39" i="106"/>
  <c r="AJ39" i="106"/>
  <c r="M46" i="106"/>
  <c r="AK46" i="106"/>
  <c r="AR47" i="106"/>
  <c r="I49" i="106"/>
  <c r="M51" i="106"/>
  <c r="AO51" i="106"/>
  <c r="H58" i="106"/>
  <c r="AL59" i="106"/>
  <c r="AO59" i="106"/>
  <c r="AN59" i="106"/>
  <c r="K59" i="106" s="1"/>
  <c r="AP60" i="106"/>
  <c r="AH65" i="106"/>
  <c r="AU65" i="106" s="1"/>
  <c r="H67" i="106"/>
  <c r="K68" i="106"/>
  <c r="AQ68" i="106"/>
  <c r="M80" i="106"/>
  <c r="AQ58" i="106"/>
  <c r="AE58" i="106"/>
  <c r="I58" i="106"/>
  <c r="AM58" i="106"/>
  <c r="I67" i="106"/>
  <c r="AK67" i="106"/>
  <c r="M67" i="106"/>
  <c r="AN67" i="106"/>
  <c r="AK71" i="106"/>
  <c r="AI72" i="106"/>
  <c r="AV72" i="106" s="1"/>
  <c r="AG72" i="106"/>
  <c r="AT72" i="106" s="1"/>
  <c r="K58" i="106"/>
  <c r="AN58" i="106"/>
  <c r="K67" i="106"/>
  <c r="AO67" i="106"/>
  <c r="AK69" i="106"/>
  <c r="AQ70" i="106"/>
  <c r="AE70" i="106"/>
  <c r="AO70" i="106"/>
  <c r="I70" i="106"/>
  <c r="AR70" i="106"/>
  <c r="AM71" i="106"/>
  <c r="AK95" i="106"/>
  <c r="M95" i="106"/>
  <c r="I95" i="106"/>
  <c r="AQ95" i="106"/>
  <c r="AE95" i="106"/>
  <c r="AO95" i="106"/>
  <c r="AR95" i="106"/>
  <c r="AP95" i="106"/>
  <c r="AN95" i="106"/>
  <c r="AM95" i="106"/>
  <c r="AL95" i="106"/>
  <c r="AJ95" i="106"/>
  <c r="K95" i="106"/>
  <c r="H95" i="106"/>
  <c r="AN22" i="106"/>
  <c r="AL32" i="106"/>
  <c r="AN34" i="106"/>
  <c r="K34" i="106" s="1"/>
  <c r="AM39" i="106"/>
  <c r="AN46" i="106"/>
  <c r="K46" i="106" s="1"/>
  <c r="M49" i="106"/>
  <c r="AK49" i="106"/>
  <c r="AE51" i="106"/>
  <c r="AO56" i="106"/>
  <c r="AR56" i="106"/>
  <c r="AL56" i="106"/>
  <c r="AJ57" i="106"/>
  <c r="AM57" i="106"/>
  <c r="AO57" i="106"/>
  <c r="M58" i="106"/>
  <c r="AO58" i="106"/>
  <c r="AE60" i="106"/>
  <c r="AG62" i="106"/>
  <c r="AT62" i="106" s="1"/>
  <c r="AM66" i="106"/>
  <c r="AP66" i="106"/>
  <c r="AN66" i="106"/>
  <c r="K66" i="106" s="1"/>
  <c r="AP67" i="106"/>
  <c r="AL69" i="106"/>
  <c r="K70" i="106"/>
  <c r="AP71" i="106"/>
  <c r="AR75" i="106"/>
  <c r="AP75" i="106"/>
  <c r="AN75" i="106"/>
  <c r="K75" i="106" s="1"/>
  <c r="H75" i="106"/>
  <c r="AO78" i="106"/>
  <c r="AN78" i="106"/>
  <c r="AM78" i="106"/>
  <c r="AL78" i="106"/>
  <c r="AK78" i="106"/>
  <c r="M78" i="106"/>
  <c r="AJ78" i="106"/>
  <c r="K78" i="106"/>
  <c r="AR78" i="106"/>
  <c r="AP78" i="106"/>
  <c r="AI84" i="106"/>
  <c r="AV84" i="106" s="1"/>
  <c r="AH84" i="106"/>
  <c r="AU84" i="106" s="1"/>
  <c r="AG84" i="106"/>
  <c r="AT84" i="106" s="1"/>
  <c r="AR85" i="106"/>
  <c r="AL49" i="106"/>
  <c r="AJ54" i="106"/>
  <c r="AP58" i="106"/>
  <c r="AQ67" i="106"/>
  <c r="AG68" i="106"/>
  <c r="AT68" i="106" s="1"/>
  <c r="AN69" i="106"/>
  <c r="AG70" i="106"/>
  <c r="AT70" i="106" s="1"/>
  <c r="AH70" i="106"/>
  <c r="AU70" i="106" s="1"/>
  <c r="AQ71" i="106"/>
  <c r="AH72" i="106"/>
  <c r="AU72" i="106" s="1"/>
  <c r="M23" i="106"/>
  <c r="M35" i="106"/>
  <c r="M47" i="106"/>
  <c r="H54" i="106"/>
  <c r="AK54" i="106"/>
  <c r="I55" i="106"/>
  <c r="AK55" i="106"/>
  <c r="M55" i="106"/>
  <c r="AN55" i="106"/>
  <c r="K55" i="106" s="1"/>
  <c r="M56" i="106"/>
  <c r="AN56" i="106"/>
  <c r="K56" i="106" s="1"/>
  <c r="AQ57" i="106"/>
  <c r="AR58" i="106"/>
  <c r="AH60" i="106"/>
  <c r="AU60" i="106" s="1"/>
  <c r="AK64" i="106"/>
  <c r="M64" i="106"/>
  <c r="AN64" i="106"/>
  <c r="K64" i="106" s="1"/>
  <c r="AO64" i="106"/>
  <c r="M66" i="106"/>
  <c r="AQ66" i="106"/>
  <c r="AR67" i="106"/>
  <c r="AO69" i="106"/>
  <c r="AR71" i="106"/>
  <c r="AP73" i="106"/>
  <c r="AN73" i="106"/>
  <c r="K73" i="106" s="1"/>
  <c r="AL73" i="106"/>
  <c r="AQ73" i="106"/>
  <c r="AE73" i="106"/>
  <c r="M75" i="106"/>
  <c r="AE75" i="106"/>
  <c r="H82" i="106"/>
  <c r="AR82" i="106"/>
  <c r="AQ82" i="106"/>
  <c r="AE82" i="106"/>
  <c r="AP82" i="106"/>
  <c r="AO82" i="106"/>
  <c r="AN82" i="106"/>
  <c r="AJ82" i="106"/>
  <c r="K82" i="106"/>
  <c r="I82" i="106"/>
  <c r="AM82" i="106"/>
  <c r="K72" i="106"/>
  <c r="AJ72" i="106"/>
  <c r="AN76" i="106"/>
  <c r="K76" i="106" s="1"/>
  <c r="AI77" i="106"/>
  <c r="AV77" i="106" s="1"/>
  <c r="M79" i="106"/>
  <c r="AK79" i="106"/>
  <c r="AM81" i="106"/>
  <c r="AO83" i="106"/>
  <c r="K84" i="106"/>
  <c r="AJ84" i="106"/>
  <c r="H87" i="106"/>
  <c r="AN88" i="106"/>
  <c r="K88" i="106" s="1"/>
  <c r="AI89" i="106"/>
  <c r="AV89" i="106" s="1"/>
  <c r="AP90" i="106"/>
  <c r="M91" i="106"/>
  <c r="AK91" i="106"/>
  <c r="AG94" i="106"/>
  <c r="AT94" i="106" s="1"/>
  <c r="AM100" i="106"/>
  <c r="AJ100" i="106"/>
  <c r="I100" i="106"/>
  <c r="H100" i="106"/>
  <c r="AP100" i="106"/>
  <c r="AN100" i="106"/>
  <c r="K100" i="106" s="1"/>
  <c r="AQ104" i="106"/>
  <c r="AE104" i="106"/>
  <c r="AO104" i="106"/>
  <c r="AN104" i="106"/>
  <c r="K104" i="106" s="1"/>
  <c r="AM104" i="106"/>
  <c r="AL104" i="106"/>
  <c r="AK104" i="106"/>
  <c r="M104" i="106"/>
  <c r="I104" i="106"/>
  <c r="AR104" i="106"/>
  <c r="M106" i="106"/>
  <c r="AI111" i="106"/>
  <c r="AV111" i="106" s="1"/>
  <c r="AG111" i="106"/>
  <c r="AT111" i="106" s="1"/>
  <c r="AM79" i="106"/>
  <c r="AO81" i="106"/>
  <c r="AE83" i="106"/>
  <c r="AQ83" i="106"/>
  <c r="AM91" i="106"/>
  <c r="AK98" i="106"/>
  <c r="M98" i="106"/>
  <c r="I98" i="106"/>
  <c r="AR98" i="106"/>
  <c r="AQ98" i="106"/>
  <c r="AE98" i="106"/>
  <c r="AN98" i="106"/>
  <c r="K98" i="106" s="1"/>
  <c r="AL98" i="106"/>
  <c r="AI99" i="106"/>
  <c r="AV99" i="106" s="1"/>
  <c r="AG99" i="106"/>
  <c r="AT99" i="106" s="1"/>
  <c r="AH179" i="106"/>
  <c r="AU179" i="106" s="1"/>
  <c r="AI179" i="106"/>
  <c r="AV179" i="106" s="1"/>
  <c r="AG179" i="106"/>
  <c r="AT179" i="106" s="1"/>
  <c r="AP109" i="106"/>
  <c r="AN109" i="106"/>
  <c r="K109" i="106" s="1"/>
  <c r="AM109" i="106"/>
  <c r="AL109" i="106"/>
  <c r="AK109" i="106"/>
  <c r="M109" i="106"/>
  <c r="AJ109" i="106"/>
  <c r="H109" i="106"/>
  <c r="AQ109" i="106"/>
  <c r="AE109" i="106"/>
  <c r="AL87" i="106"/>
  <c r="AP91" i="106"/>
  <c r="AP97" i="106"/>
  <c r="AM97" i="106"/>
  <c r="AK97" i="106"/>
  <c r="M97" i="106"/>
  <c r="AJ97" i="106"/>
  <c r="K97" i="106"/>
  <c r="H97" i="106"/>
  <c r="AQ97" i="106"/>
  <c r="AE97" i="106"/>
  <c r="AM98" i="106"/>
  <c r="AQ128" i="106"/>
  <c r="AE128" i="106"/>
  <c r="AO128" i="106"/>
  <c r="AK128" i="106"/>
  <c r="AJ128" i="106"/>
  <c r="M128" i="106"/>
  <c r="AR128" i="106"/>
  <c r="AN128" i="106"/>
  <c r="K128" i="106" s="1"/>
  <c r="I128" i="106"/>
  <c r="AL128" i="106"/>
  <c r="AE79" i="106"/>
  <c r="AQ79" i="106"/>
  <c r="H81" i="106"/>
  <c r="AE91" i="106"/>
  <c r="AQ91" i="106"/>
  <c r="AG96" i="106"/>
  <c r="AT96" i="106" s="1"/>
  <c r="AO98" i="106"/>
  <c r="AL103" i="106"/>
  <c r="AI105" i="106"/>
  <c r="AV105" i="106" s="1"/>
  <c r="AH105" i="106"/>
  <c r="AU105" i="106" s="1"/>
  <c r="AG105" i="106"/>
  <c r="AT105" i="106" s="1"/>
  <c r="AE72" i="106"/>
  <c r="AQ72" i="106"/>
  <c r="AG74" i="106"/>
  <c r="AT74" i="106" s="1"/>
  <c r="AR79" i="106"/>
  <c r="I81" i="106"/>
  <c r="K83" i="106"/>
  <c r="AJ83" i="106"/>
  <c r="AE84" i="106"/>
  <c r="AQ84" i="106"/>
  <c r="AG86" i="106"/>
  <c r="AT86" i="106" s="1"/>
  <c r="AN87" i="106"/>
  <c r="K87" i="106" s="1"/>
  <c r="M90" i="106"/>
  <c r="AK90" i="106"/>
  <c r="AR91" i="106"/>
  <c r="AH96" i="106"/>
  <c r="AU96" i="106" s="1"/>
  <c r="AP98" i="106"/>
  <c r="AQ116" i="106"/>
  <c r="AE116" i="106"/>
  <c r="AP116" i="106"/>
  <c r="AO116" i="106"/>
  <c r="AN116" i="106"/>
  <c r="K116" i="106" s="1"/>
  <c r="AM116" i="106"/>
  <c r="AL116" i="106"/>
  <c r="AK116" i="106"/>
  <c r="M116" i="106"/>
  <c r="AJ116" i="106"/>
  <c r="I116" i="106"/>
  <c r="AR116" i="106"/>
  <c r="H79" i="106"/>
  <c r="AK83" i="106"/>
  <c r="H91" i="106"/>
  <c r="AJ103" i="106"/>
  <c r="K103" i="106"/>
  <c r="I103" i="106"/>
  <c r="H103" i="106"/>
  <c r="AR103" i="106"/>
  <c r="AQ103" i="106"/>
  <c r="AE103" i="106"/>
  <c r="AP103" i="106"/>
  <c r="AM103" i="106"/>
  <c r="AK103" i="106"/>
  <c r="M103" i="106"/>
  <c r="AO103" i="106"/>
  <c r="AI120" i="106"/>
  <c r="AV120" i="106" s="1"/>
  <c r="AH120" i="106"/>
  <c r="AU120" i="106" s="1"/>
  <c r="AG120" i="106"/>
  <c r="AT120" i="106" s="1"/>
  <c r="H130" i="106"/>
  <c r="AQ130" i="106"/>
  <c r="AE130" i="106"/>
  <c r="AM130" i="106"/>
  <c r="AK130" i="106"/>
  <c r="M130" i="106"/>
  <c r="AO130" i="106"/>
  <c r="AN130" i="106"/>
  <c r="K130" i="106" s="1"/>
  <c r="AL130" i="106"/>
  <c r="AJ130" i="106"/>
  <c r="I130" i="106"/>
  <c r="AP130" i="106"/>
  <c r="M76" i="106"/>
  <c r="I79" i="106"/>
  <c r="AJ81" i="106"/>
  <c r="AL83" i="106"/>
  <c r="AP87" i="106"/>
  <c r="M88" i="106"/>
  <c r="I91" i="106"/>
  <c r="AP94" i="106"/>
  <c r="AM94" i="106"/>
  <c r="AJ94" i="106"/>
  <c r="K94" i="106"/>
  <c r="I94" i="106"/>
  <c r="AR97" i="106"/>
  <c r="AH102" i="106"/>
  <c r="AU102" i="106" s="1"/>
  <c r="H118" i="106"/>
  <c r="AR118" i="106"/>
  <c r="AQ118" i="106"/>
  <c r="AE118" i="106"/>
  <c r="AP118" i="106"/>
  <c r="AO118" i="106"/>
  <c r="AN118" i="106"/>
  <c r="K118" i="106" s="1"/>
  <c r="AM118" i="106"/>
  <c r="AL118" i="106"/>
  <c r="AJ118" i="106"/>
  <c r="I118" i="106"/>
  <c r="AM128" i="106"/>
  <c r="AK81" i="106"/>
  <c r="AI108" i="106"/>
  <c r="AV108" i="106" s="1"/>
  <c r="AG108" i="106"/>
  <c r="AT108" i="106" s="1"/>
  <c r="AG118" i="106"/>
  <c r="AT118" i="106" s="1"/>
  <c r="AH118" i="106"/>
  <c r="AU118" i="106" s="1"/>
  <c r="K79" i="106"/>
  <c r="K91" i="106"/>
  <c r="H106" i="106"/>
  <c r="AQ106" i="106"/>
  <c r="AE106" i="106"/>
  <c r="AP106" i="106"/>
  <c r="AO106" i="106"/>
  <c r="AN106" i="106"/>
  <c r="K106" i="106" s="1"/>
  <c r="AM106" i="106"/>
  <c r="AJ106" i="106"/>
  <c r="I106" i="106"/>
  <c r="AM93" i="106"/>
  <c r="K96" i="106"/>
  <c r="AJ96" i="106"/>
  <c r="H99" i="106"/>
  <c r="AP102" i="106"/>
  <c r="AM105" i="106"/>
  <c r="AO107" i="106"/>
  <c r="K108" i="106"/>
  <c r="AJ108" i="106"/>
  <c r="AL110" i="106"/>
  <c r="H111" i="106"/>
  <c r="AN112" i="106"/>
  <c r="K112" i="106" s="1"/>
  <c r="AP114" i="106"/>
  <c r="M115" i="106"/>
  <c r="AK115" i="106"/>
  <c r="AM117" i="106"/>
  <c r="AO119" i="106"/>
  <c r="K120" i="106"/>
  <c r="AJ120" i="106"/>
  <c r="AE121" i="106"/>
  <c r="AQ121" i="106"/>
  <c r="AL122" i="106"/>
  <c r="H123" i="106"/>
  <c r="AG123" i="106"/>
  <c r="AT123" i="106" s="1"/>
  <c r="AN124" i="106"/>
  <c r="K124" i="106" s="1"/>
  <c r="M127" i="106"/>
  <c r="AK127" i="106"/>
  <c r="AM131" i="106"/>
  <c r="AQ145" i="106"/>
  <c r="AE145" i="106"/>
  <c r="AO145" i="106"/>
  <c r="AM145" i="106"/>
  <c r="I145" i="106"/>
  <c r="AL145" i="106"/>
  <c r="AK145" i="106"/>
  <c r="AJ145" i="106"/>
  <c r="M145" i="106"/>
  <c r="AR145" i="106"/>
  <c r="H145" i="106"/>
  <c r="AN145" i="106"/>
  <c r="K145" i="106" s="1"/>
  <c r="AO93" i="106"/>
  <c r="AL96" i="106"/>
  <c r="M101" i="106"/>
  <c r="AK101" i="106"/>
  <c r="AR102" i="106"/>
  <c r="AO105" i="106"/>
  <c r="AE107" i="106"/>
  <c r="AQ107" i="106"/>
  <c r="AL108" i="106"/>
  <c r="AN110" i="106"/>
  <c r="K110" i="106" s="1"/>
  <c r="AP112" i="106"/>
  <c r="AR114" i="106"/>
  <c r="AM115" i="106"/>
  <c r="AO117" i="106"/>
  <c r="AE119" i="106"/>
  <c r="AQ119" i="106"/>
  <c r="AL120" i="106"/>
  <c r="H121" i="106"/>
  <c r="AN122" i="106"/>
  <c r="K122" i="106" s="1"/>
  <c r="AP124" i="106"/>
  <c r="AM127" i="106"/>
  <c r="AP131" i="106"/>
  <c r="AO115" i="106"/>
  <c r="AO127" i="106"/>
  <c r="AK129" i="106"/>
  <c r="AM136" i="106"/>
  <c r="AL136" i="106"/>
  <c r="AK136" i="106"/>
  <c r="M136" i="106"/>
  <c r="I136" i="106"/>
  <c r="H136" i="106"/>
  <c r="AQ136" i="106"/>
  <c r="AE136" i="106"/>
  <c r="AO136" i="106"/>
  <c r="AN136" i="106"/>
  <c r="AI139" i="106"/>
  <c r="AV139" i="106" s="1"/>
  <c r="AH139" i="106"/>
  <c r="AU139" i="106" s="1"/>
  <c r="AG139" i="106"/>
  <c r="AT139" i="106" s="1"/>
  <c r="AO96" i="106"/>
  <c r="AL99" i="106"/>
  <c r="AN101" i="106"/>
  <c r="K101" i="106" s="1"/>
  <c r="I107" i="106"/>
  <c r="AO108" i="106"/>
  <c r="AE110" i="106"/>
  <c r="AQ110" i="106"/>
  <c r="AL111" i="106"/>
  <c r="H112" i="106"/>
  <c r="AG112" i="106"/>
  <c r="AT112" i="106" s="1"/>
  <c r="AN113" i="106"/>
  <c r="K113" i="106" s="1"/>
  <c r="AP115" i="106"/>
  <c r="I119" i="106"/>
  <c r="AO120" i="106"/>
  <c r="AJ121" i="106"/>
  <c r="AE122" i="106"/>
  <c r="AQ122" i="106"/>
  <c r="AL123" i="106"/>
  <c r="H124" i="106"/>
  <c r="AG124" i="106"/>
  <c r="AT124" i="106" s="1"/>
  <c r="AP127" i="106"/>
  <c r="AM129" i="106"/>
  <c r="K136" i="106"/>
  <c r="AP136" i="106"/>
  <c r="AP96" i="106"/>
  <c r="AP108" i="106"/>
  <c r="AR110" i="106"/>
  <c r="I112" i="106"/>
  <c r="AH112" i="106"/>
  <c r="AU112" i="106" s="1"/>
  <c r="AE115" i="106"/>
  <c r="AQ115" i="106"/>
  <c r="AP120" i="106"/>
  <c r="M121" i="106"/>
  <c r="AK121" i="106"/>
  <c r="AR122" i="106"/>
  <c r="AE127" i="106"/>
  <c r="AQ127" i="106"/>
  <c r="AN129" i="106"/>
  <c r="K129" i="106" s="1"/>
  <c r="AN131" i="106"/>
  <c r="K131" i="106" s="1"/>
  <c r="AL131" i="106"/>
  <c r="I131" i="106"/>
  <c r="AR131" i="106"/>
  <c r="AR136" i="106"/>
  <c r="AI138" i="106"/>
  <c r="AV138" i="106" s="1"/>
  <c r="AG138" i="106"/>
  <c r="AT138" i="106" s="1"/>
  <c r="H110" i="106"/>
  <c r="AR115" i="106"/>
  <c r="K119" i="106"/>
  <c r="AJ119" i="106"/>
  <c r="AE120" i="106"/>
  <c r="AQ120" i="106"/>
  <c r="AL121" i="106"/>
  <c r="H122" i="106"/>
  <c r="AG122" i="106"/>
  <c r="AT122" i="106" s="1"/>
  <c r="AR127" i="106"/>
  <c r="AO129" i="106"/>
  <c r="AE131" i="106"/>
  <c r="AG135" i="106"/>
  <c r="AT135" i="106" s="1"/>
  <c r="AI185" i="106"/>
  <c r="AV185" i="106" s="1"/>
  <c r="AH185" i="106"/>
  <c r="AU185" i="106" s="1"/>
  <c r="AG185" i="106"/>
  <c r="AT185" i="106" s="1"/>
  <c r="AE101" i="106"/>
  <c r="M107" i="106"/>
  <c r="AK107" i="106"/>
  <c r="I110" i="106"/>
  <c r="AJ112" i="106"/>
  <c r="H115" i="106"/>
  <c r="M119" i="106"/>
  <c r="AK119" i="106"/>
  <c r="AR120" i="106"/>
  <c r="AM121" i="106"/>
  <c r="AH122" i="106"/>
  <c r="AU122" i="106" s="1"/>
  <c r="H127" i="106"/>
  <c r="H129" i="106"/>
  <c r="AQ129" i="106"/>
  <c r="M131" i="106"/>
  <c r="AP133" i="106"/>
  <c r="AN133" i="106"/>
  <c r="K133" i="106" s="1"/>
  <c r="AK133" i="106"/>
  <c r="M133" i="106"/>
  <c r="AJ133" i="106"/>
  <c r="I133" i="106"/>
  <c r="AR133" i="106"/>
  <c r="AI135" i="106"/>
  <c r="AV135" i="106" s="1"/>
  <c r="I115" i="106"/>
  <c r="AN121" i="106"/>
  <c r="K121" i="106" s="1"/>
  <c r="I127" i="106"/>
  <c r="AR135" i="106"/>
  <c r="AQ135" i="106"/>
  <c r="AE135" i="106"/>
  <c r="AP135" i="106"/>
  <c r="AM135" i="106"/>
  <c r="AL135" i="106"/>
  <c r="AJ135" i="106"/>
  <c r="K135" i="106"/>
  <c r="I135" i="106"/>
  <c r="AK135" i="106"/>
  <c r="I137" i="106"/>
  <c r="H137" i="106"/>
  <c r="AR137" i="106"/>
  <c r="AO137" i="106"/>
  <c r="AN137" i="106"/>
  <c r="K137" i="106" s="1"/>
  <c r="AL137" i="106"/>
  <c r="AJ137" i="106"/>
  <c r="AK137" i="106"/>
  <c r="AO121" i="106"/>
  <c r="AL129" i="106"/>
  <c r="AJ129" i="106"/>
  <c r="AR129" i="106"/>
  <c r="AP129" i="106"/>
  <c r="AH137" i="106"/>
  <c r="AU137" i="106" s="1"/>
  <c r="AG137" i="106"/>
  <c r="AT137" i="106" s="1"/>
  <c r="M110" i="106"/>
  <c r="K115" i="106"/>
  <c r="K127" i="106"/>
  <c r="M129" i="106"/>
  <c r="AE129" i="106"/>
  <c r="AK131" i="106"/>
  <c r="AG147" i="106"/>
  <c r="AT147" i="106" s="1"/>
  <c r="AI147" i="106"/>
  <c r="AV147" i="106" s="1"/>
  <c r="AL139" i="106"/>
  <c r="AN141" i="106"/>
  <c r="AQ143" i="106"/>
  <c r="AI146" i="106"/>
  <c r="AV146" i="106" s="1"/>
  <c r="H147" i="106"/>
  <c r="AR147" i="106"/>
  <c r="AQ147" i="106"/>
  <c r="AE147" i="106"/>
  <c r="AO147" i="106"/>
  <c r="AJ147" i="106"/>
  <c r="AM150" i="106"/>
  <c r="AH152" i="106"/>
  <c r="AU152" i="106" s="1"/>
  <c r="I162" i="106"/>
  <c r="H162" i="106"/>
  <c r="AE162" i="106"/>
  <c r="AR162" i="106"/>
  <c r="AQ162" i="106"/>
  <c r="AO162" i="106"/>
  <c r="M162" i="106"/>
  <c r="AJ162" i="106"/>
  <c r="AK162" i="106"/>
  <c r="AM132" i="106"/>
  <c r="AO134" i="106"/>
  <c r="H138" i="106"/>
  <c r="AN139" i="106"/>
  <c r="K139" i="106" s="1"/>
  <c r="AP141" i="106"/>
  <c r="M142" i="106"/>
  <c r="AK142" i="106"/>
  <c r="I154" i="106"/>
  <c r="H154" i="106"/>
  <c r="AR154" i="106"/>
  <c r="AP154" i="106"/>
  <c r="AK154" i="106"/>
  <c r="M154" i="106"/>
  <c r="AL157" i="106"/>
  <c r="AQ158" i="106"/>
  <c r="AM162" i="106"/>
  <c r="AO132" i="106"/>
  <c r="AE134" i="106"/>
  <c r="AP139" i="106"/>
  <c r="M140" i="106"/>
  <c r="AK140" i="106"/>
  <c r="AR141" i="106"/>
  <c r="AM142" i="106"/>
  <c r="AH143" i="106"/>
  <c r="AU143" i="106" s="1"/>
  <c r="AL144" i="106"/>
  <c r="AN148" i="106"/>
  <c r="K148" i="106" s="1"/>
  <c r="AM148" i="106"/>
  <c r="AL148" i="106"/>
  <c r="AJ148" i="106"/>
  <c r="AQ148" i="106"/>
  <c r="AE148" i="106"/>
  <c r="AG148" i="106"/>
  <c r="AT148" i="106" s="1"/>
  <c r="AO155" i="106"/>
  <c r="AN155" i="106"/>
  <c r="K155" i="106" s="1"/>
  <c r="AM155" i="106"/>
  <c r="AK155" i="106"/>
  <c r="M155" i="106"/>
  <c r="AR155" i="106"/>
  <c r="AR157" i="106"/>
  <c r="AP162" i="106"/>
  <c r="AE139" i="106"/>
  <c r="AQ139" i="106"/>
  <c r="H141" i="106"/>
  <c r="AN142" i="106"/>
  <c r="K142" i="106" s="1"/>
  <c r="AK143" i="106"/>
  <c r="AR143" i="106"/>
  <c r="H144" i="106"/>
  <c r="AK147" i="106"/>
  <c r="AM161" i="106"/>
  <c r="AL161" i="106"/>
  <c r="AR161" i="106"/>
  <c r="AQ161" i="106"/>
  <c r="M161" i="106"/>
  <c r="AP161" i="106"/>
  <c r="AN161" i="106"/>
  <c r="K161" i="106" s="1"/>
  <c r="I161" i="106"/>
  <c r="AJ161" i="106"/>
  <c r="AJ144" i="106"/>
  <c r="K144" i="106"/>
  <c r="AR144" i="106"/>
  <c r="AM144" i="106"/>
  <c r="AP144" i="106"/>
  <c r="AP150" i="106"/>
  <c r="AO150" i="106"/>
  <c r="AN150" i="106"/>
  <c r="K150" i="106" s="1"/>
  <c r="AL150" i="106"/>
  <c r="H150" i="106"/>
  <c r="AI156" i="106"/>
  <c r="AV156" i="106" s="1"/>
  <c r="AH156" i="106"/>
  <c r="AU156" i="106" s="1"/>
  <c r="AR160" i="106"/>
  <c r="AQ160" i="106"/>
  <c r="AE160" i="106"/>
  <c r="AO160" i="106"/>
  <c r="AN160" i="106"/>
  <c r="M160" i="106"/>
  <c r="AM160" i="106"/>
  <c r="K160" i="106"/>
  <c r="AK160" i="106"/>
  <c r="I160" i="106"/>
  <c r="AO161" i="106"/>
  <c r="AG132" i="106"/>
  <c r="AT132" i="106" s="1"/>
  <c r="I139" i="106"/>
  <c r="K141" i="106"/>
  <c r="AJ141" i="106"/>
  <c r="AE142" i="106"/>
  <c r="AQ142" i="106"/>
  <c r="AM143" i="106"/>
  <c r="M144" i="106"/>
  <c r="AQ144" i="106"/>
  <c r="AL146" i="106"/>
  <c r="AJ146" i="106"/>
  <c r="K146" i="106"/>
  <c r="I146" i="106"/>
  <c r="AO146" i="106"/>
  <c r="AN147" i="106"/>
  <c r="K147" i="106" s="1"/>
  <c r="AI149" i="106"/>
  <c r="AV149" i="106" s="1"/>
  <c r="AH149" i="106"/>
  <c r="AU149" i="106" s="1"/>
  <c r="AG149" i="106"/>
  <c r="AT149" i="106" s="1"/>
  <c r="AM154" i="106"/>
  <c r="AO163" i="106"/>
  <c r="AN163" i="106"/>
  <c r="K163" i="106" s="1"/>
  <c r="AR163" i="106"/>
  <c r="AK163" i="106"/>
  <c r="H163" i="106"/>
  <c r="AI164" i="106"/>
  <c r="AV164" i="106" s="1"/>
  <c r="AH164" i="106"/>
  <c r="AU164" i="106" s="1"/>
  <c r="AG164" i="106"/>
  <c r="AT164" i="106" s="1"/>
  <c r="AI170" i="106"/>
  <c r="AV170" i="106" s="1"/>
  <c r="AG170" i="106"/>
  <c r="AT170" i="106" s="1"/>
  <c r="AH170" i="106"/>
  <c r="AU170" i="106" s="1"/>
  <c r="M141" i="106"/>
  <c r="AK141" i="106"/>
  <c r="AR142" i="106"/>
  <c r="AN143" i="106"/>
  <c r="K143" i="106" s="1"/>
  <c r="AP147" i="106"/>
  <c r="M150" i="106"/>
  <c r="AG156" i="106"/>
  <c r="AT156" i="106" s="1"/>
  <c r="AQ157" i="106"/>
  <c r="AE157" i="106"/>
  <c r="AP157" i="106"/>
  <c r="AO157" i="106"/>
  <c r="AM157" i="106"/>
  <c r="I157" i="106"/>
  <c r="AJ160" i="106"/>
  <c r="AO143" i="106"/>
  <c r="AE144" i="106"/>
  <c r="AJ150" i="106"/>
  <c r="AO154" i="106"/>
  <c r="K157" i="106"/>
  <c r="AG157" i="106"/>
  <c r="AT157" i="106" s="1"/>
  <c r="AP158" i="106"/>
  <c r="AO158" i="106"/>
  <c r="AM158" i="106"/>
  <c r="AL158" i="106"/>
  <c r="M158" i="106"/>
  <c r="AK158" i="106"/>
  <c r="K158" i="106"/>
  <c r="I158" i="106"/>
  <c r="AR158" i="106"/>
  <c r="AL160" i="106"/>
  <c r="M163" i="106"/>
  <c r="AL163" i="106"/>
  <c r="H168" i="106"/>
  <c r="AQ168" i="106"/>
  <c r="AE168" i="106"/>
  <c r="AN168" i="106"/>
  <c r="K168" i="106" s="1"/>
  <c r="AM168" i="106"/>
  <c r="AO168" i="106"/>
  <c r="AL168" i="106"/>
  <c r="AK168" i="106"/>
  <c r="AJ168" i="106"/>
  <c r="M168" i="106"/>
  <c r="AR168" i="106"/>
  <c r="AG152" i="106"/>
  <c r="AT152" i="106" s="1"/>
  <c r="AI157" i="106"/>
  <c r="AV157" i="106" s="1"/>
  <c r="AL149" i="106"/>
  <c r="AN151" i="106"/>
  <c r="K151" i="106" s="1"/>
  <c r="AP153" i="106"/>
  <c r="AM156" i="106"/>
  <c r="AE159" i="106"/>
  <c r="AM166" i="106"/>
  <c r="AP171" i="106"/>
  <c r="AN171" i="106"/>
  <c r="K171" i="106" s="1"/>
  <c r="AL171" i="106"/>
  <c r="AK171" i="106"/>
  <c r="M171" i="106"/>
  <c r="AJ171" i="106"/>
  <c r="H171" i="106"/>
  <c r="AJ179" i="106"/>
  <c r="K179" i="106"/>
  <c r="AR179" i="106"/>
  <c r="AO179" i="106"/>
  <c r="AK179" i="106"/>
  <c r="AE179" i="106"/>
  <c r="AN179" i="106"/>
  <c r="I179" i="106"/>
  <c r="AM179" i="106"/>
  <c r="H166" i="106"/>
  <c r="AE149" i="106"/>
  <c r="H151" i="106"/>
  <c r="AK165" i="106"/>
  <c r="AQ180" i="106"/>
  <c r="AE180" i="106"/>
  <c r="AM180" i="106"/>
  <c r="AJ180" i="106"/>
  <c r="K180" i="106"/>
  <c r="AR180" i="106"/>
  <c r="AP180" i="106"/>
  <c r="I180" i="106"/>
  <c r="AN180" i="106"/>
  <c r="AK180" i="106"/>
  <c r="AL165" i="106"/>
  <c r="AQ166" i="106"/>
  <c r="AE166" i="106"/>
  <c r="AO166" i="106"/>
  <c r="AL166" i="106"/>
  <c r="AK166" i="106"/>
  <c r="M166" i="106"/>
  <c r="AI180" i="106"/>
  <c r="AV180" i="106" s="1"/>
  <c r="AH180" i="106"/>
  <c r="AU180" i="106" s="1"/>
  <c r="AI184" i="106"/>
  <c r="AV184" i="106" s="1"/>
  <c r="AG184" i="106"/>
  <c r="AT184" i="106" s="1"/>
  <c r="AK153" i="106"/>
  <c r="AM165" i="106"/>
  <c r="K166" i="106"/>
  <c r="AH175" i="106"/>
  <c r="AU175" i="106" s="1"/>
  <c r="AJ151" i="106"/>
  <c r="AE152" i="106"/>
  <c r="AQ152" i="106"/>
  <c r="AL153" i="106"/>
  <c r="AK159" i="106"/>
  <c r="M159" i="106"/>
  <c r="AJ159" i="106"/>
  <c r="K159" i="106"/>
  <c r="AO159" i="106"/>
  <c r="H165" i="106"/>
  <c r="AN165" i="106"/>
  <c r="K165" i="106" s="1"/>
  <c r="AI169" i="106"/>
  <c r="AV169" i="106" s="1"/>
  <c r="AH169" i="106"/>
  <c r="AU169" i="106" s="1"/>
  <c r="AG169" i="106"/>
  <c r="AT169" i="106" s="1"/>
  <c r="M151" i="106"/>
  <c r="K156" i="106"/>
  <c r="AP159" i="106"/>
  <c r="I165" i="106"/>
  <c r="AL167" i="106"/>
  <c r="AJ167" i="106"/>
  <c r="K167" i="106"/>
  <c r="H167" i="106"/>
  <c r="AR167" i="106"/>
  <c r="AE171" i="106"/>
  <c r="AH173" i="106"/>
  <c r="AU173" i="106" s="1"/>
  <c r="AG187" i="106"/>
  <c r="AT187" i="106" s="1"/>
  <c r="AI187" i="106"/>
  <c r="AV187" i="106" s="1"/>
  <c r="AJ165" i="106"/>
  <c r="AQ165" i="106"/>
  <c r="AE165" i="106"/>
  <c r="AP165" i="106"/>
  <c r="AR165" i="106"/>
  <c r="AH181" i="106"/>
  <c r="AU181" i="106" s="1"/>
  <c r="AG181" i="106"/>
  <c r="AT181" i="106" s="1"/>
  <c r="AQ185" i="106"/>
  <c r="AE185" i="106"/>
  <c r="AL185" i="106"/>
  <c r="AO185" i="106"/>
  <c r="AJ185" i="106"/>
  <c r="H185" i="106"/>
  <c r="AR185" i="106"/>
  <c r="AN185" i="106"/>
  <c r="K185" i="106" s="1"/>
  <c r="AM185" i="106"/>
  <c r="AK185" i="106"/>
  <c r="I185" i="106"/>
  <c r="AJ173" i="106"/>
  <c r="M183" i="106"/>
  <c r="AE183" i="106"/>
  <c r="AO170" i="106"/>
  <c r="AE172" i="106"/>
  <c r="AQ172" i="106"/>
  <c r="AM173" i="106"/>
  <c r="AK174" i="106"/>
  <c r="M174" i="106"/>
  <c r="AL174" i="106"/>
  <c r="I175" i="106"/>
  <c r="AH176" i="106"/>
  <c r="AU176" i="106" s="1"/>
  <c r="AK177" i="106"/>
  <c r="I178" i="106"/>
  <c r="AN182" i="106"/>
  <c r="K182" i="106" s="1"/>
  <c r="AJ186" i="106"/>
  <c r="AN190" i="106"/>
  <c r="K190" i="106" s="1"/>
  <c r="K164" i="106"/>
  <c r="AR172" i="106"/>
  <c r="AN173" i="106"/>
  <c r="K173" i="106" s="1"/>
  <c r="K174" i="106"/>
  <c r="AM174" i="106"/>
  <c r="AJ175" i="106"/>
  <c r="H177" i="106"/>
  <c r="AO178" i="106"/>
  <c r="AK178" i="106"/>
  <c r="M178" i="106"/>
  <c r="AN178" i="106"/>
  <c r="K178" i="106" s="1"/>
  <c r="AL181" i="106"/>
  <c r="I181" i="106"/>
  <c r="AQ181" i="106"/>
  <c r="AE181" i="106"/>
  <c r="AM181" i="106"/>
  <c r="AK183" i="106"/>
  <c r="AN186" i="106"/>
  <c r="K186" i="106" s="1"/>
  <c r="I194" i="106"/>
  <c r="AO194" i="106"/>
  <c r="AN194" i="106"/>
  <c r="K194" i="106" s="1"/>
  <c r="AM194" i="106"/>
  <c r="AL194" i="106"/>
  <c r="AK194" i="106"/>
  <c r="AJ194" i="106"/>
  <c r="AE194" i="106"/>
  <c r="AP194" i="106"/>
  <c r="H194" i="106"/>
  <c r="AO173" i="106"/>
  <c r="I177" i="106"/>
  <c r="AP177" i="106"/>
  <c r="AM177" i="106"/>
  <c r="AL183" i="106"/>
  <c r="AO186" i="106"/>
  <c r="AP190" i="106"/>
  <c r="AK190" i="106"/>
  <c r="M190" i="106"/>
  <c r="AR190" i="106"/>
  <c r="AQ190" i="106"/>
  <c r="AM190" i="106"/>
  <c r="I190" i="106"/>
  <c r="AL190" i="106"/>
  <c r="H190" i="106"/>
  <c r="AJ190" i="106"/>
  <c r="AE190" i="106"/>
  <c r="AH194" i="106"/>
  <c r="AU194" i="106" s="1"/>
  <c r="AI194" i="106"/>
  <c r="AV194" i="106" s="1"/>
  <c r="AG194" i="106"/>
  <c r="AT194" i="106" s="1"/>
  <c r="AE173" i="106"/>
  <c r="AR173" i="106"/>
  <c r="M177" i="106"/>
  <c r="AO177" i="106"/>
  <c r="H182" i="106"/>
  <c r="AO182" i="106"/>
  <c r="AL182" i="106"/>
  <c r="I182" i="106"/>
  <c r="AP183" i="106"/>
  <c r="AQ183" i="106"/>
  <c r="AH220" i="106"/>
  <c r="AU220" i="106" s="1"/>
  <c r="AI220" i="106"/>
  <c r="AV220" i="106" s="1"/>
  <c r="AG220" i="106"/>
  <c r="AT220" i="106" s="1"/>
  <c r="M172" i="106"/>
  <c r="AR177" i="106"/>
  <c r="AJ181" i="106"/>
  <c r="M182" i="106"/>
  <c r="AE182" i="106"/>
  <c r="AQ197" i="106"/>
  <c r="AE197" i="106"/>
  <c r="AL197" i="106"/>
  <c r="AK197" i="106"/>
  <c r="M197" i="106"/>
  <c r="AJ197" i="106"/>
  <c r="AR197" i="106"/>
  <c r="H197" i="106"/>
  <c r="AP197" i="106"/>
  <c r="AO197" i="106"/>
  <c r="AN197" i="106"/>
  <c r="K197" i="106" s="1"/>
  <c r="AM197" i="106"/>
  <c r="I197" i="106"/>
  <c r="AN183" i="106"/>
  <c r="K183" i="106" s="1"/>
  <c r="AJ183" i="106"/>
  <c r="H183" i="106"/>
  <c r="AO183" i="106"/>
  <c r="AL186" i="106"/>
  <c r="H186" i="106"/>
  <c r="AK186" i="106"/>
  <c r="AQ186" i="106"/>
  <c r="AM186" i="106"/>
  <c r="I186" i="106"/>
  <c r="AE186" i="106"/>
  <c r="AI214" i="106"/>
  <c r="AV214" i="106" s="1"/>
  <c r="AH214" i="106"/>
  <c r="AU214" i="106" s="1"/>
  <c r="AG214" i="106"/>
  <c r="AT214" i="106" s="1"/>
  <c r="AI193" i="106"/>
  <c r="AV193" i="106" s="1"/>
  <c r="AK196" i="106"/>
  <c r="AQ199" i="106"/>
  <c r="AJ236" i="106"/>
  <c r="I236" i="106"/>
  <c r="AQ236" i="106"/>
  <c r="AE236" i="106"/>
  <c r="AP236" i="106"/>
  <c r="AR236" i="106"/>
  <c r="AO236" i="106"/>
  <c r="AN236" i="106"/>
  <c r="K236" i="106" s="1"/>
  <c r="AL236" i="106"/>
  <c r="M236" i="106"/>
  <c r="H236" i="106"/>
  <c r="AM236" i="106"/>
  <c r="AK236" i="106"/>
  <c r="H191" i="106"/>
  <c r="AJ191" i="106"/>
  <c r="I192" i="106"/>
  <c r="AM193" i="106"/>
  <c r="I193" i="106"/>
  <c r="AN193" i="106"/>
  <c r="K193" i="106" s="1"/>
  <c r="I196" i="106"/>
  <c r="AL198" i="106"/>
  <c r="H198" i="106"/>
  <c r="AR198" i="106"/>
  <c r="AQ198" i="106"/>
  <c r="AE198" i="106"/>
  <c r="AP198" i="106"/>
  <c r="I191" i="106"/>
  <c r="AR192" i="106"/>
  <c r="AM192" i="106"/>
  <c r="AL192" i="106"/>
  <c r="AJ196" i="106"/>
  <c r="K196" i="106"/>
  <c r="AQ196" i="106"/>
  <c r="AE196" i="106"/>
  <c r="AP196" i="106"/>
  <c r="AR196" i="106"/>
  <c r="AG224" i="106"/>
  <c r="AT224" i="106" s="1"/>
  <c r="AI224" i="106"/>
  <c r="AV224" i="106" s="1"/>
  <c r="AH224" i="106"/>
  <c r="AU224" i="106" s="1"/>
  <c r="AK191" i="106"/>
  <c r="M191" i="106"/>
  <c r="AR191" i="106"/>
  <c r="AM191" i="106"/>
  <c r="AN192" i="106"/>
  <c r="K192" i="106" s="1"/>
  <c r="M196" i="106"/>
  <c r="AH198" i="106"/>
  <c r="AU198" i="106" s="1"/>
  <c r="H199" i="106"/>
  <c r="AN199" i="106"/>
  <c r="AM199" i="106"/>
  <c r="AL199" i="106"/>
  <c r="AK199" i="106"/>
  <c r="M199" i="106"/>
  <c r="AN191" i="106"/>
  <c r="K191" i="106" s="1"/>
  <c r="M192" i="106"/>
  <c r="AO192" i="106"/>
  <c r="AQ193" i="106"/>
  <c r="AI198" i="106"/>
  <c r="AV198" i="106" s="1"/>
  <c r="K199" i="106"/>
  <c r="AI200" i="106"/>
  <c r="AV200" i="106" s="1"/>
  <c r="AH200" i="106"/>
  <c r="AU200" i="106" s="1"/>
  <c r="AG200" i="106"/>
  <c r="AT200" i="106" s="1"/>
  <c r="AQ191" i="106"/>
  <c r="AE192" i="106"/>
  <c r="AO199" i="106"/>
  <c r="AP203" i="106"/>
  <c r="AN203" i="106"/>
  <c r="AL203" i="106"/>
  <c r="H203" i="106"/>
  <c r="AE203" i="106"/>
  <c r="K203" i="106"/>
  <c r="AO203" i="106"/>
  <c r="AM203" i="106"/>
  <c r="AK203" i="106"/>
  <c r="AJ203" i="106"/>
  <c r="AQ210" i="106"/>
  <c r="AE210" i="106"/>
  <c r="AP210" i="106"/>
  <c r="AO210" i="106"/>
  <c r="AM210" i="106"/>
  <c r="AJ210" i="106"/>
  <c r="I210" i="106"/>
  <c r="AR210" i="106"/>
  <c r="AN210" i="106"/>
  <c r="K210" i="106" s="1"/>
  <c r="AL210" i="106"/>
  <c r="AK210" i="106"/>
  <c r="M210" i="106"/>
  <c r="H187" i="106"/>
  <c r="AN187" i="106"/>
  <c r="K187" i="106" s="1"/>
  <c r="AM187" i="106"/>
  <c r="AE191" i="106"/>
  <c r="AG193" i="106"/>
  <c r="AT193" i="106" s="1"/>
  <c r="AN198" i="106"/>
  <c r="K198" i="106" s="1"/>
  <c r="AP199" i="106"/>
  <c r="M203" i="106"/>
  <c r="H212" i="106"/>
  <c r="AR212" i="106"/>
  <c r="AQ212" i="106"/>
  <c r="AE212" i="106"/>
  <c r="AO212" i="106"/>
  <c r="AL212" i="106"/>
  <c r="AJ212" i="106"/>
  <c r="K212" i="106"/>
  <c r="AM212" i="106"/>
  <c r="AN213" i="106"/>
  <c r="K213" i="106" s="1"/>
  <c r="AM213" i="106"/>
  <c r="AL213" i="106"/>
  <c r="AJ213" i="106"/>
  <c r="H213" i="106"/>
  <c r="AQ213" i="106"/>
  <c r="AE213" i="106"/>
  <c r="AR213" i="106"/>
  <c r="I213" i="106"/>
  <c r="AQ202" i="106"/>
  <c r="AE202" i="106"/>
  <c r="AL202" i="106"/>
  <c r="AO202" i="106"/>
  <c r="AI209" i="106"/>
  <c r="AV209" i="106" s="1"/>
  <c r="AH209" i="106"/>
  <c r="AU209" i="106" s="1"/>
  <c r="AG209" i="106"/>
  <c r="AT209" i="106" s="1"/>
  <c r="H239" i="106"/>
  <c r="AQ239" i="106"/>
  <c r="AE239" i="106"/>
  <c r="AO239" i="106"/>
  <c r="AN239" i="106"/>
  <c r="K239" i="106" s="1"/>
  <c r="AM239" i="106"/>
  <c r="AJ239" i="106"/>
  <c r="AR239" i="106"/>
  <c r="AP239" i="106"/>
  <c r="AK239" i="106"/>
  <c r="M239" i="106"/>
  <c r="AL239" i="106"/>
  <c r="I239" i="106"/>
  <c r="K202" i="106"/>
  <c r="AP202" i="106"/>
  <c r="AO208" i="106"/>
  <c r="AN208" i="106"/>
  <c r="K208" i="106" s="1"/>
  <c r="AM208" i="106"/>
  <c r="AK208" i="106"/>
  <c r="M208" i="106"/>
  <c r="I208" i="106"/>
  <c r="AR208" i="106"/>
  <c r="AQ217" i="106"/>
  <c r="AE217" i="106"/>
  <c r="AJ217" i="106"/>
  <c r="I217" i="106"/>
  <c r="H217" i="106"/>
  <c r="AR217" i="106"/>
  <c r="AO217" i="106"/>
  <c r="AM217" i="106"/>
  <c r="M217" i="106"/>
  <c r="AL217" i="106"/>
  <c r="H219" i="106"/>
  <c r="AM219" i="106"/>
  <c r="AJ219" i="106"/>
  <c r="AE219" i="106"/>
  <c r="AQ219" i="106"/>
  <c r="AP219" i="106"/>
  <c r="AN219" i="106"/>
  <c r="K219" i="106"/>
  <c r="AK219" i="106"/>
  <c r="I219" i="106"/>
  <c r="M202" i="106"/>
  <c r="AR202" i="106"/>
  <c r="AI215" i="106"/>
  <c r="AV215" i="106" s="1"/>
  <c r="AG215" i="106"/>
  <c r="AT215" i="106" s="1"/>
  <c r="AN217" i="106"/>
  <c r="K217" i="106" s="1"/>
  <c r="M219" i="106"/>
  <c r="AI222" i="106"/>
  <c r="AV222" i="106" s="1"/>
  <c r="AG222" i="106"/>
  <c r="AT222" i="106" s="1"/>
  <c r="AI227" i="106"/>
  <c r="AV227" i="106" s="1"/>
  <c r="AG227" i="106"/>
  <c r="AT227" i="106" s="1"/>
  <c r="AH227" i="106"/>
  <c r="AU227" i="106" s="1"/>
  <c r="K195" i="106"/>
  <c r="AJ195" i="106"/>
  <c r="AP201" i="106"/>
  <c r="I207" i="106"/>
  <c r="H207" i="106"/>
  <c r="AR207" i="106"/>
  <c r="AP207" i="106"/>
  <c r="AM207" i="106"/>
  <c r="AK207" i="106"/>
  <c r="M207" i="106"/>
  <c r="AJ208" i="106"/>
  <c r="AP217" i="106"/>
  <c r="AH238" i="106"/>
  <c r="AU238" i="106" s="1"/>
  <c r="AG238" i="106"/>
  <c r="AT238" i="106" s="1"/>
  <c r="AI238" i="106"/>
  <c r="AV238" i="106" s="1"/>
  <c r="AI240" i="106"/>
  <c r="AV240" i="106" s="1"/>
  <c r="AH240" i="106"/>
  <c r="AU240" i="106" s="1"/>
  <c r="AG240" i="106"/>
  <c r="AT240" i="106" s="1"/>
  <c r="AJ202" i="106"/>
  <c r="AL211" i="106"/>
  <c r="AK211" i="106"/>
  <c r="M211" i="106"/>
  <c r="AJ211" i="106"/>
  <c r="K211" i="106"/>
  <c r="I211" i="106"/>
  <c r="AQ211" i="106"/>
  <c r="AE211" i="106"/>
  <c r="AO211" i="106"/>
  <c r="AH222" i="106"/>
  <c r="AU222" i="106" s="1"/>
  <c r="AN204" i="106"/>
  <c r="K204" i="106" s="1"/>
  <c r="AP206" i="106"/>
  <c r="AM209" i="106"/>
  <c r="AL214" i="106"/>
  <c r="H215" i="106"/>
  <c r="AK218" i="106"/>
  <c r="AR220" i="106"/>
  <c r="AG221" i="106"/>
  <c r="AT221" i="106" s="1"/>
  <c r="AL223" i="106"/>
  <c r="AK223" i="106"/>
  <c r="M223" i="106"/>
  <c r="AJ223" i="106"/>
  <c r="AQ223" i="106"/>
  <c r="AE223" i="106"/>
  <c r="AO223" i="106"/>
  <c r="AP242" i="106"/>
  <c r="AN242" i="106"/>
  <c r="K242" i="106" s="1"/>
  <c r="AL242" i="106"/>
  <c r="AK242" i="106"/>
  <c r="M242" i="106"/>
  <c r="AJ242" i="106"/>
  <c r="H242" i="106"/>
  <c r="AQ242" i="106"/>
  <c r="AO242" i="106"/>
  <c r="AM242" i="106"/>
  <c r="I242" i="106"/>
  <c r="AK205" i="106"/>
  <c r="AR206" i="106"/>
  <c r="AO209" i="106"/>
  <c r="AN214" i="106"/>
  <c r="K214" i="106" s="1"/>
  <c r="M218" i="106"/>
  <c r="AN218" i="106"/>
  <c r="K218" i="106" s="1"/>
  <c r="AE220" i="106"/>
  <c r="H224" i="106"/>
  <c r="AR224" i="106"/>
  <c r="AQ224" i="106"/>
  <c r="AE224" i="106"/>
  <c r="AL224" i="106"/>
  <c r="AJ224" i="106"/>
  <c r="K224" i="106"/>
  <c r="AR232" i="106"/>
  <c r="AM232" i="106"/>
  <c r="AE232" i="106"/>
  <c r="AQ232" i="106"/>
  <c r="AP232" i="106"/>
  <c r="AN232" i="106"/>
  <c r="K232" i="106" s="1"/>
  <c r="M232" i="106"/>
  <c r="AJ232" i="106"/>
  <c r="I232" i="106"/>
  <c r="AK232" i="106"/>
  <c r="I234" i="106"/>
  <c r="AR234" i="106"/>
  <c r="AO234" i="106"/>
  <c r="AM234" i="106"/>
  <c r="H234" i="106"/>
  <c r="AL234" i="106"/>
  <c r="AK234" i="106"/>
  <c r="AE234" i="106"/>
  <c r="AQ234" i="106"/>
  <c r="M234" i="106"/>
  <c r="AN234" i="106"/>
  <c r="K234" i="106" s="1"/>
  <c r="AN225" i="106"/>
  <c r="K225" i="106" s="1"/>
  <c r="AM225" i="106"/>
  <c r="AL225" i="106"/>
  <c r="H225" i="106"/>
  <c r="AQ225" i="106"/>
  <c r="AE225" i="106"/>
  <c r="I231" i="106"/>
  <c r="H231" i="106"/>
  <c r="AR231" i="106"/>
  <c r="AP231" i="106"/>
  <c r="AM231" i="106"/>
  <c r="AK231" i="106"/>
  <c r="M231" i="106"/>
  <c r="H204" i="106"/>
  <c r="AN205" i="106"/>
  <c r="K205" i="106" s="1"/>
  <c r="AR209" i="106"/>
  <c r="AE214" i="106"/>
  <c r="AQ214" i="106"/>
  <c r="AL215" i="106"/>
  <c r="AQ218" i="106"/>
  <c r="AQ222" i="106"/>
  <c r="AE222" i="106"/>
  <c r="AP222" i="106"/>
  <c r="AJ222" i="106"/>
  <c r="K222" i="106"/>
  <c r="AR222" i="106"/>
  <c r="AM223" i="106"/>
  <c r="AN253" i="106"/>
  <c r="AM253" i="106"/>
  <c r="AL253" i="106"/>
  <c r="AQ253" i="106"/>
  <c r="AE253" i="106"/>
  <c r="M253" i="106"/>
  <c r="K253" i="106"/>
  <c r="AR253" i="106"/>
  <c r="I253" i="106"/>
  <c r="AP253" i="106"/>
  <c r="H253" i="106"/>
  <c r="AO253" i="106"/>
  <c r="AK253" i="106"/>
  <c r="AQ260" i="106"/>
  <c r="AE260" i="106"/>
  <c r="AO260" i="106"/>
  <c r="AN260" i="106"/>
  <c r="K260" i="106" s="1"/>
  <c r="AM260" i="106"/>
  <c r="AK260" i="106"/>
  <c r="M260" i="106"/>
  <c r="AJ260" i="106"/>
  <c r="AR260" i="106"/>
  <c r="AP260" i="106"/>
  <c r="I260" i="106"/>
  <c r="H260" i="106"/>
  <c r="AP205" i="106"/>
  <c r="M206" i="106"/>
  <c r="AK206" i="106"/>
  <c r="I209" i="106"/>
  <c r="AN215" i="106"/>
  <c r="K215" i="106" s="1"/>
  <c r="AK216" i="106"/>
  <c r="AK220" i="106"/>
  <c r="AP223" i="106"/>
  <c r="AM224" i="106"/>
  <c r="AJ225" i="106"/>
  <c r="AI226" i="106"/>
  <c r="AV226" i="106" s="1"/>
  <c r="AH226" i="106"/>
  <c r="AU226" i="106" s="1"/>
  <c r="AG226" i="106"/>
  <c r="AT226" i="106" s="1"/>
  <c r="AL231" i="106"/>
  <c r="AM237" i="106"/>
  <c r="AL220" i="106"/>
  <c r="AR223" i="106"/>
  <c r="AN224" i="106"/>
  <c r="AK225" i="106"/>
  <c r="AN231" i="106"/>
  <c r="K231" i="106" s="1"/>
  <c r="AN237" i="106"/>
  <c r="K237" i="106" s="1"/>
  <c r="AJ253" i="106"/>
  <c r="AL260" i="106"/>
  <c r="M204" i="106"/>
  <c r="K209" i="106"/>
  <c r="AO224" i="106"/>
  <c r="AO225" i="106"/>
  <c r="AO231" i="106"/>
  <c r="AM233" i="106"/>
  <c r="AK233" i="106"/>
  <c r="I233" i="106"/>
  <c r="AE233" i="106"/>
  <c r="AR233" i="106"/>
  <c r="M233" i="106"/>
  <c r="AO233" i="106"/>
  <c r="H233" i="106"/>
  <c r="AL233" i="106"/>
  <c r="AN233" i="106"/>
  <c r="K233" i="106" s="1"/>
  <c r="I237" i="106"/>
  <c r="AI241" i="106"/>
  <c r="AV241" i="106" s="1"/>
  <c r="AG241" i="106"/>
  <c r="AT241" i="106" s="1"/>
  <c r="AH241" i="106"/>
  <c r="AU241" i="106" s="1"/>
  <c r="AQ237" i="106"/>
  <c r="AE237" i="106"/>
  <c r="AO237" i="106"/>
  <c r="AL237" i="106"/>
  <c r="AK237" i="106"/>
  <c r="M237" i="106"/>
  <c r="AJ237" i="106"/>
  <c r="H237" i="106"/>
  <c r="AP237" i="106"/>
  <c r="AO220" i="106"/>
  <c r="AN220" i="106"/>
  <c r="K220" i="106" s="1"/>
  <c r="I220" i="106"/>
  <c r="AQ220" i="106"/>
  <c r="I246" i="106"/>
  <c r="AR246" i="106"/>
  <c r="AP246" i="106"/>
  <c r="AO246" i="106"/>
  <c r="AN246" i="106"/>
  <c r="K246" i="106" s="1"/>
  <c r="AK246" i="106"/>
  <c r="M246" i="106"/>
  <c r="AE246" i="106"/>
  <c r="AM246" i="106"/>
  <c r="AL246" i="106"/>
  <c r="H246" i="106"/>
  <c r="H249" i="106"/>
  <c r="AJ249" i="106"/>
  <c r="AN228" i="106"/>
  <c r="K228" i="106" s="1"/>
  <c r="AP230" i="106"/>
  <c r="AI248" i="106"/>
  <c r="AV248" i="106" s="1"/>
  <c r="AH248" i="106"/>
  <c r="AU248" i="106" s="1"/>
  <c r="AP228" i="106"/>
  <c r="M229" i="106"/>
  <c r="AK229" i="106"/>
  <c r="AR230" i="106"/>
  <c r="AG255" i="106"/>
  <c r="AT255" i="106" s="1"/>
  <c r="AI255" i="106"/>
  <c r="AV255" i="106" s="1"/>
  <c r="AH255" i="106"/>
  <c r="AU255" i="106" s="1"/>
  <c r="AL238" i="106"/>
  <c r="AJ238" i="106"/>
  <c r="I238" i="106"/>
  <c r="H238" i="106"/>
  <c r="AR238" i="106"/>
  <c r="AO238" i="106"/>
  <c r="AQ250" i="106"/>
  <c r="AE250" i="106"/>
  <c r="AO250" i="106"/>
  <c r="AR250" i="106"/>
  <c r="M250" i="106"/>
  <c r="AP250" i="106"/>
  <c r="K250" i="106"/>
  <c r="AM250" i="106"/>
  <c r="I250" i="106"/>
  <c r="AL250" i="106"/>
  <c r="H250" i="106"/>
  <c r="AK250" i="106"/>
  <c r="AP229" i="106"/>
  <c r="M230" i="106"/>
  <c r="AK230" i="106"/>
  <c r="AK238" i="106"/>
  <c r="H252" i="106"/>
  <c r="AQ252" i="106"/>
  <c r="AE252" i="106"/>
  <c r="AJ252" i="106"/>
  <c r="AR252" i="106"/>
  <c r="M252" i="106"/>
  <c r="AO252" i="106"/>
  <c r="I252" i="106"/>
  <c r="AN252" i="106"/>
  <c r="K252" i="106" s="1"/>
  <c r="AM252" i="106"/>
  <c r="AK252" i="106"/>
  <c r="AO227" i="106"/>
  <c r="AJ228" i="106"/>
  <c r="AE229" i="106"/>
  <c r="AQ229" i="106"/>
  <c r="AL230" i="106"/>
  <c r="AM238" i="106"/>
  <c r="AG248" i="106"/>
  <c r="AT248" i="106" s="1"/>
  <c r="M228" i="106"/>
  <c r="AN238" i="106"/>
  <c r="K238" i="106" s="1"/>
  <c r="AI254" i="106"/>
  <c r="AV254" i="106" s="1"/>
  <c r="AH254" i="106"/>
  <c r="AU254" i="106" s="1"/>
  <c r="AG254" i="106"/>
  <c r="AT254" i="106" s="1"/>
  <c r="AJ259" i="106"/>
  <c r="K259" i="106"/>
  <c r="I259" i="106"/>
  <c r="H259" i="106"/>
  <c r="AR259" i="106"/>
  <c r="AP259" i="106"/>
  <c r="AO259" i="106"/>
  <c r="AK259" i="106"/>
  <c r="M259" i="106"/>
  <c r="AM259" i="106"/>
  <c r="AE259" i="106"/>
  <c r="AN259" i="106"/>
  <c r="AP245" i="106"/>
  <c r="AR247" i="106"/>
  <c r="AM248" i="106"/>
  <c r="AL244" i="106"/>
  <c r="H245" i="106"/>
  <c r="AP248" i="106"/>
  <c r="AL251" i="106"/>
  <c r="AJ251" i="106"/>
  <c r="K251" i="106"/>
  <c r="AO251" i="106"/>
  <c r="AR251" i="106"/>
  <c r="K235" i="106"/>
  <c r="AJ235" i="106"/>
  <c r="AP241" i="106"/>
  <c r="AR243" i="106"/>
  <c r="AM244" i="106"/>
  <c r="I245" i="106"/>
  <c r="K247" i="106"/>
  <c r="AJ247" i="106"/>
  <c r="AE248" i="106"/>
  <c r="AQ248" i="106"/>
  <c r="M251" i="106"/>
  <c r="AP255" i="106"/>
  <c r="AO255" i="106"/>
  <c r="AN255" i="106"/>
  <c r="K255" i="106" s="1"/>
  <c r="H255" i="106"/>
  <c r="AH257" i="106"/>
  <c r="AU257" i="106" s="1"/>
  <c r="AI257" i="106"/>
  <c r="AV257" i="106" s="1"/>
  <c r="AG257" i="106"/>
  <c r="AT257" i="106" s="1"/>
  <c r="AQ272" i="106"/>
  <c r="AE272" i="106"/>
  <c r="AP272" i="106"/>
  <c r="AO272" i="106"/>
  <c r="AN272" i="106"/>
  <c r="AM272" i="106"/>
  <c r="AL272" i="106"/>
  <c r="AK272" i="106"/>
  <c r="M272" i="106"/>
  <c r="AJ272" i="106"/>
  <c r="K272" i="106"/>
  <c r="AR272" i="106"/>
  <c r="AN244" i="106"/>
  <c r="K244" i="106" s="1"/>
  <c r="AK247" i="106"/>
  <c r="AR248" i="106"/>
  <c r="AE251" i="106"/>
  <c r="AH269" i="106"/>
  <c r="AU269" i="106" s="1"/>
  <c r="AG269" i="106"/>
  <c r="AT269" i="106" s="1"/>
  <c r="AI269" i="106"/>
  <c r="AV269" i="106" s="1"/>
  <c r="AM235" i="106"/>
  <c r="AL240" i="106"/>
  <c r="AP244" i="106"/>
  <c r="M245" i="106"/>
  <c r="AK245" i="106"/>
  <c r="AM247" i="106"/>
  <c r="I248" i="106"/>
  <c r="H262" i="106"/>
  <c r="AR262" i="106"/>
  <c r="AQ262" i="106"/>
  <c r="AE262" i="106"/>
  <c r="AP262" i="106"/>
  <c r="AO262" i="106"/>
  <c r="AN262" i="106"/>
  <c r="K262" i="106" s="1"/>
  <c r="AM262" i="106"/>
  <c r="AL262" i="106"/>
  <c r="I262" i="106"/>
  <c r="M243" i="106"/>
  <c r="AJ248" i="106"/>
  <c r="AJ255" i="106"/>
  <c r="M262" i="106"/>
  <c r="AI264" i="106"/>
  <c r="AV264" i="106" s="1"/>
  <c r="AH264" i="106"/>
  <c r="AU264" i="106" s="1"/>
  <c r="AG264" i="106"/>
  <c r="AT264" i="106" s="1"/>
  <c r="AR267" i="106"/>
  <c r="AQ267" i="106"/>
  <c r="AE267" i="106"/>
  <c r="AP267" i="106"/>
  <c r="AO267" i="106"/>
  <c r="AN267" i="106"/>
  <c r="K267" i="106" s="1"/>
  <c r="AM267" i="106"/>
  <c r="AL267" i="106"/>
  <c r="AK267" i="106"/>
  <c r="M267" i="106"/>
  <c r="H267" i="106"/>
  <c r="H274" i="106"/>
  <c r="AR274" i="106"/>
  <c r="AQ274" i="106"/>
  <c r="AE274" i="106"/>
  <c r="AP274" i="106"/>
  <c r="AO274" i="106"/>
  <c r="AN274" i="106"/>
  <c r="K274" i="106" s="1"/>
  <c r="AM274" i="106"/>
  <c r="AL274" i="106"/>
  <c r="I274" i="106"/>
  <c r="AL254" i="106"/>
  <c r="AN256" i="106"/>
  <c r="K256" i="106" s="1"/>
  <c r="AP258" i="106"/>
  <c r="AM261" i="106"/>
  <c r="AO263" i="106"/>
  <c r="AJ264" i="106"/>
  <c r="AE265" i="106"/>
  <c r="AQ265" i="106"/>
  <c r="AL266" i="106"/>
  <c r="AN268" i="106"/>
  <c r="K268" i="106" s="1"/>
  <c r="AP270" i="106"/>
  <c r="M271" i="106"/>
  <c r="AK271" i="106"/>
  <c r="AM273" i="106"/>
  <c r="AO275" i="106"/>
  <c r="M276" i="106"/>
  <c r="AK276" i="106"/>
  <c r="H263" i="106"/>
  <c r="AN264" i="106"/>
  <c r="K264" i="106" s="1"/>
  <c r="AO271" i="106"/>
  <c r="H275" i="106"/>
  <c r="AO276" i="106"/>
  <c r="AR261" i="106"/>
  <c r="I263" i="106"/>
  <c r="AO264" i="106"/>
  <c r="K265" i="106"/>
  <c r="AJ265" i="106"/>
  <c r="AE266" i="106"/>
  <c r="AQ266" i="106"/>
  <c r="H268" i="106"/>
  <c r="AN269" i="106"/>
  <c r="K269" i="106" s="1"/>
  <c r="AP271" i="106"/>
  <c r="AR273" i="106"/>
  <c r="I275" i="106"/>
  <c r="AP276" i="106"/>
  <c r="AE271" i="106"/>
  <c r="AQ271" i="106"/>
  <c r="AE276" i="106"/>
  <c r="AQ276" i="106"/>
  <c r="AP257" i="106"/>
  <c r="M258" i="106"/>
  <c r="AK258" i="106"/>
  <c r="K263" i="106"/>
  <c r="AJ263" i="106"/>
  <c r="AE264" i="106"/>
  <c r="AQ264" i="106"/>
  <c r="AL265" i="106"/>
  <c r="AR271" i="106"/>
  <c r="K275" i="106"/>
  <c r="AJ275" i="106"/>
  <c r="AR276" i="106"/>
  <c r="AQ257" i="106"/>
  <c r="AL258" i="106"/>
  <c r="M263" i="106"/>
  <c r="AK263" i="106"/>
  <c r="AR264" i="106"/>
  <c r="AM265" i="106"/>
  <c r="AJ268" i="106"/>
  <c r="AE269" i="106"/>
  <c r="AQ269" i="106"/>
  <c r="AL270" i="106"/>
  <c r="H271" i="106"/>
  <c r="M275" i="106"/>
  <c r="AK275" i="106"/>
  <c r="M256" i="106"/>
  <c r="AL263" i="106"/>
  <c r="AN265" i="106"/>
  <c r="M268" i="106"/>
  <c r="I271" i="106"/>
  <c r="AL275" i="106"/>
  <c r="H276" i="106"/>
  <c r="AM263" i="106"/>
  <c r="I276" i="106"/>
  <c r="K271" i="106"/>
  <c r="AV22" i="105"/>
  <c r="T267" i="105"/>
  <c r="T255" i="105"/>
  <c r="T274" i="105"/>
  <c r="T262" i="105"/>
  <c r="T264" i="105"/>
  <c r="T252" i="105"/>
  <c r="T276" i="105"/>
  <c r="T271" i="105"/>
  <c r="T273" i="105"/>
  <c r="T268" i="105"/>
  <c r="T256" i="105"/>
  <c r="T275" i="105"/>
  <c r="T272" i="105"/>
  <c r="T240" i="105"/>
  <c r="T261" i="105"/>
  <c r="T247" i="105"/>
  <c r="T257" i="105"/>
  <c r="T242" i="105"/>
  <c r="T249" i="105"/>
  <c r="T269" i="105"/>
  <c r="T265" i="105"/>
  <c r="T260" i="105"/>
  <c r="T254" i="105"/>
  <c r="T244" i="105"/>
  <c r="T251" i="105"/>
  <c r="T239" i="105"/>
  <c r="T259" i="105"/>
  <c r="T246" i="105"/>
  <c r="T234" i="105"/>
  <c r="T241" i="105"/>
  <c r="T266" i="105"/>
  <c r="T263" i="105"/>
  <c r="T253" i="105"/>
  <c r="T248" i="105"/>
  <c r="T270" i="105"/>
  <c r="T258" i="105"/>
  <c r="T245" i="105"/>
  <c r="T233" i="105"/>
  <c r="T230" i="105"/>
  <c r="T220" i="105"/>
  <c r="T229" i="105"/>
  <c r="T217" i="105"/>
  <c r="T232" i="105"/>
  <c r="T224" i="105"/>
  <c r="T237" i="105"/>
  <c r="T236" i="105"/>
  <c r="T226" i="105"/>
  <c r="T214" i="105"/>
  <c r="T221" i="105"/>
  <c r="T228" i="105"/>
  <c r="T231" i="105"/>
  <c r="T225" i="105"/>
  <c r="T206" i="105"/>
  <c r="T215" i="105"/>
  <c r="T223" i="105"/>
  <c r="T208" i="105"/>
  <c r="T238" i="105"/>
  <c r="T212" i="105"/>
  <c r="T211" i="105"/>
  <c r="T203" i="105"/>
  <c r="T222" i="105"/>
  <c r="T213" i="105"/>
  <c r="T210" i="105"/>
  <c r="T205" i="105"/>
  <c r="T250" i="105"/>
  <c r="T207" i="105"/>
  <c r="T218" i="105"/>
  <c r="T216" i="105"/>
  <c r="T209" i="105"/>
  <c r="T189" i="105"/>
  <c r="T235" i="105"/>
  <c r="T197" i="105"/>
  <c r="T184" i="105"/>
  <c r="T243" i="105"/>
  <c r="T227" i="105"/>
  <c r="T198" i="105"/>
  <c r="T191" i="105"/>
  <c r="T204" i="105"/>
  <c r="T201" i="105"/>
  <c r="T199" i="105"/>
  <c r="T186" i="105"/>
  <c r="T219" i="105"/>
  <c r="T200" i="105"/>
  <c r="T190" i="105"/>
  <c r="T196" i="105"/>
  <c r="T194" i="105"/>
  <c r="T178" i="105"/>
  <c r="T166" i="105"/>
  <c r="T192" i="105"/>
  <c r="T181" i="105"/>
  <c r="T180" i="105"/>
  <c r="T173" i="105"/>
  <c r="T188" i="105"/>
  <c r="T168" i="105"/>
  <c r="T175" i="105"/>
  <c r="T170" i="105"/>
  <c r="T195" i="105"/>
  <c r="T187" i="105"/>
  <c r="T182" i="105"/>
  <c r="T177" i="105"/>
  <c r="T193" i="105"/>
  <c r="T202" i="105"/>
  <c r="T183" i="105"/>
  <c r="T169" i="105"/>
  <c r="T161" i="105"/>
  <c r="T151" i="105"/>
  <c r="T158" i="105"/>
  <c r="T146" i="105"/>
  <c r="T163" i="105"/>
  <c r="T162" i="105"/>
  <c r="T153" i="105"/>
  <c r="T160" i="105"/>
  <c r="T155" i="105"/>
  <c r="T176" i="105"/>
  <c r="T171" i="105"/>
  <c r="T185" i="105"/>
  <c r="T174" i="105"/>
  <c r="T172" i="105"/>
  <c r="T167" i="105"/>
  <c r="T164" i="105"/>
  <c r="T157" i="105"/>
  <c r="T152" i="105"/>
  <c r="T179" i="105"/>
  <c r="T165" i="105"/>
  <c r="T159" i="105"/>
  <c r="T147" i="105"/>
  <c r="T156" i="105"/>
  <c r="T150" i="105"/>
  <c r="T141" i="105"/>
  <c r="T129" i="105"/>
  <c r="T136" i="105"/>
  <c r="T143" i="105"/>
  <c r="T131" i="105"/>
  <c r="T138" i="105"/>
  <c r="T126" i="105"/>
  <c r="T145" i="105"/>
  <c r="T154" i="105"/>
  <c r="T140" i="105"/>
  <c r="T128" i="105"/>
  <c r="T135" i="105"/>
  <c r="T142" i="105"/>
  <c r="T130" i="105"/>
  <c r="T148" i="105"/>
  <c r="T144" i="105"/>
  <c r="T132" i="105"/>
  <c r="T112" i="105"/>
  <c r="T133" i="105"/>
  <c r="T124" i="105"/>
  <c r="T119" i="105"/>
  <c r="T114" i="105"/>
  <c r="T102" i="105"/>
  <c r="T137" i="105"/>
  <c r="T121" i="105"/>
  <c r="T109" i="105"/>
  <c r="T116" i="105"/>
  <c r="T127" i="105"/>
  <c r="T123" i="105"/>
  <c r="T111" i="105"/>
  <c r="T139" i="105"/>
  <c r="T118" i="105"/>
  <c r="T149" i="105"/>
  <c r="T113" i="105"/>
  <c r="T120" i="105"/>
  <c r="T125" i="105"/>
  <c r="T115" i="105"/>
  <c r="T103" i="105"/>
  <c r="T134" i="105"/>
  <c r="T117" i="105"/>
  <c r="T122" i="105"/>
  <c r="T90" i="105"/>
  <c r="T78" i="105"/>
  <c r="T110" i="105"/>
  <c r="T97" i="105"/>
  <c r="T85" i="105"/>
  <c r="T92" i="105"/>
  <c r="T80" i="105"/>
  <c r="T108" i="105"/>
  <c r="T99" i="105"/>
  <c r="T87" i="105"/>
  <c r="T75" i="105"/>
  <c r="T104" i="105"/>
  <c r="T94" i="105"/>
  <c r="T106" i="105"/>
  <c r="T105" i="105"/>
  <c r="T101" i="105"/>
  <c r="T89" i="105"/>
  <c r="T91" i="105"/>
  <c r="T79" i="105"/>
  <c r="T107" i="105"/>
  <c r="T98" i="105"/>
  <c r="T86" i="105"/>
  <c r="T95" i="105"/>
  <c r="T82" i="105"/>
  <c r="T68" i="105"/>
  <c r="T56" i="105"/>
  <c r="T44" i="105"/>
  <c r="T32" i="105"/>
  <c r="T63" i="105"/>
  <c r="T83" i="105"/>
  <c r="T70" i="105"/>
  <c r="T58" i="105"/>
  <c r="T46" i="105"/>
  <c r="T84" i="105"/>
  <c r="T65" i="105"/>
  <c r="T53" i="105"/>
  <c r="T41" i="105"/>
  <c r="T72" i="105"/>
  <c r="T60" i="105"/>
  <c r="T67" i="105"/>
  <c r="T55" i="105"/>
  <c r="T74" i="105"/>
  <c r="T62" i="105"/>
  <c r="T50" i="105"/>
  <c r="T96" i="105"/>
  <c r="T77" i="105"/>
  <c r="T69" i="105"/>
  <c r="T57" i="105"/>
  <c r="T45" i="105"/>
  <c r="T100" i="105"/>
  <c r="T64" i="105"/>
  <c r="T52" i="105"/>
  <c r="T93" i="105"/>
  <c r="T88" i="105"/>
  <c r="T81" i="105"/>
  <c r="T76" i="105"/>
  <c r="T73" i="105"/>
  <c r="T61" i="105"/>
  <c r="T49" i="105"/>
  <c r="O22" i="105"/>
  <c r="AA22" i="105"/>
  <c r="I23" i="105"/>
  <c r="V23" i="105"/>
  <c r="Q24" i="105"/>
  <c r="AC24" i="105"/>
  <c r="AO24" i="105"/>
  <c r="X25" i="105"/>
  <c r="N27" i="105"/>
  <c r="Z27" i="105"/>
  <c r="AL27" i="105"/>
  <c r="H28" i="105"/>
  <c r="U28" i="105"/>
  <c r="AN29" i="105"/>
  <c r="AP30" i="105"/>
  <c r="AM30" i="105"/>
  <c r="W30" i="105"/>
  <c r="AJ30" i="105"/>
  <c r="H31" i="105"/>
  <c r="X31" i="105"/>
  <c r="AM31" i="105"/>
  <c r="Z32" i="105"/>
  <c r="N34" i="105"/>
  <c r="AP34" i="105"/>
  <c r="R36" i="105"/>
  <c r="T37" i="105"/>
  <c r="AH37" i="105"/>
  <c r="AU37" i="105" s="1"/>
  <c r="U38" i="105"/>
  <c r="H39" i="105"/>
  <c r="AQ39" i="105"/>
  <c r="AE39" i="105"/>
  <c r="AP39" i="105"/>
  <c r="AL39" i="105"/>
  <c r="AB39" i="105"/>
  <c r="W40" i="105"/>
  <c r="O41" i="105"/>
  <c r="AC42" i="105"/>
  <c r="AB43" i="105"/>
  <c r="AB44" i="105"/>
  <c r="AD45" i="105"/>
  <c r="I46" i="105"/>
  <c r="AR46" i="105"/>
  <c r="AQ46" i="105"/>
  <c r="AE46" i="105"/>
  <c r="AN46" i="105"/>
  <c r="K46" i="105" s="1"/>
  <c r="AM46" i="105"/>
  <c r="AL46" i="105"/>
  <c r="AG46" i="105"/>
  <c r="AT46" i="105" s="1"/>
  <c r="W48" i="105"/>
  <c r="H51" i="105"/>
  <c r="AQ51" i="105"/>
  <c r="AE51" i="105"/>
  <c r="AP51" i="105"/>
  <c r="AM51" i="105"/>
  <c r="AL51" i="105"/>
  <c r="AK51" i="105"/>
  <c r="M51" i="105"/>
  <c r="I51" i="105"/>
  <c r="AN51" i="105"/>
  <c r="K51" i="105" s="1"/>
  <c r="AA52" i="105"/>
  <c r="V56" i="105"/>
  <c r="R57" i="105"/>
  <c r="W63" i="105"/>
  <c r="AD69" i="105"/>
  <c r="Z72" i="105"/>
  <c r="Z83" i="105"/>
  <c r="AC84" i="105"/>
  <c r="X88" i="105"/>
  <c r="O107" i="105"/>
  <c r="AH58" i="105"/>
  <c r="AU58" i="105" s="1"/>
  <c r="AG58" i="105"/>
  <c r="AT58" i="105" s="1"/>
  <c r="AI58" i="105"/>
  <c r="AV58" i="105" s="1"/>
  <c r="V269" i="105"/>
  <c r="V257" i="105"/>
  <c r="V264" i="105"/>
  <c r="V252" i="105"/>
  <c r="V266" i="105"/>
  <c r="V254" i="105"/>
  <c r="V273" i="105"/>
  <c r="V261" i="105"/>
  <c r="V275" i="105"/>
  <c r="V263" i="105"/>
  <c r="V270" i="105"/>
  <c r="V258" i="105"/>
  <c r="V265" i="105"/>
  <c r="V274" i="105"/>
  <c r="V262" i="105"/>
  <c r="V272" i="105"/>
  <c r="V242" i="105"/>
  <c r="V276" i="105"/>
  <c r="V249" i="105"/>
  <c r="V260" i="105"/>
  <c r="V244" i="105"/>
  <c r="V251" i="105"/>
  <c r="V246" i="105"/>
  <c r="V267" i="105"/>
  <c r="V259" i="105"/>
  <c r="V241" i="105"/>
  <c r="V256" i="105"/>
  <c r="V253" i="105"/>
  <c r="V248" i="105"/>
  <c r="V236" i="105"/>
  <c r="V271" i="105"/>
  <c r="V243" i="105"/>
  <c r="V231" i="105"/>
  <c r="V238" i="105"/>
  <c r="V268" i="105"/>
  <c r="V255" i="105"/>
  <c r="V247" i="105"/>
  <c r="V235" i="105"/>
  <c r="V222" i="105"/>
  <c r="V210" i="105"/>
  <c r="V219" i="105"/>
  <c r="V237" i="105"/>
  <c r="V226" i="105"/>
  <c r="V240" i="105"/>
  <c r="V228" i="105"/>
  <c r="V216" i="105"/>
  <c r="V245" i="105"/>
  <c r="V233" i="105"/>
  <c r="V223" i="105"/>
  <c r="V250" i="105"/>
  <c r="V218" i="105"/>
  <c r="V227" i="105"/>
  <c r="V220" i="105"/>
  <c r="V215" i="105"/>
  <c r="V208" i="105"/>
  <c r="V196" i="105"/>
  <c r="V232" i="105"/>
  <c r="V221" i="105"/>
  <c r="V212" i="105"/>
  <c r="V211" i="105"/>
  <c r="V213" i="105"/>
  <c r="V205" i="105"/>
  <c r="V217" i="105"/>
  <c r="V200" i="105"/>
  <c r="V225" i="105"/>
  <c r="V224" i="105"/>
  <c r="V207" i="105"/>
  <c r="V195" i="105"/>
  <c r="V230" i="105"/>
  <c r="V214" i="105"/>
  <c r="V229" i="105"/>
  <c r="V209" i="105"/>
  <c r="V239" i="105"/>
  <c r="V234" i="105"/>
  <c r="V206" i="105"/>
  <c r="V198" i="105"/>
  <c r="V191" i="105"/>
  <c r="V204" i="105"/>
  <c r="V199" i="105"/>
  <c r="V186" i="105"/>
  <c r="V201" i="105"/>
  <c r="V193" i="105"/>
  <c r="V203" i="105"/>
  <c r="V188" i="105"/>
  <c r="V202" i="105"/>
  <c r="V192" i="105"/>
  <c r="V197" i="105"/>
  <c r="V181" i="105"/>
  <c r="V168" i="105"/>
  <c r="V175" i="105"/>
  <c r="V189" i="105"/>
  <c r="V184" i="105"/>
  <c r="V170" i="105"/>
  <c r="V190" i="105"/>
  <c r="V187" i="105"/>
  <c r="V182" i="105"/>
  <c r="V177" i="105"/>
  <c r="V165" i="105"/>
  <c r="V172" i="105"/>
  <c r="V174" i="105"/>
  <c r="V183" i="105"/>
  <c r="V185" i="105"/>
  <c r="V171" i="105"/>
  <c r="V173" i="105"/>
  <c r="V162" i="105"/>
  <c r="V153" i="105"/>
  <c r="V166" i="105"/>
  <c r="V163" i="105"/>
  <c r="V160" i="105"/>
  <c r="V148" i="105"/>
  <c r="V155" i="105"/>
  <c r="V143" i="105"/>
  <c r="V176" i="105"/>
  <c r="V167" i="105"/>
  <c r="V164" i="105"/>
  <c r="V157" i="105"/>
  <c r="V180" i="105"/>
  <c r="V159" i="105"/>
  <c r="V179" i="105"/>
  <c r="V154" i="105"/>
  <c r="V178" i="105"/>
  <c r="V149" i="105"/>
  <c r="V161" i="105"/>
  <c r="V158" i="105"/>
  <c r="V131" i="105"/>
  <c r="V138" i="105"/>
  <c r="V169" i="105"/>
  <c r="V156" i="105"/>
  <c r="V151" i="105"/>
  <c r="V145" i="105"/>
  <c r="V133" i="105"/>
  <c r="V140" i="105"/>
  <c r="V128" i="105"/>
  <c r="V142" i="105"/>
  <c r="V130" i="105"/>
  <c r="V194" i="105"/>
  <c r="V144" i="105"/>
  <c r="V137" i="105"/>
  <c r="V125" i="105"/>
  <c r="V152" i="105"/>
  <c r="V132" i="105"/>
  <c r="V147" i="105"/>
  <c r="V139" i="105"/>
  <c r="V134" i="105"/>
  <c r="V124" i="105"/>
  <c r="V114" i="105"/>
  <c r="V102" i="105"/>
  <c r="V129" i="105"/>
  <c r="V121" i="105"/>
  <c r="V109" i="105"/>
  <c r="V150" i="105"/>
  <c r="V146" i="105"/>
  <c r="V116" i="105"/>
  <c r="V104" i="105"/>
  <c r="V123" i="105"/>
  <c r="V111" i="105"/>
  <c r="V141" i="105"/>
  <c r="V135" i="105"/>
  <c r="V127" i="105"/>
  <c r="V118" i="105"/>
  <c r="V113" i="105"/>
  <c r="V126" i="105"/>
  <c r="V120" i="105"/>
  <c r="V115" i="105"/>
  <c r="V122" i="105"/>
  <c r="V136" i="105"/>
  <c r="V117" i="105"/>
  <c r="V105" i="105"/>
  <c r="V119" i="105"/>
  <c r="V107" i="105"/>
  <c r="V110" i="105"/>
  <c r="V92" i="105"/>
  <c r="V80" i="105"/>
  <c r="V112" i="105"/>
  <c r="V99" i="105"/>
  <c r="V87" i="105"/>
  <c r="V75" i="105"/>
  <c r="V108" i="105"/>
  <c r="V94" i="105"/>
  <c r="V82" i="105"/>
  <c r="V101" i="105"/>
  <c r="V89" i="105"/>
  <c r="V77" i="105"/>
  <c r="V106" i="105"/>
  <c r="V96" i="105"/>
  <c r="V91" i="105"/>
  <c r="V98" i="105"/>
  <c r="V93" i="105"/>
  <c r="V81" i="105"/>
  <c r="V103" i="105"/>
  <c r="V100" i="105"/>
  <c r="V88" i="105"/>
  <c r="V97" i="105"/>
  <c r="V83" i="105"/>
  <c r="V70" i="105"/>
  <c r="V58" i="105"/>
  <c r="V46" i="105"/>
  <c r="V34" i="105"/>
  <c r="V95" i="105"/>
  <c r="V84" i="105"/>
  <c r="V65" i="105"/>
  <c r="V72" i="105"/>
  <c r="V60" i="105"/>
  <c r="V48" i="105"/>
  <c r="V85" i="105"/>
  <c r="V67" i="105"/>
  <c r="V55" i="105"/>
  <c r="V43" i="105"/>
  <c r="V31" i="105"/>
  <c r="V74" i="105"/>
  <c r="V62" i="105"/>
  <c r="V86" i="105"/>
  <c r="V78" i="105"/>
  <c r="V69" i="105"/>
  <c r="V57" i="105"/>
  <c r="V79" i="105"/>
  <c r="V64" i="105"/>
  <c r="V52" i="105"/>
  <c r="V71" i="105"/>
  <c r="V59" i="105"/>
  <c r="V47" i="105"/>
  <c r="V66" i="105"/>
  <c r="V54" i="105"/>
  <c r="V42" i="105"/>
  <c r="V63" i="105"/>
  <c r="V51" i="105"/>
  <c r="AJ23" i="105"/>
  <c r="U26" i="105"/>
  <c r="K31" i="105"/>
  <c r="AO31" i="105"/>
  <c r="V37" i="105"/>
  <c r="AM45" i="105"/>
  <c r="AK45" i="105"/>
  <c r="M45" i="105"/>
  <c r="AJ45" i="105"/>
  <c r="H45" i="105"/>
  <c r="AR45" i="105"/>
  <c r="AQ45" i="105"/>
  <c r="AE45" i="105"/>
  <c r="W264" i="105"/>
  <c r="W252" i="105"/>
  <c r="W276" i="105"/>
  <c r="W271" i="105"/>
  <c r="W259" i="105"/>
  <c r="W273" i="105"/>
  <c r="W261" i="105"/>
  <c r="W268" i="105"/>
  <c r="W275" i="105"/>
  <c r="W270" i="105"/>
  <c r="W265" i="105"/>
  <c r="W253" i="105"/>
  <c r="W272" i="105"/>
  <c r="W269" i="105"/>
  <c r="W249" i="105"/>
  <c r="W237" i="105"/>
  <c r="W260" i="105"/>
  <c r="W257" i="105"/>
  <c r="W262" i="105"/>
  <c r="W254" i="105"/>
  <c r="W239" i="105"/>
  <c r="W274" i="105"/>
  <c r="W251" i="105"/>
  <c r="W246" i="105"/>
  <c r="W267" i="105"/>
  <c r="W241" i="105"/>
  <c r="W256" i="105"/>
  <c r="W248" i="105"/>
  <c r="W236" i="105"/>
  <c r="W243" i="105"/>
  <c r="W266" i="105"/>
  <c r="W263" i="105"/>
  <c r="W238" i="105"/>
  <c r="W250" i="105"/>
  <c r="W245" i="105"/>
  <c r="W242" i="105"/>
  <c r="W229" i="105"/>
  <c r="W217" i="105"/>
  <c r="W234" i="105"/>
  <c r="W226" i="105"/>
  <c r="W214" i="105"/>
  <c r="W258" i="105"/>
  <c r="W240" i="105"/>
  <c r="W221" i="105"/>
  <c r="W255" i="105"/>
  <c r="W233" i="105"/>
  <c r="W223" i="105"/>
  <c r="W247" i="105"/>
  <c r="W218" i="105"/>
  <c r="W235" i="105"/>
  <c r="W225" i="105"/>
  <c r="W232" i="105"/>
  <c r="W212" i="105"/>
  <c r="W211" i="105"/>
  <c r="W203" i="105"/>
  <c r="W244" i="105"/>
  <c r="W231" i="105"/>
  <c r="W213" i="105"/>
  <c r="W222" i="105"/>
  <c r="W210" i="105"/>
  <c r="W205" i="105"/>
  <c r="W228" i="105"/>
  <c r="W224" i="105"/>
  <c r="W207" i="105"/>
  <c r="W230" i="105"/>
  <c r="W202" i="105"/>
  <c r="W209" i="105"/>
  <c r="W204" i="105"/>
  <c r="W216" i="105"/>
  <c r="W227" i="105"/>
  <c r="W219" i="105"/>
  <c r="W215" i="105"/>
  <c r="W199" i="105"/>
  <c r="W186" i="105"/>
  <c r="W201" i="105"/>
  <c r="W193" i="105"/>
  <c r="W181" i="105"/>
  <c r="W188" i="105"/>
  <c r="W183" i="105"/>
  <c r="W208" i="105"/>
  <c r="W200" i="105"/>
  <c r="W192" i="105"/>
  <c r="W220" i="105"/>
  <c r="W195" i="105"/>
  <c r="W187" i="105"/>
  <c r="W194" i="105"/>
  <c r="W206" i="105"/>
  <c r="W198" i="105"/>
  <c r="W197" i="105"/>
  <c r="W175" i="105"/>
  <c r="W163" i="105"/>
  <c r="W189" i="105"/>
  <c r="W184" i="105"/>
  <c r="W170" i="105"/>
  <c r="W190" i="105"/>
  <c r="W182" i="105"/>
  <c r="W177" i="105"/>
  <c r="W165" i="105"/>
  <c r="W196" i="105"/>
  <c r="W172" i="105"/>
  <c r="W174" i="105"/>
  <c r="W179" i="105"/>
  <c r="W178" i="105"/>
  <c r="W168" i="105"/>
  <c r="W166" i="105"/>
  <c r="W160" i="105"/>
  <c r="W148" i="105"/>
  <c r="W155" i="105"/>
  <c r="W150" i="105"/>
  <c r="W176" i="105"/>
  <c r="W171" i="105"/>
  <c r="W167" i="105"/>
  <c r="W164" i="105"/>
  <c r="W157" i="105"/>
  <c r="W185" i="105"/>
  <c r="W180" i="105"/>
  <c r="W159" i="105"/>
  <c r="W154" i="105"/>
  <c r="W149" i="105"/>
  <c r="W156" i="105"/>
  <c r="W144" i="105"/>
  <c r="W191" i="105"/>
  <c r="W173" i="105"/>
  <c r="W162" i="105"/>
  <c r="W153" i="105"/>
  <c r="W143" i="105"/>
  <c r="W138" i="105"/>
  <c r="W126" i="105"/>
  <c r="W169" i="105"/>
  <c r="W151" i="105"/>
  <c r="W145" i="105"/>
  <c r="W133" i="105"/>
  <c r="W140" i="105"/>
  <c r="W128" i="105"/>
  <c r="W135" i="105"/>
  <c r="W142" i="105"/>
  <c r="W137" i="105"/>
  <c r="W158" i="105"/>
  <c r="W152" i="105"/>
  <c r="W132" i="105"/>
  <c r="W147" i="105"/>
  <c r="W139" i="105"/>
  <c r="W161" i="105"/>
  <c r="W146" i="105"/>
  <c r="W141" i="105"/>
  <c r="W129" i="105"/>
  <c r="W121" i="105"/>
  <c r="W109" i="105"/>
  <c r="W116" i="105"/>
  <c r="W131" i="105"/>
  <c r="W123" i="105"/>
  <c r="W111" i="105"/>
  <c r="W127" i="105"/>
  <c r="W118" i="105"/>
  <c r="W106" i="105"/>
  <c r="W113" i="105"/>
  <c r="W130" i="105"/>
  <c r="W120" i="105"/>
  <c r="W108" i="105"/>
  <c r="W115" i="105"/>
  <c r="W125" i="105"/>
  <c r="W122" i="105"/>
  <c r="W110" i="105"/>
  <c r="W136" i="105"/>
  <c r="W117" i="105"/>
  <c r="W134" i="105"/>
  <c r="W112" i="105"/>
  <c r="W124" i="105"/>
  <c r="W114" i="105"/>
  <c r="W119" i="105"/>
  <c r="W99" i="105"/>
  <c r="W87" i="105"/>
  <c r="W102" i="105"/>
  <c r="W94" i="105"/>
  <c r="W82" i="105"/>
  <c r="W101" i="105"/>
  <c r="W89" i="105"/>
  <c r="W105" i="105"/>
  <c r="W104" i="105"/>
  <c r="W96" i="105"/>
  <c r="W84" i="105"/>
  <c r="W98" i="105"/>
  <c r="W86" i="105"/>
  <c r="W107" i="105"/>
  <c r="W103" i="105"/>
  <c r="W100" i="105"/>
  <c r="W88" i="105"/>
  <c r="W76" i="105"/>
  <c r="W95" i="105"/>
  <c r="W83" i="105"/>
  <c r="W92" i="105"/>
  <c r="W65" i="105"/>
  <c r="W53" i="105"/>
  <c r="W41" i="105"/>
  <c r="W72" i="105"/>
  <c r="W60" i="105"/>
  <c r="W85" i="105"/>
  <c r="W67" i="105"/>
  <c r="W55" i="105"/>
  <c r="W43" i="105"/>
  <c r="W75" i="105"/>
  <c r="W74" i="105"/>
  <c r="W62" i="105"/>
  <c r="W50" i="105"/>
  <c r="W38" i="105"/>
  <c r="W97" i="105"/>
  <c r="W91" i="105"/>
  <c r="W78" i="105"/>
  <c r="W69" i="105"/>
  <c r="W79" i="105"/>
  <c r="W77" i="105"/>
  <c r="W64" i="105"/>
  <c r="W71" i="105"/>
  <c r="W59" i="105"/>
  <c r="W47" i="105"/>
  <c r="W66" i="105"/>
  <c r="W54" i="105"/>
  <c r="W42" i="105"/>
  <c r="W90" i="105"/>
  <c r="W80" i="105"/>
  <c r="W73" i="105"/>
  <c r="W61" i="105"/>
  <c r="W49" i="105"/>
  <c r="W70" i="105"/>
  <c r="W58" i="105"/>
  <c r="R22" i="105"/>
  <c r="AD22" i="105"/>
  <c r="M23" i="105"/>
  <c r="AK23" i="105"/>
  <c r="T24" i="105"/>
  <c r="AR24" i="105"/>
  <c r="O25" i="105"/>
  <c r="AA25" i="105"/>
  <c r="V26" i="105"/>
  <c r="AH26" i="105"/>
  <c r="AU26" i="105" s="1"/>
  <c r="Q27" i="105"/>
  <c r="AC27" i="105"/>
  <c r="AO27" i="105"/>
  <c r="X28" i="105"/>
  <c r="AJ28" i="105"/>
  <c r="AE29" i="105"/>
  <c r="AQ29" i="105"/>
  <c r="N30" i="105"/>
  <c r="Z30" i="105"/>
  <c r="AN30" i="105"/>
  <c r="K30" i="105" s="1"/>
  <c r="N31" i="105"/>
  <c r="AP31" i="105"/>
  <c r="O32" i="105"/>
  <c r="AD32" i="105"/>
  <c r="Q33" i="105"/>
  <c r="Q34" i="105"/>
  <c r="T35" i="105"/>
  <c r="AH35" i="105"/>
  <c r="AU35" i="105" s="1"/>
  <c r="V36" i="105"/>
  <c r="AK36" i="105"/>
  <c r="W37" i="105"/>
  <c r="AA38" i="105"/>
  <c r="O39" i="105"/>
  <c r="AH39" i="105"/>
  <c r="AU39" i="105" s="1"/>
  <c r="AC40" i="105"/>
  <c r="S41" i="105"/>
  <c r="N45" i="105"/>
  <c r="Q46" i="105"/>
  <c r="AK46" i="105"/>
  <c r="R47" i="105"/>
  <c r="N49" i="105"/>
  <c r="U50" i="105"/>
  <c r="Q51" i="105"/>
  <c r="AI53" i="105"/>
  <c r="AV53" i="105" s="1"/>
  <c r="AG53" i="105"/>
  <c r="AT53" i="105" s="1"/>
  <c r="P55" i="105"/>
  <c r="AD57" i="105"/>
  <c r="U61" i="105"/>
  <c r="AB74" i="105"/>
  <c r="Q77" i="105"/>
  <c r="V90" i="105"/>
  <c r="X276" i="105"/>
  <c r="X271" i="105"/>
  <c r="X259" i="105"/>
  <c r="X266" i="105"/>
  <c r="X254" i="105"/>
  <c r="X268" i="105"/>
  <c r="X256" i="105"/>
  <c r="X275" i="105"/>
  <c r="X263" i="105"/>
  <c r="X265" i="105"/>
  <c r="X272" i="105"/>
  <c r="X260" i="105"/>
  <c r="X267" i="105"/>
  <c r="X264" i="105"/>
  <c r="X257" i="105"/>
  <c r="X244" i="105"/>
  <c r="X262" i="105"/>
  <c r="X274" i="105"/>
  <c r="X251" i="105"/>
  <c r="X246" i="105"/>
  <c r="X269" i="105"/>
  <c r="X248" i="105"/>
  <c r="X236" i="105"/>
  <c r="X253" i="105"/>
  <c r="X243" i="105"/>
  <c r="X238" i="105"/>
  <c r="X273" i="105"/>
  <c r="X250" i="105"/>
  <c r="X245" i="105"/>
  <c r="X233" i="105"/>
  <c r="X258" i="105"/>
  <c r="X240" i="105"/>
  <c r="X261" i="105"/>
  <c r="X252" i="105"/>
  <c r="X249" i="105"/>
  <c r="X237" i="105"/>
  <c r="X234" i="105"/>
  <c r="X232" i="105"/>
  <c r="X224" i="105"/>
  <c r="X212" i="105"/>
  <c r="X221" i="105"/>
  <c r="X255" i="105"/>
  <c r="X228" i="105"/>
  <c r="X242" i="105"/>
  <c r="X247" i="105"/>
  <c r="X218" i="105"/>
  <c r="X235" i="105"/>
  <c r="X225" i="105"/>
  <c r="X239" i="105"/>
  <c r="X231" i="105"/>
  <c r="X230" i="105"/>
  <c r="X220" i="105"/>
  <c r="X241" i="105"/>
  <c r="X229" i="105"/>
  <c r="X213" i="105"/>
  <c r="X198" i="105"/>
  <c r="X223" i="105"/>
  <c r="X222" i="105"/>
  <c r="X210" i="105"/>
  <c r="X205" i="105"/>
  <c r="X217" i="105"/>
  <c r="X207" i="105"/>
  <c r="X202" i="105"/>
  <c r="X214" i="105"/>
  <c r="X209" i="105"/>
  <c r="X197" i="105"/>
  <c r="X226" i="105"/>
  <c r="X216" i="105"/>
  <c r="X227" i="105"/>
  <c r="X219" i="105"/>
  <c r="X270" i="105"/>
  <c r="X204" i="105"/>
  <c r="X201" i="105"/>
  <c r="X193" i="105"/>
  <c r="X188" i="105"/>
  <c r="X203" i="105"/>
  <c r="X190" i="105"/>
  <c r="X208" i="105"/>
  <c r="X200" i="105"/>
  <c r="X195" i="105"/>
  <c r="X194" i="105"/>
  <c r="X196" i="105"/>
  <c r="X189" i="105"/>
  <c r="X215" i="105"/>
  <c r="X199" i="105"/>
  <c r="X192" i="105"/>
  <c r="X184" i="105"/>
  <c r="X170" i="105"/>
  <c r="X211" i="105"/>
  <c r="X182" i="105"/>
  <c r="X177" i="105"/>
  <c r="X187" i="105"/>
  <c r="X172" i="105"/>
  <c r="X167" i="105"/>
  <c r="X174" i="105"/>
  <c r="X186" i="105"/>
  <c r="X183" i="105"/>
  <c r="X176" i="105"/>
  <c r="X191" i="105"/>
  <c r="X185" i="105"/>
  <c r="X180" i="105"/>
  <c r="X173" i="105"/>
  <c r="X206" i="105"/>
  <c r="X163" i="105"/>
  <c r="X155" i="105"/>
  <c r="X175" i="105"/>
  <c r="X150" i="105"/>
  <c r="X171" i="105"/>
  <c r="X164" i="105"/>
  <c r="X157" i="105"/>
  <c r="X145" i="105"/>
  <c r="X181" i="105"/>
  <c r="X159" i="105"/>
  <c r="X179" i="105"/>
  <c r="X165" i="105"/>
  <c r="X149" i="105"/>
  <c r="X178" i="105"/>
  <c r="X156" i="105"/>
  <c r="X144" i="105"/>
  <c r="X169" i="105"/>
  <c r="X151" i="105"/>
  <c r="X168" i="105"/>
  <c r="X166" i="105"/>
  <c r="X160" i="105"/>
  <c r="X133" i="105"/>
  <c r="X140" i="105"/>
  <c r="X128" i="105"/>
  <c r="X135" i="105"/>
  <c r="X142" i="105"/>
  <c r="X130" i="105"/>
  <c r="X154" i="105"/>
  <c r="X158" i="105"/>
  <c r="X152" i="105"/>
  <c r="X132" i="105"/>
  <c r="X147" i="105"/>
  <c r="X139" i="105"/>
  <c r="X127" i="105"/>
  <c r="X161" i="105"/>
  <c r="X148" i="105"/>
  <c r="X134" i="105"/>
  <c r="X162" i="105"/>
  <c r="X146" i="105"/>
  <c r="X141" i="105"/>
  <c r="X136" i="105"/>
  <c r="X124" i="105"/>
  <c r="X129" i="105"/>
  <c r="X116" i="105"/>
  <c r="X104" i="105"/>
  <c r="X131" i="105"/>
  <c r="X123" i="105"/>
  <c r="X111" i="105"/>
  <c r="X137" i="105"/>
  <c r="X118" i="105"/>
  <c r="X106" i="105"/>
  <c r="X143" i="105"/>
  <c r="X113" i="105"/>
  <c r="X120" i="105"/>
  <c r="X126" i="105"/>
  <c r="X115" i="105"/>
  <c r="X125" i="105"/>
  <c r="X122" i="105"/>
  <c r="X110" i="105"/>
  <c r="X117" i="105"/>
  <c r="X105" i="105"/>
  <c r="X112" i="105"/>
  <c r="X119" i="105"/>
  <c r="X107" i="105"/>
  <c r="X138" i="105"/>
  <c r="X121" i="105"/>
  <c r="X109" i="105"/>
  <c r="X102" i="105"/>
  <c r="X94" i="105"/>
  <c r="X82" i="105"/>
  <c r="X108" i="105"/>
  <c r="X101" i="105"/>
  <c r="X89" i="105"/>
  <c r="X77" i="105"/>
  <c r="X96" i="105"/>
  <c r="X84" i="105"/>
  <c r="X114" i="105"/>
  <c r="X91" i="105"/>
  <c r="X79" i="105"/>
  <c r="X98" i="105"/>
  <c r="X153" i="105"/>
  <c r="X93" i="105"/>
  <c r="X103" i="105"/>
  <c r="X100" i="105"/>
  <c r="X95" i="105"/>
  <c r="X83" i="105"/>
  <c r="X90" i="105"/>
  <c r="X78" i="105"/>
  <c r="X99" i="105"/>
  <c r="X92" i="105"/>
  <c r="X72" i="105"/>
  <c r="X60" i="105"/>
  <c r="X48" i="105"/>
  <c r="X36" i="105"/>
  <c r="X85" i="105"/>
  <c r="X67" i="105"/>
  <c r="X75" i="105"/>
  <c r="X74" i="105"/>
  <c r="X62" i="105"/>
  <c r="X50" i="105"/>
  <c r="X38" i="105"/>
  <c r="X97" i="105"/>
  <c r="X69" i="105"/>
  <c r="X57" i="105"/>
  <c r="X45" i="105"/>
  <c r="X33" i="105"/>
  <c r="X86" i="105"/>
  <c r="X64" i="105"/>
  <c r="X71" i="105"/>
  <c r="X59" i="105"/>
  <c r="X66" i="105"/>
  <c r="X54" i="105"/>
  <c r="X42" i="105"/>
  <c r="X80" i="105"/>
  <c r="X73" i="105"/>
  <c r="X61" i="105"/>
  <c r="X49" i="105"/>
  <c r="X76" i="105"/>
  <c r="X68" i="105"/>
  <c r="X56" i="105"/>
  <c r="X44" i="105"/>
  <c r="X65" i="105"/>
  <c r="X53" i="105"/>
  <c r="N23" i="105"/>
  <c r="Z23" i="105"/>
  <c r="AL23" i="105"/>
  <c r="H24" i="105"/>
  <c r="U24" i="105"/>
  <c r="W26" i="105"/>
  <c r="R27" i="105"/>
  <c r="AD27" i="105"/>
  <c r="AP27" i="105"/>
  <c r="M28" i="105"/>
  <c r="Y28" i="105"/>
  <c r="AK28" i="105"/>
  <c r="T29" i="105"/>
  <c r="AR29" i="105"/>
  <c r="O30" i="105"/>
  <c r="AO30" i="105"/>
  <c r="O31" i="105"/>
  <c r="AC31" i="105"/>
  <c r="R33" i="105"/>
  <c r="R34" i="105"/>
  <c r="U35" i="105"/>
  <c r="W36" i="105"/>
  <c r="AL36" i="105"/>
  <c r="X37" i="105"/>
  <c r="AB38" i="105"/>
  <c r="P39" i="105"/>
  <c r="AI39" i="105"/>
  <c r="AV39" i="105" s="1"/>
  <c r="AN40" i="105"/>
  <c r="K40" i="105" s="1"/>
  <c r="AL40" i="105"/>
  <c r="AK40" i="105"/>
  <c r="M40" i="105"/>
  <c r="H40" i="105"/>
  <c r="AD40" i="105"/>
  <c r="V41" i="105"/>
  <c r="AI42" i="105"/>
  <c r="AV42" i="105" s="1"/>
  <c r="AH42" i="105"/>
  <c r="AU42" i="105" s="1"/>
  <c r="N43" i="105"/>
  <c r="AR44" i="105"/>
  <c r="AP44" i="105"/>
  <c r="AO44" i="105"/>
  <c r="AL44" i="105"/>
  <c r="AK44" i="105"/>
  <c r="M44" i="105"/>
  <c r="AJ44" i="105"/>
  <c r="K44" i="105"/>
  <c r="P45" i="105"/>
  <c r="AL45" i="105"/>
  <c r="R46" i="105"/>
  <c r="AO46" i="105"/>
  <c r="S47" i="105"/>
  <c r="O49" i="105"/>
  <c r="V50" i="105"/>
  <c r="T51" i="105"/>
  <c r="N53" i="105"/>
  <c r="AI54" i="105"/>
  <c r="AV54" i="105" s="1"/>
  <c r="AH54" i="105"/>
  <c r="AU54" i="105" s="1"/>
  <c r="U55" i="105"/>
  <c r="S59" i="105"/>
  <c r="N60" i="105"/>
  <c r="V61" i="105"/>
  <c r="T66" i="105"/>
  <c r="AC74" i="105"/>
  <c r="AB92" i="105"/>
  <c r="AK31" i="105"/>
  <c r="M31" i="105"/>
  <c r="I31" i="105"/>
  <c r="Y266" i="105"/>
  <c r="Y254" i="105"/>
  <c r="Y273" i="105"/>
  <c r="Y261" i="105"/>
  <c r="Y275" i="105"/>
  <c r="Y263" i="105"/>
  <c r="Y251" i="105"/>
  <c r="Y270" i="105"/>
  <c r="Y272" i="105"/>
  <c r="Y267" i="105"/>
  <c r="Y255" i="105"/>
  <c r="Y274" i="105"/>
  <c r="Y276" i="105"/>
  <c r="Y271" i="105"/>
  <c r="Y262" i="105"/>
  <c r="Y260" i="105"/>
  <c r="Y239" i="105"/>
  <c r="Y264" i="105"/>
  <c r="Y269" i="105"/>
  <c r="Y265" i="105"/>
  <c r="Y241" i="105"/>
  <c r="Y248" i="105"/>
  <c r="Y259" i="105"/>
  <c r="Y256" i="105"/>
  <c r="Y253" i="105"/>
  <c r="Y243" i="105"/>
  <c r="Y238" i="105"/>
  <c r="Y250" i="105"/>
  <c r="Y245" i="105"/>
  <c r="Y233" i="105"/>
  <c r="Y258" i="105"/>
  <c r="Y240" i="105"/>
  <c r="Y247" i="105"/>
  <c r="Y257" i="105"/>
  <c r="Y244" i="105"/>
  <c r="Y232" i="105"/>
  <c r="Y219" i="105"/>
  <c r="Y237" i="105"/>
  <c r="Y228" i="105"/>
  <c r="Y216" i="105"/>
  <c r="Y249" i="105"/>
  <c r="Y242" i="105"/>
  <c r="Y236" i="105"/>
  <c r="Y223" i="105"/>
  <c r="Y246" i="105"/>
  <c r="Y235" i="105"/>
  <c r="Y225" i="105"/>
  <c r="Y213" i="105"/>
  <c r="Y268" i="105"/>
  <c r="Y231" i="105"/>
  <c r="Y230" i="105"/>
  <c r="Y220" i="105"/>
  <c r="Y227" i="105"/>
  <c r="Y234" i="105"/>
  <c r="Y222" i="105"/>
  <c r="Y221" i="105"/>
  <c r="Y210" i="105"/>
  <c r="Y205" i="105"/>
  <c r="Y217" i="105"/>
  <c r="Y207" i="105"/>
  <c r="Y224" i="105"/>
  <c r="Y202" i="105"/>
  <c r="Y214" i="105"/>
  <c r="Y209" i="105"/>
  <c r="Y204" i="105"/>
  <c r="Y229" i="105"/>
  <c r="Y226" i="105"/>
  <c r="Y218" i="105"/>
  <c r="Y206" i="105"/>
  <c r="Y252" i="105"/>
  <c r="Y215" i="105"/>
  <c r="Y212" i="105"/>
  <c r="Y188" i="105"/>
  <c r="Y203" i="105"/>
  <c r="Y183" i="105"/>
  <c r="Y190" i="105"/>
  <c r="Y208" i="105"/>
  <c r="Y185" i="105"/>
  <c r="Y200" i="105"/>
  <c r="Y194" i="105"/>
  <c r="Y196" i="105"/>
  <c r="Y189" i="105"/>
  <c r="Y211" i="105"/>
  <c r="Y201" i="105"/>
  <c r="Y193" i="105"/>
  <c r="Y182" i="105"/>
  <c r="Y177" i="105"/>
  <c r="Y165" i="105"/>
  <c r="Y187" i="105"/>
  <c r="Y172" i="105"/>
  <c r="Y167" i="105"/>
  <c r="Y199" i="105"/>
  <c r="Y174" i="105"/>
  <c r="Y195" i="105"/>
  <c r="Y186" i="105"/>
  <c r="Y169" i="105"/>
  <c r="Y176" i="105"/>
  <c r="Y191" i="105"/>
  <c r="Y198" i="105"/>
  <c r="Y197" i="105"/>
  <c r="Y192" i="105"/>
  <c r="Y184" i="105"/>
  <c r="Y175" i="105"/>
  <c r="Y150" i="105"/>
  <c r="Y171" i="105"/>
  <c r="Y164" i="105"/>
  <c r="Y157" i="105"/>
  <c r="Y145" i="105"/>
  <c r="Y181" i="105"/>
  <c r="Y152" i="105"/>
  <c r="Y159" i="105"/>
  <c r="Y180" i="105"/>
  <c r="Y179" i="105"/>
  <c r="Y178" i="105"/>
  <c r="Y156" i="105"/>
  <c r="Y151" i="105"/>
  <c r="Y161" i="105"/>
  <c r="Y158" i="105"/>
  <c r="Y146" i="105"/>
  <c r="Y170" i="105"/>
  <c r="Y163" i="105"/>
  <c r="Y155" i="105"/>
  <c r="Y168" i="105"/>
  <c r="Y140" i="105"/>
  <c r="Y128" i="105"/>
  <c r="Y135" i="105"/>
  <c r="Y142" i="105"/>
  <c r="Y130" i="105"/>
  <c r="Y166" i="105"/>
  <c r="Y154" i="105"/>
  <c r="Y137" i="105"/>
  <c r="Y125" i="105"/>
  <c r="Y147" i="105"/>
  <c r="Y144" i="105"/>
  <c r="Y139" i="105"/>
  <c r="Y127" i="105"/>
  <c r="Y173" i="105"/>
  <c r="Y148" i="105"/>
  <c r="Y134" i="105"/>
  <c r="Y162" i="105"/>
  <c r="Y141" i="105"/>
  <c r="Y129" i="105"/>
  <c r="Y149" i="105"/>
  <c r="Y131" i="105"/>
  <c r="Y133" i="105"/>
  <c r="Y123" i="105"/>
  <c r="Y111" i="105"/>
  <c r="Y118" i="105"/>
  <c r="Y143" i="105"/>
  <c r="Y113" i="105"/>
  <c r="Y120" i="105"/>
  <c r="Y108" i="105"/>
  <c r="Y160" i="105"/>
  <c r="Y126" i="105"/>
  <c r="Y115" i="105"/>
  <c r="Y122" i="105"/>
  <c r="Y110" i="105"/>
  <c r="Y117" i="105"/>
  <c r="Y136" i="105"/>
  <c r="Y112" i="105"/>
  <c r="Y132" i="105"/>
  <c r="Y119" i="105"/>
  <c r="Y153" i="105"/>
  <c r="Y114" i="105"/>
  <c r="Y116" i="105"/>
  <c r="Y101" i="105"/>
  <c r="Y89" i="105"/>
  <c r="Y77" i="105"/>
  <c r="Y96" i="105"/>
  <c r="Y84" i="105"/>
  <c r="Y105" i="105"/>
  <c r="Y104" i="105"/>
  <c r="Y91" i="105"/>
  <c r="Y79" i="105"/>
  <c r="Y138" i="105"/>
  <c r="Y106" i="105"/>
  <c r="Y98" i="105"/>
  <c r="Y86" i="105"/>
  <c r="Y93" i="105"/>
  <c r="Y121" i="105"/>
  <c r="Y103" i="105"/>
  <c r="Y100" i="105"/>
  <c r="Y88" i="105"/>
  <c r="Y124" i="105"/>
  <c r="Y107" i="105"/>
  <c r="Y90" i="105"/>
  <c r="Y78" i="105"/>
  <c r="Y109" i="105"/>
  <c r="Y97" i="105"/>
  <c r="Y85" i="105"/>
  <c r="Y102" i="105"/>
  <c r="Y94" i="105"/>
  <c r="Y95" i="105"/>
  <c r="Y67" i="105"/>
  <c r="Y55" i="105"/>
  <c r="Y43" i="105"/>
  <c r="Y31" i="105"/>
  <c r="Y75" i="105"/>
  <c r="Y74" i="105"/>
  <c r="Y62" i="105"/>
  <c r="Y69" i="105"/>
  <c r="Y57" i="105"/>
  <c r="Y45" i="105"/>
  <c r="Y99" i="105"/>
  <c r="Y64" i="105"/>
  <c r="Y52" i="105"/>
  <c r="Y40" i="105"/>
  <c r="Y71" i="105"/>
  <c r="Y59" i="105"/>
  <c r="Y66" i="105"/>
  <c r="Y80" i="105"/>
  <c r="Y73" i="105"/>
  <c r="Y61" i="105"/>
  <c r="Y49" i="105"/>
  <c r="Y76" i="105"/>
  <c r="Y68" i="105"/>
  <c r="Y56" i="105"/>
  <c r="Y44" i="105"/>
  <c r="Y87" i="105"/>
  <c r="Y81" i="105"/>
  <c r="Y63" i="105"/>
  <c r="Y51" i="105"/>
  <c r="Y92" i="105"/>
  <c r="Y83" i="105"/>
  <c r="Y82" i="105"/>
  <c r="Y72" i="105"/>
  <c r="Y60" i="105"/>
  <c r="Y48" i="105"/>
  <c r="T22" i="105"/>
  <c r="O23" i="105"/>
  <c r="AA23" i="105"/>
  <c r="AM23" i="105"/>
  <c r="I24" i="105"/>
  <c r="V24" i="105"/>
  <c r="Q25" i="105"/>
  <c r="AC25" i="105"/>
  <c r="K26" i="105"/>
  <c r="X26" i="105"/>
  <c r="AJ26" i="105"/>
  <c r="AE27" i="105"/>
  <c r="AQ27" i="105"/>
  <c r="N28" i="105"/>
  <c r="AL28" i="105"/>
  <c r="H29" i="105"/>
  <c r="U29" i="105"/>
  <c r="AG29" i="105"/>
  <c r="AT29" i="105" s="1"/>
  <c r="AC30" i="105"/>
  <c r="AQ30" i="105"/>
  <c r="P31" i="105"/>
  <c r="AD31" i="105"/>
  <c r="AR31" i="105"/>
  <c r="R32" i="105"/>
  <c r="S33" i="105"/>
  <c r="T34" i="105"/>
  <c r="V35" i="105"/>
  <c r="I36" i="105"/>
  <c r="Y36" i="105"/>
  <c r="AQ37" i="105"/>
  <c r="AE37" i="105"/>
  <c r="AN37" i="105"/>
  <c r="K37" i="105" s="1"/>
  <c r="Y37" i="105"/>
  <c r="AM37" i="105"/>
  <c r="AC38" i="105"/>
  <c r="Q39" i="105"/>
  <c r="AJ39" i="105"/>
  <c r="AE40" i="105"/>
  <c r="X41" i="105"/>
  <c r="N42" i="105"/>
  <c r="O43" i="105"/>
  <c r="O44" i="105"/>
  <c r="Q45" i="105"/>
  <c r="AN45" i="105"/>
  <c r="K45" i="105" s="1"/>
  <c r="U46" i="105"/>
  <c r="AP46" i="105"/>
  <c r="T47" i="105"/>
  <c r="R49" i="105"/>
  <c r="Y50" i="105"/>
  <c r="W51" i="105"/>
  <c r="AN52" i="105"/>
  <c r="K52" i="105" s="1"/>
  <c r="AL52" i="105"/>
  <c r="AK52" i="105"/>
  <c r="M52" i="105"/>
  <c r="I52" i="105"/>
  <c r="H52" i="105"/>
  <c r="AR52" i="105"/>
  <c r="AO52" i="105"/>
  <c r="AJ52" i="105"/>
  <c r="R53" i="105"/>
  <c r="X55" i="105"/>
  <c r="AD58" i="105"/>
  <c r="T59" i="105"/>
  <c r="O60" i="105"/>
  <c r="S87" i="105"/>
  <c r="AD92" i="105"/>
  <c r="U274" i="105"/>
  <c r="U262" i="105"/>
  <c r="U250" i="105"/>
  <c r="U269" i="105"/>
  <c r="U257" i="105"/>
  <c r="U276" i="105"/>
  <c r="U271" i="105"/>
  <c r="U259" i="105"/>
  <c r="U266" i="105"/>
  <c r="U273" i="105"/>
  <c r="U268" i="105"/>
  <c r="U275" i="105"/>
  <c r="U263" i="105"/>
  <c r="U251" i="105"/>
  <c r="U270" i="105"/>
  <c r="U267" i="105"/>
  <c r="U261" i="105"/>
  <c r="U255" i="105"/>
  <c r="U252" i="105"/>
  <c r="U247" i="105"/>
  <c r="U272" i="105"/>
  <c r="U264" i="105"/>
  <c r="U249" i="105"/>
  <c r="U237" i="105"/>
  <c r="U265" i="105"/>
  <c r="U260" i="105"/>
  <c r="U254" i="105"/>
  <c r="U244" i="105"/>
  <c r="U239" i="105"/>
  <c r="U246" i="105"/>
  <c r="U234" i="105"/>
  <c r="U241" i="105"/>
  <c r="U256" i="105"/>
  <c r="U253" i="105"/>
  <c r="U248" i="105"/>
  <c r="U236" i="105"/>
  <c r="U243" i="105"/>
  <c r="U240" i="105"/>
  <c r="U227" i="105"/>
  <c r="U215" i="105"/>
  <c r="U232" i="105"/>
  <c r="U224" i="105"/>
  <c r="U219" i="105"/>
  <c r="U258" i="105"/>
  <c r="U242" i="105"/>
  <c r="U221" i="105"/>
  <c r="U228" i="105"/>
  <c r="U216" i="105"/>
  <c r="U245" i="105"/>
  <c r="U238" i="105"/>
  <c r="U233" i="105"/>
  <c r="U223" i="105"/>
  <c r="U230" i="105"/>
  <c r="U201" i="105"/>
  <c r="U220" i="105"/>
  <c r="U208" i="105"/>
  <c r="U231" i="105"/>
  <c r="U212" i="105"/>
  <c r="U211" i="105"/>
  <c r="U222" i="105"/>
  <c r="U213" i="105"/>
  <c r="U210" i="105"/>
  <c r="U205" i="105"/>
  <c r="U217" i="105"/>
  <c r="U200" i="105"/>
  <c r="U225" i="105"/>
  <c r="U214" i="105"/>
  <c r="U229" i="105"/>
  <c r="U226" i="105"/>
  <c r="U218" i="105"/>
  <c r="U235" i="105"/>
  <c r="U209" i="105"/>
  <c r="U197" i="105"/>
  <c r="U184" i="105"/>
  <c r="U206" i="105"/>
  <c r="U198" i="105"/>
  <c r="U191" i="105"/>
  <c r="U179" i="105"/>
  <c r="U204" i="105"/>
  <c r="U199" i="105"/>
  <c r="U186" i="105"/>
  <c r="U207" i="105"/>
  <c r="U193" i="105"/>
  <c r="U181" i="105"/>
  <c r="U203" i="105"/>
  <c r="U185" i="105"/>
  <c r="U202" i="105"/>
  <c r="U195" i="105"/>
  <c r="U192" i="105"/>
  <c r="U180" i="105"/>
  <c r="U173" i="105"/>
  <c r="U161" i="105"/>
  <c r="U188" i="105"/>
  <c r="U175" i="105"/>
  <c r="U163" i="105"/>
  <c r="U189" i="105"/>
  <c r="U170" i="105"/>
  <c r="U196" i="105"/>
  <c r="U190" i="105"/>
  <c r="U187" i="105"/>
  <c r="U182" i="105"/>
  <c r="U177" i="105"/>
  <c r="U172" i="105"/>
  <c r="U194" i="105"/>
  <c r="U176" i="105"/>
  <c r="U158" i="105"/>
  <c r="U168" i="105"/>
  <c r="U162" i="105"/>
  <c r="U153" i="105"/>
  <c r="U166" i="105"/>
  <c r="U160" i="105"/>
  <c r="U148" i="105"/>
  <c r="U155" i="105"/>
  <c r="U171" i="105"/>
  <c r="U174" i="105"/>
  <c r="U167" i="105"/>
  <c r="U164" i="105"/>
  <c r="U152" i="105"/>
  <c r="U165" i="105"/>
  <c r="U159" i="105"/>
  <c r="U147" i="105"/>
  <c r="U154" i="105"/>
  <c r="U169" i="105"/>
  <c r="U151" i="105"/>
  <c r="U136" i="105"/>
  <c r="U124" i="105"/>
  <c r="U143" i="105"/>
  <c r="U131" i="105"/>
  <c r="U138" i="105"/>
  <c r="U178" i="105"/>
  <c r="U156" i="105"/>
  <c r="U145" i="105"/>
  <c r="U133" i="105"/>
  <c r="U140" i="105"/>
  <c r="U157" i="105"/>
  <c r="U135" i="105"/>
  <c r="U142" i="105"/>
  <c r="U130" i="105"/>
  <c r="U144" i="105"/>
  <c r="U137" i="105"/>
  <c r="U139" i="105"/>
  <c r="U127" i="105"/>
  <c r="U119" i="105"/>
  <c r="U107" i="105"/>
  <c r="U114" i="105"/>
  <c r="U129" i="105"/>
  <c r="U121" i="105"/>
  <c r="U109" i="105"/>
  <c r="U150" i="105"/>
  <c r="U146" i="105"/>
  <c r="U116" i="105"/>
  <c r="U104" i="105"/>
  <c r="U123" i="105"/>
  <c r="U141" i="105"/>
  <c r="U118" i="105"/>
  <c r="U106" i="105"/>
  <c r="U183" i="105"/>
  <c r="U149" i="105"/>
  <c r="U113" i="105"/>
  <c r="U128" i="105"/>
  <c r="U126" i="105"/>
  <c r="U120" i="105"/>
  <c r="U108" i="105"/>
  <c r="U125" i="105"/>
  <c r="U115" i="105"/>
  <c r="U132" i="105"/>
  <c r="U122" i="105"/>
  <c r="U110" i="105"/>
  <c r="U112" i="105"/>
  <c r="U97" i="105"/>
  <c r="U85" i="105"/>
  <c r="U92" i="105"/>
  <c r="U80" i="105"/>
  <c r="U102" i="105"/>
  <c r="U99" i="105"/>
  <c r="U87" i="105"/>
  <c r="U94" i="105"/>
  <c r="U82" i="105"/>
  <c r="U105" i="105"/>
  <c r="U101" i="105"/>
  <c r="U96" i="105"/>
  <c r="U98" i="105"/>
  <c r="U86" i="105"/>
  <c r="U134" i="105"/>
  <c r="U111" i="105"/>
  <c r="U93" i="105"/>
  <c r="U81" i="105"/>
  <c r="U90" i="105"/>
  <c r="U63" i="105"/>
  <c r="U51" i="105"/>
  <c r="U39" i="105"/>
  <c r="U83" i="105"/>
  <c r="U70" i="105"/>
  <c r="U58" i="105"/>
  <c r="U95" i="105"/>
  <c r="U89" i="105"/>
  <c r="U84" i="105"/>
  <c r="U65" i="105"/>
  <c r="U53" i="105"/>
  <c r="U41" i="105"/>
  <c r="U103" i="105"/>
  <c r="U72" i="105"/>
  <c r="U60" i="105"/>
  <c r="U48" i="105"/>
  <c r="U36" i="105"/>
  <c r="U75" i="105"/>
  <c r="U67" i="105"/>
  <c r="U91" i="105"/>
  <c r="U74" i="105"/>
  <c r="U62" i="105"/>
  <c r="U78" i="105"/>
  <c r="U77" i="105"/>
  <c r="U69" i="105"/>
  <c r="U57" i="105"/>
  <c r="U45" i="105"/>
  <c r="U100" i="105"/>
  <c r="U79" i="105"/>
  <c r="U64" i="105"/>
  <c r="U52" i="105"/>
  <c r="U40" i="105"/>
  <c r="U71" i="105"/>
  <c r="U59" i="105"/>
  <c r="U47" i="105"/>
  <c r="U117" i="105"/>
  <c r="U68" i="105"/>
  <c r="U56" i="105"/>
  <c r="AI47" i="105"/>
  <c r="AV47" i="105" s="1"/>
  <c r="AH47" i="105"/>
  <c r="AU47" i="105" s="1"/>
  <c r="AG47" i="105"/>
  <c r="AT47" i="105" s="1"/>
  <c r="N273" i="105"/>
  <c r="N261" i="105"/>
  <c r="N268" i="105"/>
  <c r="N256" i="105"/>
  <c r="N270" i="105"/>
  <c r="N258" i="105"/>
  <c r="N265" i="105"/>
  <c r="N272" i="105"/>
  <c r="N267" i="105"/>
  <c r="N274" i="105"/>
  <c r="N262" i="105"/>
  <c r="N269" i="105"/>
  <c r="N266" i="105"/>
  <c r="N246" i="105"/>
  <c r="N248" i="105"/>
  <c r="N276" i="105"/>
  <c r="N243" i="105"/>
  <c r="N264" i="105"/>
  <c r="N255" i="105"/>
  <c r="N250" i="105"/>
  <c r="N238" i="105"/>
  <c r="N275" i="105"/>
  <c r="N252" i="105"/>
  <c r="N245" i="105"/>
  <c r="N260" i="105"/>
  <c r="N257" i="105"/>
  <c r="N240" i="105"/>
  <c r="N247" i="105"/>
  <c r="N235" i="105"/>
  <c r="N242" i="105"/>
  <c r="N271" i="105"/>
  <c r="N263" i="105"/>
  <c r="N259" i="105"/>
  <c r="N253" i="105"/>
  <c r="N239" i="105"/>
  <c r="N254" i="105"/>
  <c r="N226" i="105"/>
  <c r="N214" i="105"/>
  <c r="N241" i="105"/>
  <c r="N223" i="105"/>
  <c r="N231" i="105"/>
  <c r="N249" i="105"/>
  <c r="N234" i="105"/>
  <c r="N220" i="105"/>
  <c r="N251" i="105"/>
  <c r="N237" i="105"/>
  <c r="N227" i="105"/>
  <c r="N215" i="105"/>
  <c r="N232" i="105"/>
  <c r="N222" i="105"/>
  <c r="N244" i="105"/>
  <c r="N233" i="105"/>
  <c r="N200" i="105"/>
  <c r="N219" i="105"/>
  <c r="N218" i="105"/>
  <c r="N207" i="105"/>
  <c r="N216" i="105"/>
  <c r="N209" i="105"/>
  <c r="N204" i="105"/>
  <c r="N221" i="105"/>
  <c r="N199" i="105"/>
  <c r="N228" i="105"/>
  <c r="N224" i="105"/>
  <c r="N212" i="105"/>
  <c r="N230" i="105"/>
  <c r="N225" i="105"/>
  <c r="N217" i="105"/>
  <c r="N213" i="105"/>
  <c r="N183" i="105"/>
  <c r="N210" i="105"/>
  <c r="N190" i="105"/>
  <c r="N206" i="105"/>
  <c r="N202" i="105"/>
  <c r="N195" i="105"/>
  <c r="N236" i="105"/>
  <c r="N192" i="105"/>
  <c r="N180" i="105"/>
  <c r="N196" i="105"/>
  <c r="N201" i="105"/>
  <c r="N197" i="105"/>
  <c r="N208" i="105"/>
  <c r="N203" i="105"/>
  <c r="N198" i="105"/>
  <c r="N184" i="105"/>
  <c r="N191" i="105"/>
  <c r="N229" i="105"/>
  <c r="N205" i="105"/>
  <c r="N172" i="105"/>
  <c r="N211" i="105"/>
  <c r="N185" i="105"/>
  <c r="N174" i="105"/>
  <c r="N162" i="105"/>
  <c r="N169" i="105"/>
  <c r="N179" i="105"/>
  <c r="N176" i="105"/>
  <c r="N171" i="105"/>
  <c r="N189" i="105"/>
  <c r="N178" i="105"/>
  <c r="N188" i="105"/>
  <c r="N187" i="105"/>
  <c r="N193" i="105"/>
  <c r="N175" i="105"/>
  <c r="N194" i="105"/>
  <c r="N177" i="105"/>
  <c r="N157" i="105"/>
  <c r="N173" i="105"/>
  <c r="N152" i="105"/>
  <c r="N165" i="105"/>
  <c r="N159" i="105"/>
  <c r="N147" i="105"/>
  <c r="N154" i="105"/>
  <c r="N181" i="105"/>
  <c r="N170" i="105"/>
  <c r="N186" i="105"/>
  <c r="N168" i="105"/>
  <c r="N161" i="105"/>
  <c r="N166" i="105"/>
  <c r="N151" i="105"/>
  <c r="N158" i="105"/>
  <c r="N146" i="105"/>
  <c r="N163" i="105"/>
  <c r="N153" i="105"/>
  <c r="N167" i="105"/>
  <c r="N150" i="105"/>
  <c r="N160" i="105"/>
  <c r="N144" i="105"/>
  <c r="N135" i="105"/>
  <c r="N155" i="105"/>
  <c r="N142" i="105"/>
  <c r="N130" i="105"/>
  <c r="N149" i="105"/>
  <c r="N137" i="105"/>
  <c r="N132" i="105"/>
  <c r="N156" i="105"/>
  <c r="N139" i="105"/>
  <c r="N134" i="105"/>
  <c r="N182" i="105"/>
  <c r="N164" i="105"/>
  <c r="N141" i="105"/>
  <c r="N129" i="105"/>
  <c r="N136" i="105"/>
  <c r="N145" i="105"/>
  <c r="N143" i="105"/>
  <c r="N138" i="105"/>
  <c r="N126" i="105"/>
  <c r="N118" i="105"/>
  <c r="N106" i="105"/>
  <c r="N125" i="105"/>
  <c r="N113" i="105"/>
  <c r="N120" i="105"/>
  <c r="N108" i="105"/>
  <c r="N133" i="105"/>
  <c r="N115" i="105"/>
  <c r="N103" i="105"/>
  <c r="N131" i="105"/>
  <c r="N122" i="105"/>
  <c r="N117" i="105"/>
  <c r="N105" i="105"/>
  <c r="N124" i="105"/>
  <c r="N112" i="105"/>
  <c r="N119" i="105"/>
  <c r="N107" i="105"/>
  <c r="N114" i="105"/>
  <c r="N148" i="105"/>
  <c r="N140" i="105"/>
  <c r="N127" i="105"/>
  <c r="N121" i="105"/>
  <c r="N109" i="105"/>
  <c r="N123" i="105"/>
  <c r="N111" i="105"/>
  <c r="N96" i="105"/>
  <c r="N84" i="105"/>
  <c r="N91" i="105"/>
  <c r="N79" i="105"/>
  <c r="N110" i="105"/>
  <c r="N98" i="105"/>
  <c r="N86" i="105"/>
  <c r="N93" i="105"/>
  <c r="N81" i="105"/>
  <c r="N100" i="105"/>
  <c r="N128" i="105"/>
  <c r="N95" i="105"/>
  <c r="N102" i="105"/>
  <c r="N97" i="105"/>
  <c r="N85" i="105"/>
  <c r="N92" i="105"/>
  <c r="N80" i="105"/>
  <c r="N101" i="105"/>
  <c r="N89" i="105"/>
  <c r="N88" i="105"/>
  <c r="N87" i="105"/>
  <c r="N77" i="105"/>
  <c r="N74" i="105"/>
  <c r="N62" i="105"/>
  <c r="N50" i="105"/>
  <c r="N38" i="105"/>
  <c r="N69" i="105"/>
  <c r="N57" i="105"/>
  <c r="N104" i="105"/>
  <c r="N76" i="105"/>
  <c r="N64" i="105"/>
  <c r="N52" i="105"/>
  <c r="N40" i="105"/>
  <c r="N71" i="105"/>
  <c r="N59" i="105"/>
  <c r="N47" i="105"/>
  <c r="N35" i="105"/>
  <c r="N99" i="105"/>
  <c r="N83" i="105"/>
  <c r="N82" i="105"/>
  <c r="N66" i="105"/>
  <c r="N73" i="105"/>
  <c r="N61" i="105"/>
  <c r="N68" i="105"/>
  <c r="N56" i="105"/>
  <c r="N44" i="105"/>
  <c r="N63" i="105"/>
  <c r="N51" i="105"/>
  <c r="N39" i="105"/>
  <c r="N70" i="105"/>
  <c r="N58" i="105"/>
  <c r="N46" i="105"/>
  <c r="N94" i="105"/>
  <c r="N90" i="105"/>
  <c r="N67" i="105"/>
  <c r="N55" i="105"/>
  <c r="Z273" i="105"/>
  <c r="Z261" i="105"/>
  <c r="Z268" i="105"/>
  <c r="Z256" i="105"/>
  <c r="Z270" i="105"/>
  <c r="Z258" i="105"/>
  <c r="Z265" i="105"/>
  <c r="Z272" i="105"/>
  <c r="Z267" i="105"/>
  <c r="Z274" i="105"/>
  <c r="Z262" i="105"/>
  <c r="Z250" i="105"/>
  <c r="Z269" i="105"/>
  <c r="Z266" i="105"/>
  <c r="Z276" i="105"/>
  <c r="Z264" i="105"/>
  <c r="Z246" i="105"/>
  <c r="Z254" i="105"/>
  <c r="Z251" i="105"/>
  <c r="Z275" i="105"/>
  <c r="Z248" i="105"/>
  <c r="Z259" i="105"/>
  <c r="Z253" i="105"/>
  <c r="Z243" i="105"/>
  <c r="Z238" i="105"/>
  <c r="Z245" i="105"/>
  <c r="Z271" i="105"/>
  <c r="Z263" i="105"/>
  <c r="Z240" i="105"/>
  <c r="Z247" i="105"/>
  <c r="Z235" i="105"/>
  <c r="Z255" i="105"/>
  <c r="Z242" i="105"/>
  <c r="Z260" i="105"/>
  <c r="Z239" i="105"/>
  <c r="Z226" i="105"/>
  <c r="Z214" i="105"/>
  <c r="Z257" i="105"/>
  <c r="Z249" i="105"/>
  <c r="Z236" i="105"/>
  <c r="Z223" i="105"/>
  <c r="Z233" i="105"/>
  <c r="Z231" i="105"/>
  <c r="Z230" i="105"/>
  <c r="Z220" i="105"/>
  <c r="Z227" i="105"/>
  <c r="Z215" i="105"/>
  <c r="Z252" i="105"/>
  <c r="Z244" i="105"/>
  <c r="Z222" i="105"/>
  <c r="Z232" i="105"/>
  <c r="Z200" i="105"/>
  <c r="Z217" i="105"/>
  <c r="Z207" i="105"/>
  <c r="Z224" i="105"/>
  <c r="Z228" i="105"/>
  <c r="Z209" i="105"/>
  <c r="Z237" i="105"/>
  <c r="Z225" i="105"/>
  <c r="Z204" i="105"/>
  <c r="Z241" i="105"/>
  <c r="Z229" i="105"/>
  <c r="Z199" i="105"/>
  <c r="Z218" i="105"/>
  <c r="Z216" i="105"/>
  <c r="Z219" i="105"/>
  <c r="Z234" i="105"/>
  <c r="Z211" i="105"/>
  <c r="Z203" i="105"/>
  <c r="Z183" i="105"/>
  <c r="Z190" i="105"/>
  <c r="Z208" i="105"/>
  <c r="Z192" i="105"/>
  <c r="Z180" i="105"/>
  <c r="Z213" i="105"/>
  <c r="Z221" i="105"/>
  <c r="Z205" i="105"/>
  <c r="Z202" i="105"/>
  <c r="Z196" i="105"/>
  <c r="Z184" i="105"/>
  <c r="Z197" i="105"/>
  <c r="Z191" i="105"/>
  <c r="Z212" i="105"/>
  <c r="Z210" i="105"/>
  <c r="Z189" i="105"/>
  <c r="Z188" i="105"/>
  <c r="Z187" i="105"/>
  <c r="Z172" i="105"/>
  <c r="Z174" i="105"/>
  <c r="Z162" i="105"/>
  <c r="Z195" i="105"/>
  <c r="Z186" i="105"/>
  <c r="Z169" i="105"/>
  <c r="Z176" i="105"/>
  <c r="Z193" i="105"/>
  <c r="Z171" i="105"/>
  <c r="Z201" i="105"/>
  <c r="Z185" i="105"/>
  <c r="Z179" i="105"/>
  <c r="Z178" i="105"/>
  <c r="Z194" i="105"/>
  <c r="Z181" i="105"/>
  <c r="Z175" i="105"/>
  <c r="Z164" i="105"/>
  <c r="Z157" i="105"/>
  <c r="Z152" i="105"/>
  <c r="Z167" i="105"/>
  <c r="Z159" i="105"/>
  <c r="Z147" i="105"/>
  <c r="Z154" i="105"/>
  <c r="Z165" i="105"/>
  <c r="Z198" i="105"/>
  <c r="Z151" i="105"/>
  <c r="Z161" i="105"/>
  <c r="Z158" i="105"/>
  <c r="Z146" i="105"/>
  <c r="Z177" i="105"/>
  <c r="Z153" i="105"/>
  <c r="Z206" i="105"/>
  <c r="Z150" i="105"/>
  <c r="Z145" i="105"/>
  <c r="Z135" i="105"/>
  <c r="Z156" i="105"/>
  <c r="Z142" i="105"/>
  <c r="Z130" i="105"/>
  <c r="Z166" i="105"/>
  <c r="Z137" i="105"/>
  <c r="Z132" i="105"/>
  <c r="Z144" i="105"/>
  <c r="Z139" i="105"/>
  <c r="Z182" i="105"/>
  <c r="Z173" i="105"/>
  <c r="Z170" i="105"/>
  <c r="Z148" i="105"/>
  <c r="Z134" i="105"/>
  <c r="Z141" i="105"/>
  <c r="Z129" i="105"/>
  <c r="Z136" i="105"/>
  <c r="Z149" i="105"/>
  <c r="Z143" i="105"/>
  <c r="Z138" i="105"/>
  <c r="Z126" i="105"/>
  <c r="Z131" i="105"/>
  <c r="Z118" i="105"/>
  <c r="Z106" i="105"/>
  <c r="Z113" i="105"/>
  <c r="Z168" i="105"/>
  <c r="Z127" i="105"/>
  <c r="Z120" i="105"/>
  <c r="Z108" i="105"/>
  <c r="Z160" i="105"/>
  <c r="Z115" i="105"/>
  <c r="Z103" i="105"/>
  <c r="Z122" i="105"/>
  <c r="Z155" i="105"/>
  <c r="Z125" i="105"/>
  <c r="Z117" i="105"/>
  <c r="Z105" i="105"/>
  <c r="Z128" i="105"/>
  <c r="Z112" i="105"/>
  <c r="Z140" i="105"/>
  <c r="Z119" i="105"/>
  <c r="Z107" i="105"/>
  <c r="Z114" i="105"/>
  <c r="Z124" i="105"/>
  <c r="Z121" i="105"/>
  <c r="Z109" i="105"/>
  <c r="Z163" i="105"/>
  <c r="Z133" i="105"/>
  <c r="Z123" i="105"/>
  <c r="Z111" i="105"/>
  <c r="Z96" i="105"/>
  <c r="Z84" i="105"/>
  <c r="Z104" i="105"/>
  <c r="Z91" i="105"/>
  <c r="Z79" i="105"/>
  <c r="Z98" i="105"/>
  <c r="Z86" i="105"/>
  <c r="Z93" i="105"/>
  <c r="Z81" i="105"/>
  <c r="Z100" i="105"/>
  <c r="Z95" i="105"/>
  <c r="Z97" i="105"/>
  <c r="Z85" i="105"/>
  <c r="Z116" i="105"/>
  <c r="Z92" i="105"/>
  <c r="Z80" i="105"/>
  <c r="Z110" i="105"/>
  <c r="Z101" i="105"/>
  <c r="Z89" i="105"/>
  <c r="Z75" i="105"/>
  <c r="Z74" i="105"/>
  <c r="Z62" i="105"/>
  <c r="Z50" i="105"/>
  <c r="Z38" i="105"/>
  <c r="Z69" i="105"/>
  <c r="Z57" i="105"/>
  <c r="Z99" i="105"/>
  <c r="Z64" i="105"/>
  <c r="Z52" i="105"/>
  <c r="Z40" i="105"/>
  <c r="Z102" i="105"/>
  <c r="Z78" i="105"/>
  <c r="Z71" i="105"/>
  <c r="Z59" i="105"/>
  <c r="Z47" i="105"/>
  <c r="Z35" i="105"/>
  <c r="Z77" i="105"/>
  <c r="Z66" i="105"/>
  <c r="Z73" i="105"/>
  <c r="Z61" i="105"/>
  <c r="Z76" i="105"/>
  <c r="Z68" i="105"/>
  <c r="Z56" i="105"/>
  <c r="Z44" i="105"/>
  <c r="Z90" i="105"/>
  <c r="Z87" i="105"/>
  <c r="Z63" i="105"/>
  <c r="Z51" i="105"/>
  <c r="Z39" i="105"/>
  <c r="Z94" i="105"/>
  <c r="Z88" i="105"/>
  <c r="Z70" i="105"/>
  <c r="Z58" i="105"/>
  <c r="Z46" i="105"/>
  <c r="Z67" i="105"/>
  <c r="Z55" i="105"/>
  <c r="U22" i="105"/>
  <c r="AG22" i="105"/>
  <c r="AN23" i="105"/>
  <c r="K23" i="105" s="1"/>
  <c r="R25" i="105"/>
  <c r="AD25" i="105"/>
  <c r="T27" i="105"/>
  <c r="AR27" i="105"/>
  <c r="O28" i="105"/>
  <c r="AA28" i="105"/>
  <c r="AM28" i="105"/>
  <c r="V29" i="105"/>
  <c r="AH29" i="105"/>
  <c r="AU29" i="105" s="1"/>
  <c r="Q30" i="105"/>
  <c r="AD30" i="105"/>
  <c r="Q31" i="105"/>
  <c r="AE31" i="105"/>
  <c r="AG32" i="105"/>
  <c r="AT32" i="105" s="1"/>
  <c r="T33" i="105"/>
  <c r="U34" i="105"/>
  <c r="AJ34" i="105"/>
  <c r="W35" i="105"/>
  <c r="AJ36" i="105"/>
  <c r="K36" i="105"/>
  <c r="H36" i="105"/>
  <c r="Z36" i="105"/>
  <c r="AN36" i="105"/>
  <c r="Z37" i="105"/>
  <c r="O38" i="105"/>
  <c r="AD38" i="105"/>
  <c r="T39" i="105"/>
  <c r="O40" i="105"/>
  <c r="Y41" i="105"/>
  <c r="Q42" i="105"/>
  <c r="R45" i="105"/>
  <c r="AO45" i="105"/>
  <c r="W46" i="105"/>
  <c r="X47" i="105"/>
  <c r="U49" i="105"/>
  <c r="X51" i="105"/>
  <c r="S53" i="105"/>
  <c r="Q54" i="105"/>
  <c r="Z60" i="105"/>
  <c r="AI75" i="105"/>
  <c r="AV75" i="105" s="1"/>
  <c r="AH75" i="105"/>
  <c r="AU75" i="105" s="1"/>
  <c r="AG75" i="105"/>
  <c r="AT75" i="105" s="1"/>
  <c r="P79" i="105"/>
  <c r="X87" i="105"/>
  <c r="N116" i="105"/>
  <c r="O268" i="105"/>
  <c r="O256" i="105"/>
  <c r="O275" i="105"/>
  <c r="O263" i="105"/>
  <c r="O251" i="105"/>
  <c r="O265" i="105"/>
  <c r="O253" i="105"/>
  <c r="O272" i="105"/>
  <c r="O260" i="105"/>
  <c r="O274" i="105"/>
  <c r="O262" i="105"/>
  <c r="O269" i="105"/>
  <c r="O257" i="105"/>
  <c r="O264" i="105"/>
  <c r="O273" i="105"/>
  <c r="O261" i="105"/>
  <c r="O241" i="105"/>
  <c r="O270" i="105"/>
  <c r="O248" i="105"/>
  <c r="O276" i="105"/>
  <c r="O258" i="105"/>
  <c r="O243" i="105"/>
  <c r="O255" i="105"/>
  <c r="O250" i="105"/>
  <c r="O252" i="105"/>
  <c r="O245" i="105"/>
  <c r="O240" i="105"/>
  <c r="O247" i="105"/>
  <c r="O235" i="105"/>
  <c r="O267" i="105"/>
  <c r="O242" i="105"/>
  <c r="O230" i="105"/>
  <c r="O271" i="105"/>
  <c r="O254" i="105"/>
  <c r="O249" i="105"/>
  <c r="O246" i="105"/>
  <c r="O234" i="105"/>
  <c r="O221" i="105"/>
  <c r="O231" i="105"/>
  <c r="O218" i="105"/>
  <c r="O225" i="105"/>
  <c r="O259" i="105"/>
  <c r="O237" i="105"/>
  <c r="O227" i="105"/>
  <c r="O215" i="105"/>
  <c r="O232" i="105"/>
  <c r="O222" i="105"/>
  <c r="O266" i="105"/>
  <c r="O229" i="105"/>
  <c r="O239" i="105"/>
  <c r="O238" i="105"/>
  <c r="O226" i="105"/>
  <c r="O219" i="105"/>
  <c r="O214" i="105"/>
  <c r="O207" i="105"/>
  <c r="O195" i="105"/>
  <c r="O216" i="105"/>
  <c r="O244" i="105"/>
  <c r="O209" i="105"/>
  <c r="O204" i="105"/>
  <c r="O220" i="105"/>
  <c r="O206" i="105"/>
  <c r="O223" i="105"/>
  <c r="O228" i="105"/>
  <c r="O224" i="105"/>
  <c r="O212" i="105"/>
  <c r="O211" i="105"/>
  <c r="O208" i="105"/>
  <c r="O217" i="105"/>
  <c r="O213" i="105"/>
  <c r="O236" i="105"/>
  <c r="O210" i="105"/>
  <c r="O200" i="105"/>
  <c r="O190" i="105"/>
  <c r="O202" i="105"/>
  <c r="O185" i="105"/>
  <c r="O192" i="105"/>
  <c r="O233" i="105"/>
  <c r="O196" i="105"/>
  <c r="O187" i="105"/>
  <c r="O201" i="105"/>
  <c r="O203" i="105"/>
  <c r="O198" i="105"/>
  <c r="O199" i="105"/>
  <c r="O191" i="105"/>
  <c r="O167" i="105"/>
  <c r="O197" i="105"/>
  <c r="O183" i="105"/>
  <c r="O174" i="105"/>
  <c r="O169" i="105"/>
  <c r="O179" i="105"/>
  <c r="O176" i="105"/>
  <c r="O164" i="105"/>
  <c r="O171" i="105"/>
  <c r="O189" i="105"/>
  <c r="O180" i="105"/>
  <c r="O178" i="105"/>
  <c r="O188" i="105"/>
  <c r="O184" i="105"/>
  <c r="O181" i="105"/>
  <c r="O173" i="105"/>
  <c r="O182" i="105"/>
  <c r="O186" i="105"/>
  <c r="O170" i="105"/>
  <c r="O205" i="105"/>
  <c r="O152" i="105"/>
  <c r="O165" i="105"/>
  <c r="O159" i="105"/>
  <c r="O147" i="105"/>
  <c r="O154" i="105"/>
  <c r="O175" i="105"/>
  <c r="O193" i="105"/>
  <c r="O168" i="105"/>
  <c r="O161" i="105"/>
  <c r="O156" i="105"/>
  <c r="O166" i="105"/>
  <c r="O162" i="105"/>
  <c r="O158" i="105"/>
  <c r="O163" i="105"/>
  <c r="O153" i="105"/>
  <c r="O160" i="105"/>
  <c r="O148" i="105"/>
  <c r="O194" i="105"/>
  <c r="O177" i="105"/>
  <c r="O157" i="105"/>
  <c r="O155" i="105"/>
  <c r="O142" i="105"/>
  <c r="O130" i="105"/>
  <c r="O149" i="105"/>
  <c r="O137" i="105"/>
  <c r="O150" i="105"/>
  <c r="O132" i="105"/>
  <c r="O146" i="105"/>
  <c r="O139" i="105"/>
  <c r="O127" i="105"/>
  <c r="O151" i="105"/>
  <c r="O141" i="105"/>
  <c r="O129" i="105"/>
  <c r="O136" i="105"/>
  <c r="O172" i="105"/>
  <c r="O145" i="105"/>
  <c r="O143" i="105"/>
  <c r="O131" i="105"/>
  <c r="O138" i="105"/>
  <c r="O133" i="105"/>
  <c r="O134" i="105"/>
  <c r="O125" i="105"/>
  <c r="O113" i="105"/>
  <c r="O120" i="105"/>
  <c r="O108" i="105"/>
  <c r="O115" i="105"/>
  <c r="O103" i="105"/>
  <c r="O122" i="105"/>
  <c r="O110" i="105"/>
  <c r="O117" i="105"/>
  <c r="O144" i="105"/>
  <c r="O124" i="105"/>
  <c r="O112" i="105"/>
  <c r="O119" i="105"/>
  <c r="O135" i="105"/>
  <c r="O114" i="105"/>
  <c r="O140" i="105"/>
  <c r="O121" i="105"/>
  <c r="O128" i="105"/>
  <c r="O116" i="105"/>
  <c r="O104" i="105"/>
  <c r="O118" i="105"/>
  <c r="O91" i="105"/>
  <c r="O79" i="105"/>
  <c r="O98" i="105"/>
  <c r="O86" i="105"/>
  <c r="O93" i="105"/>
  <c r="O81" i="105"/>
  <c r="O100" i="105"/>
  <c r="O88" i="105"/>
  <c r="O76" i="105"/>
  <c r="O95" i="105"/>
  <c r="O90" i="105"/>
  <c r="O102" i="105"/>
  <c r="O97" i="105"/>
  <c r="O105" i="105"/>
  <c r="O92" i="105"/>
  <c r="O80" i="105"/>
  <c r="O106" i="105"/>
  <c r="O99" i="105"/>
  <c r="O87" i="105"/>
  <c r="O123" i="105"/>
  <c r="O109" i="105"/>
  <c r="O96" i="105"/>
  <c r="O69" i="105"/>
  <c r="O57" i="105"/>
  <c r="O45" i="105"/>
  <c r="O33" i="105"/>
  <c r="O64" i="105"/>
  <c r="O71" i="105"/>
  <c r="O59" i="105"/>
  <c r="O47" i="105"/>
  <c r="O83" i="105"/>
  <c r="O82" i="105"/>
  <c r="O66" i="105"/>
  <c r="O54" i="105"/>
  <c r="O42" i="105"/>
  <c r="O73" i="105"/>
  <c r="O61" i="105"/>
  <c r="O101" i="105"/>
  <c r="O89" i="105"/>
  <c r="O68" i="105"/>
  <c r="O56" i="105"/>
  <c r="O85" i="105"/>
  <c r="O84" i="105"/>
  <c r="O63" i="105"/>
  <c r="O51" i="105"/>
  <c r="O70" i="105"/>
  <c r="O58" i="105"/>
  <c r="O46" i="105"/>
  <c r="O78" i="105"/>
  <c r="O75" i="105"/>
  <c r="O65" i="105"/>
  <c r="O53" i="105"/>
  <c r="O126" i="105"/>
  <c r="O111" i="105"/>
  <c r="O77" i="105"/>
  <c r="O74" i="105"/>
  <c r="O62" i="105"/>
  <c r="O50" i="105"/>
  <c r="AA268" i="105"/>
  <c r="AA256" i="105"/>
  <c r="AA275" i="105"/>
  <c r="AA263" i="105"/>
  <c r="AA251" i="105"/>
  <c r="AA265" i="105"/>
  <c r="AA253" i="105"/>
  <c r="AA272" i="105"/>
  <c r="AA260" i="105"/>
  <c r="AA274" i="105"/>
  <c r="AA262" i="105"/>
  <c r="AA269" i="105"/>
  <c r="AA257" i="105"/>
  <c r="AA264" i="105"/>
  <c r="AA273" i="105"/>
  <c r="AA261" i="105"/>
  <c r="AA254" i="105"/>
  <c r="AA241" i="105"/>
  <c r="AA248" i="105"/>
  <c r="AA259" i="105"/>
  <c r="AA243" i="105"/>
  <c r="AA267" i="105"/>
  <c r="AA245" i="105"/>
  <c r="AA271" i="105"/>
  <c r="AA250" i="105"/>
  <c r="AA240" i="105"/>
  <c r="AA266" i="105"/>
  <c r="AA258" i="105"/>
  <c r="AA247" i="105"/>
  <c r="AA235" i="105"/>
  <c r="AA255" i="105"/>
  <c r="AA242" i="105"/>
  <c r="AA230" i="105"/>
  <c r="AA252" i="105"/>
  <c r="AA249" i="105"/>
  <c r="AA270" i="105"/>
  <c r="AA276" i="105"/>
  <c r="AA246" i="105"/>
  <c r="AA234" i="105"/>
  <c r="AA221" i="105"/>
  <c r="AA237" i="105"/>
  <c r="AA218" i="105"/>
  <c r="AA233" i="105"/>
  <c r="AA225" i="105"/>
  <c r="AA231" i="105"/>
  <c r="AA227" i="105"/>
  <c r="AA215" i="105"/>
  <c r="AA244" i="105"/>
  <c r="AA239" i="105"/>
  <c r="AA238" i="105"/>
  <c r="AA222" i="105"/>
  <c r="AA229" i="105"/>
  <c r="AA226" i="105"/>
  <c r="AA223" i="105"/>
  <c r="AA217" i="105"/>
  <c r="AA207" i="105"/>
  <c r="AA195" i="105"/>
  <c r="AA224" i="105"/>
  <c r="AA228" i="105"/>
  <c r="AA209" i="105"/>
  <c r="AA214" i="105"/>
  <c r="AA204" i="105"/>
  <c r="AA199" i="105"/>
  <c r="AA216" i="105"/>
  <c r="AA206" i="105"/>
  <c r="AA219" i="105"/>
  <c r="AA208" i="105"/>
  <c r="AA236" i="105"/>
  <c r="AA212" i="105"/>
  <c r="AA190" i="105"/>
  <c r="AA232" i="105"/>
  <c r="AA185" i="105"/>
  <c r="AA192" i="105"/>
  <c r="AA213" i="105"/>
  <c r="AA200" i="105"/>
  <c r="AA187" i="105"/>
  <c r="AA205" i="105"/>
  <c r="AA202" i="105"/>
  <c r="AA220" i="105"/>
  <c r="AA211" i="105"/>
  <c r="AA197" i="105"/>
  <c r="AA191" i="105"/>
  <c r="AA198" i="105"/>
  <c r="AA203" i="105"/>
  <c r="AA167" i="105"/>
  <c r="AA210" i="105"/>
  <c r="AA174" i="105"/>
  <c r="AA196" i="105"/>
  <c r="AA186" i="105"/>
  <c r="AA169" i="105"/>
  <c r="AA176" i="105"/>
  <c r="AA164" i="105"/>
  <c r="AA193" i="105"/>
  <c r="AA171" i="105"/>
  <c r="AA201" i="105"/>
  <c r="AA183" i="105"/>
  <c r="AA179" i="105"/>
  <c r="AA178" i="105"/>
  <c r="AA194" i="105"/>
  <c r="AA173" i="105"/>
  <c r="AA170" i="105"/>
  <c r="AA189" i="105"/>
  <c r="AA188" i="105"/>
  <c r="AA152" i="105"/>
  <c r="AA181" i="105"/>
  <c r="AA159" i="105"/>
  <c r="AA147" i="105"/>
  <c r="AA154" i="105"/>
  <c r="AA184" i="105"/>
  <c r="AA180" i="105"/>
  <c r="AA165" i="105"/>
  <c r="AA156" i="105"/>
  <c r="AA172" i="105"/>
  <c r="AA161" i="105"/>
  <c r="AA158" i="105"/>
  <c r="AA177" i="105"/>
  <c r="AA153" i="105"/>
  <c r="AA182" i="105"/>
  <c r="AA168" i="105"/>
  <c r="AA166" i="105"/>
  <c r="AA162" i="105"/>
  <c r="AA160" i="105"/>
  <c r="AA148" i="105"/>
  <c r="AA175" i="105"/>
  <c r="AA157" i="105"/>
  <c r="AA151" i="105"/>
  <c r="AA142" i="105"/>
  <c r="AA130" i="105"/>
  <c r="AA137" i="105"/>
  <c r="AA132" i="105"/>
  <c r="AA144" i="105"/>
  <c r="AA139" i="105"/>
  <c r="AA127" i="105"/>
  <c r="AA141" i="105"/>
  <c r="AA129" i="105"/>
  <c r="AA136" i="105"/>
  <c r="AA124" i="105"/>
  <c r="AA149" i="105"/>
  <c r="AA146" i="105"/>
  <c r="AA131" i="105"/>
  <c r="AA143" i="105"/>
  <c r="AA138" i="105"/>
  <c r="AA163" i="105"/>
  <c r="AA155" i="105"/>
  <c r="AA150" i="105"/>
  <c r="AA133" i="105"/>
  <c r="AA113" i="105"/>
  <c r="AA145" i="105"/>
  <c r="AA120" i="105"/>
  <c r="AA108" i="105"/>
  <c r="AA115" i="105"/>
  <c r="AA103" i="105"/>
  <c r="AA135" i="105"/>
  <c r="AA126" i="105"/>
  <c r="AA122" i="105"/>
  <c r="AA110" i="105"/>
  <c r="AA125" i="105"/>
  <c r="AA117" i="105"/>
  <c r="AA128" i="105"/>
  <c r="AA112" i="105"/>
  <c r="AA140" i="105"/>
  <c r="AA119" i="105"/>
  <c r="AA114" i="105"/>
  <c r="AA134" i="105"/>
  <c r="AA121" i="105"/>
  <c r="AA116" i="105"/>
  <c r="AA104" i="105"/>
  <c r="AA118" i="105"/>
  <c r="AA106" i="105"/>
  <c r="AA91" i="105"/>
  <c r="AA79" i="105"/>
  <c r="AA105" i="105"/>
  <c r="AA98" i="105"/>
  <c r="AA86" i="105"/>
  <c r="AA93" i="105"/>
  <c r="AA81" i="105"/>
  <c r="AA100" i="105"/>
  <c r="AA88" i="105"/>
  <c r="AA76" i="105"/>
  <c r="AA95" i="105"/>
  <c r="AA107" i="105"/>
  <c r="AA90" i="105"/>
  <c r="AA97" i="105"/>
  <c r="AA111" i="105"/>
  <c r="AA109" i="105"/>
  <c r="AA92" i="105"/>
  <c r="AA80" i="105"/>
  <c r="AA99" i="105"/>
  <c r="AA87" i="105"/>
  <c r="AA96" i="105"/>
  <c r="AA85" i="105"/>
  <c r="AA84" i="105"/>
  <c r="AA69" i="105"/>
  <c r="AA57" i="105"/>
  <c r="AA45" i="105"/>
  <c r="AA33" i="105"/>
  <c r="AA89" i="105"/>
  <c r="AA64" i="105"/>
  <c r="AA102" i="105"/>
  <c r="AA78" i="105"/>
  <c r="AA71" i="105"/>
  <c r="AA59" i="105"/>
  <c r="AA47" i="105"/>
  <c r="AA101" i="105"/>
  <c r="AA77" i="105"/>
  <c r="AA66" i="105"/>
  <c r="AA54" i="105"/>
  <c r="AA42" i="105"/>
  <c r="AA30" i="105"/>
  <c r="AA73" i="105"/>
  <c r="AA61" i="105"/>
  <c r="AA68" i="105"/>
  <c r="AA56" i="105"/>
  <c r="AA63" i="105"/>
  <c r="AA51" i="105"/>
  <c r="AA94" i="105"/>
  <c r="AA70" i="105"/>
  <c r="AA58" i="105"/>
  <c r="AA46" i="105"/>
  <c r="AA65" i="105"/>
  <c r="AA53" i="105"/>
  <c r="AA75" i="105"/>
  <c r="AA74" i="105"/>
  <c r="AA62" i="105"/>
  <c r="AA50" i="105"/>
  <c r="V22" i="105"/>
  <c r="AH22" i="105"/>
  <c r="Q23" i="105"/>
  <c r="AC23" i="105"/>
  <c r="AO23" i="105"/>
  <c r="K24" i="105"/>
  <c r="AJ24" i="105"/>
  <c r="N26" i="105"/>
  <c r="Z26" i="105"/>
  <c r="H27" i="105"/>
  <c r="U27" i="105"/>
  <c r="AN28" i="105"/>
  <c r="W29" i="105"/>
  <c r="R30" i="105"/>
  <c r="R31" i="105"/>
  <c r="U32" i="105"/>
  <c r="AH32" i="105"/>
  <c r="AU32" i="105" s="1"/>
  <c r="U33" i="105"/>
  <c r="W34" i="105"/>
  <c r="AK34" i="105"/>
  <c r="X35" i="105"/>
  <c r="M36" i="105"/>
  <c r="AA36" i="105"/>
  <c r="AO36" i="105"/>
  <c r="AA37" i="105"/>
  <c r="V39" i="105"/>
  <c r="Q40" i="105"/>
  <c r="Z41" i="105"/>
  <c r="S42" i="105"/>
  <c r="T43" i="105"/>
  <c r="S44" i="105"/>
  <c r="V45" i="105"/>
  <c r="AP45" i="105"/>
  <c r="X46" i="105"/>
  <c r="Y47" i="105"/>
  <c r="AJ48" i="105"/>
  <c r="I48" i="105"/>
  <c r="H48" i="105"/>
  <c r="AP48" i="105"/>
  <c r="AO48" i="105"/>
  <c r="AN48" i="105"/>
  <c r="K48" i="105" s="1"/>
  <c r="AK48" i="105"/>
  <c r="M48" i="105"/>
  <c r="AM48" i="105"/>
  <c r="V49" i="105"/>
  <c r="AC50" i="105"/>
  <c r="AB51" i="105"/>
  <c r="O52" i="105"/>
  <c r="V53" i="105"/>
  <c r="T54" i="105"/>
  <c r="AA60" i="105"/>
  <c r="P62" i="105"/>
  <c r="N75" i="105"/>
  <c r="Q79" i="105"/>
  <c r="Z82" i="105"/>
  <c r="P275" i="105"/>
  <c r="P263" i="105"/>
  <c r="P251" i="105"/>
  <c r="P270" i="105"/>
  <c r="P258" i="105"/>
  <c r="P272" i="105"/>
  <c r="P260" i="105"/>
  <c r="P267" i="105"/>
  <c r="P274" i="105"/>
  <c r="P269" i="105"/>
  <c r="P264" i="105"/>
  <c r="P252" i="105"/>
  <c r="P276" i="105"/>
  <c r="P271" i="105"/>
  <c r="P268" i="105"/>
  <c r="P248" i="105"/>
  <c r="P255" i="105"/>
  <c r="P250" i="105"/>
  <c r="P238" i="105"/>
  <c r="P245" i="105"/>
  <c r="P262" i="105"/>
  <c r="P261" i="105"/>
  <c r="P240" i="105"/>
  <c r="P265" i="105"/>
  <c r="P257" i="105"/>
  <c r="P247" i="105"/>
  <c r="P235" i="105"/>
  <c r="P242" i="105"/>
  <c r="P254" i="105"/>
  <c r="P249" i="105"/>
  <c r="P237" i="105"/>
  <c r="P244" i="105"/>
  <c r="P273" i="105"/>
  <c r="P266" i="105"/>
  <c r="P259" i="105"/>
  <c r="P256" i="105"/>
  <c r="P241" i="105"/>
  <c r="P233" i="105"/>
  <c r="P228" i="105"/>
  <c r="P216" i="105"/>
  <c r="P253" i="105"/>
  <c r="P225" i="105"/>
  <c r="P230" i="105"/>
  <c r="P220" i="105"/>
  <c r="P234" i="105"/>
  <c r="P232" i="105"/>
  <c r="P222" i="105"/>
  <c r="P246" i="105"/>
  <c r="P229" i="105"/>
  <c r="P217" i="105"/>
  <c r="P236" i="105"/>
  <c r="P224" i="105"/>
  <c r="P243" i="105"/>
  <c r="P227" i="105"/>
  <c r="P218" i="105"/>
  <c r="P202" i="105"/>
  <c r="P209" i="105"/>
  <c r="P204" i="105"/>
  <c r="P231" i="105"/>
  <c r="P221" i="105"/>
  <c r="P215" i="105"/>
  <c r="P206" i="105"/>
  <c r="P223" i="105"/>
  <c r="P201" i="105"/>
  <c r="P212" i="105"/>
  <c r="P211" i="105"/>
  <c r="P213" i="105"/>
  <c r="P203" i="105"/>
  <c r="P239" i="105"/>
  <c r="P210" i="105"/>
  <c r="P185" i="105"/>
  <c r="P195" i="105"/>
  <c r="P192" i="105"/>
  <c r="P180" i="105"/>
  <c r="P196" i="105"/>
  <c r="P187" i="105"/>
  <c r="P226" i="105"/>
  <c r="P194" i="105"/>
  <c r="P182" i="105"/>
  <c r="P197" i="105"/>
  <c r="P214" i="105"/>
  <c r="P198" i="105"/>
  <c r="P219" i="105"/>
  <c r="P208" i="105"/>
  <c r="P199" i="105"/>
  <c r="P191" i="105"/>
  <c r="P207" i="105"/>
  <c r="P186" i="105"/>
  <c r="P193" i="105"/>
  <c r="P200" i="105"/>
  <c r="P183" i="105"/>
  <c r="P174" i="105"/>
  <c r="P162" i="105"/>
  <c r="P169" i="105"/>
  <c r="P179" i="105"/>
  <c r="P176" i="105"/>
  <c r="P164" i="105"/>
  <c r="P171" i="105"/>
  <c r="P189" i="105"/>
  <c r="P178" i="105"/>
  <c r="P188" i="105"/>
  <c r="P184" i="105"/>
  <c r="P181" i="105"/>
  <c r="P173" i="105"/>
  <c r="P190" i="105"/>
  <c r="P177" i="105"/>
  <c r="P165" i="105"/>
  <c r="P159" i="105"/>
  <c r="P147" i="105"/>
  <c r="P154" i="105"/>
  <c r="P175" i="105"/>
  <c r="P149" i="105"/>
  <c r="P170" i="105"/>
  <c r="P168" i="105"/>
  <c r="P161" i="105"/>
  <c r="P156" i="105"/>
  <c r="P166" i="105"/>
  <c r="P158" i="105"/>
  <c r="P163" i="105"/>
  <c r="P153" i="105"/>
  <c r="P160" i="105"/>
  <c r="P148" i="105"/>
  <c r="P155" i="105"/>
  <c r="P152" i="105"/>
  <c r="P137" i="105"/>
  <c r="P125" i="105"/>
  <c r="P150" i="105"/>
  <c r="P132" i="105"/>
  <c r="P146" i="105"/>
  <c r="P139" i="105"/>
  <c r="P134" i="105"/>
  <c r="P151" i="105"/>
  <c r="P141" i="105"/>
  <c r="P136" i="105"/>
  <c r="P172" i="105"/>
  <c r="P145" i="105"/>
  <c r="P143" i="105"/>
  <c r="P131" i="105"/>
  <c r="P157" i="105"/>
  <c r="P138" i="105"/>
  <c r="P167" i="105"/>
  <c r="P205" i="105"/>
  <c r="P140" i="105"/>
  <c r="P128" i="105"/>
  <c r="P120" i="105"/>
  <c r="P108" i="105"/>
  <c r="P142" i="105"/>
  <c r="P115" i="105"/>
  <c r="P133" i="105"/>
  <c r="P122" i="105"/>
  <c r="P110" i="105"/>
  <c r="P129" i="105"/>
  <c r="P117" i="105"/>
  <c r="P105" i="105"/>
  <c r="P144" i="105"/>
  <c r="P124" i="105"/>
  <c r="P119" i="105"/>
  <c r="P107" i="105"/>
  <c r="P135" i="105"/>
  <c r="P114" i="105"/>
  <c r="P121" i="105"/>
  <c r="P109" i="105"/>
  <c r="P130" i="105"/>
  <c r="P127" i="105"/>
  <c r="P116" i="105"/>
  <c r="P126" i="105"/>
  <c r="P123" i="105"/>
  <c r="P111" i="105"/>
  <c r="P113" i="105"/>
  <c r="P103" i="105"/>
  <c r="P98" i="105"/>
  <c r="P86" i="105"/>
  <c r="P118" i="105"/>
  <c r="P93" i="105"/>
  <c r="P81" i="105"/>
  <c r="P112" i="105"/>
  <c r="P100" i="105"/>
  <c r="P88" i="105"/>
  <c r="P95" i="105"/>
  <c r="P83" i="105"/>
  <c r="P102" i="105"/>
  <c r="P97" i="105"/>
  <c r="P106" i="105"/>
  <c r="P99" i="105"/>
  <c r="P87" i="105"/>
  <c r="P75" i="105"/>
  <c r="P104" i="105"/>
  <c r="P94" i="105"/>
  <c r="P82" i="105"/>
  <c r="P91" i="105"/>
  <c r="P64" i="105"/>
  <c r="P52" i="105"/>
  <c r="P40" i="105"/>
  <c r="P76" i="105"/>
  <c r="P71" i="105"/>
  <c r="P59" i="105"/>
  <c r="P92" i="105"/>
  <c r="P66" i="105"/>
  <c r="P54" i="105"/>
  <c r="P42" i="105"/>
  <c r="P73" i="105"/>
  <c r="P61" i="105"/>
  <c r="P49" i="105"/>
  <c r="P37" i="105"/>
  <c r="P101" i="105"/>
  <c r="P89" i="105"/>
  <c r="P68" i="105"/>
  <c r="P85" i="105"/>
  <c r="P84" i="105"/>
  <c r="P63" i="105"/>
  <c r="P70" i="105"/>
  <c r="P58" i="105"/>
  <c r="P46" i="105"/>
  <c r="P78" i="105"/>
  <c r="P65" i="105"/>
  <c r="P53" i="105"/>
  <c r="P41" i="105"/>
  <c r="P72" i="105"/>
  <c r="P60" i="105"/>
  <c r="P48" i="105"/>
  <c r="P80" i="105"/>
  <c r="P69" i="105"/>
  <c r="P57" i="105"/>
  <c r="AB275" i="105"/>
  <c r="AB263" i="105"/>
  <c r="AB251" i="105"/>
  <c r="AB270" i="105"/>
  <c r="AB258" i="105"/>
  <c r="AB272" i="105"/>
  <c r="AB260" i="105"/>
  <c r="AB267" i="105"/>
  <c r="AB274" i="105"/>
  <c r="AB269" i="105"/>
  <c r="AB264" i="105"/>
  <c r="AB252" i="105"/>
  <c r="AB276" i="105"/>
  <c r="AB271" i="105"/>
  <c r="AB268" i="105"/>
  <c r="AB248" i="105"/>
  <c r="AB265" i="105"/>
  <c r="AB259" i="105"/>
  <c r="AB253" i="105"/>
  <c r="AB238" i="105"/>
  <c r="AB256" i="105"/>
  <c r="AB245" i="105"/>
  <c r="AB250" i="105"/>
  <c r="AB240" i="105"/>
  <c r="AB266" i="105"/>
  <c r="AB247" i="105"/>
  <c r="AB235" i="105"/>
  <c r="AB273" i="105"/>
  <c r="AB255" i="105"/>
  <c r="AB242" i="105"/>
  <c r="AB249" i="105"/>
  <c r="AB237" i="105"/>
  <c r="AB244" i="105"/>
  <c r="AB262" i="105"/>
  <c r="AB254" i="105"/>
  <c r="AB241" i="105"/>
  <c r="AB228" i="105"/>
  <c r="AB216" i="105"/>
  <c r="AB257" i="105"/>
  <c r="AB236" i="105"/>
  <c r="AB233" i="105"/>
  <c r="AB225" i="105"/>
  <c r="AB213" i="105"/>
  <c r="AB246" i="105"/>
  <c r="AB231" i="105"/>
  <c r="AB220" i="105"/>
  <c r="AB230" i="105"/>
  <c r="AB261" i="105"/>
  <c r="AB239" i="105"/>
  <c r="AB222" i="105"/>
  <c r="AB229" i="105"/>
  <c r="AB217" i="105"/>
  <c r="AB243" i="105"/>
  <c r="AB224" i="105"/>
  <c r="AB202" i="105"/>
  <c r="AB209" i="105"/>
  <c r="AB214" i="105"/>
  <c r="AB204" i="105"/>
  <c r="AB206" i="105"/>
  <c r="AB226" i="105"/>
  <c r="AB219" i="105"/>
  <c r="AB218" i="105"/>
  <c r="AB201" i="105"/>
  <c r="AB234" i="105"/>
  <c r="AB227" i="105"/>
  <c r="AB211" i="105"/>
  <c r="AB203" i="105"/>
  <c r="AB215" i="105"/>
  <c r="AB212" i="105"/>
  <c r="AB210" i="105"/>
  <c r="AB232" i="105"/>
  <c r="AB185" i="105"/>
  <c r="AB208" i="105"/>
  <c r="AB192" i="105"/>
  <c r="AB180" i="105"/>
  <c r="AB207" i="105"/>
  <c r="AB200" i="105"/>
  <c r="AB187" i="105"/>
  <c r="AB195" i="105"/>
  <c r="AB194" i="105"/>
  <c r="AB182" i="105"/>
  <c r="AB205" i="105"/>
  <c r="AB196" i="105"/>
  <c r="AB221" i="105"/>
  <c r="AB197" i="105"/>
  <c r="AB191" i="105"/>
  <c r="AB198" i="105"/>
  <c r="AB186" i="105"/>
  <c r="AB193" i="105"/>
  <c r="AB174" i="105"/>
  <c r="AB162" i="105"/>
  <c r="AB190" i="105"/>
  <c r="AB169" i="105"/>
  <c r="AB199" i="105"/>
  <c r="AB176" i="105"/>
  <c r="AB164" i="105"/>
  <c r="AB171" i="105"/>
  <c r="AB183" i="105"/>
  <c r="AB179" i="105"/>
  <c r="AB178" i="105"/>
  <c r="AB173" i="105"/>
  <c r="AB223" i="105"/>
  <c r="AB181" i="105"/>
  <c r="AB184" i="105"/>
  <c r="AB177" i="105"/>
  <c r="AB159" i="105"/>
  <c r="AB147" i="105"/>
  <c r="AB167" i="105"/>
  <c r="AB154" i="105"/>
  <c r="AB149" i="105"/>
  <c r="AB165" i="105"/>
  <c r="AB156" i="105"/>
  <c r="AB172" i="105"/>
  <c r="AB161" i="105"/>
  <c r="AB158" i="105"/>
  <c r="AB153" i="105"/>
  <c r="AB168" i="105"/>
  <c r="AB166" i="105"/>
  <c r="AB160" i="105"/>
  <c r="AB148" i="105"/>
  <c r="AB163" i="105"/>
  <c r="AB155" i="105"/>
  <c r="AB189" i="105"/>
  <c r="AB188" i="105"/>
  <c r="AB152" i="105"/>
  <c r="AB175" i="105"/>
  <c r="AB137" i="105"/>
  <c r="AB125" i="105"/>
  <c r="AB132" i="105"/>
  <c r="AB144" i="105"/>
  <c r="AB139" i="105"/>
  <c r="AB134" i="105"/>
  <c r="AB170" i="105"/>
  <c r="AB157" i="105"/>
  <c r="AB141" i="105"/>
  <c r="AB136" i="105"/>
  <c r="AB146" i="105"/>
  <c r="AB131" i="105"/>
  <c r="AB143" i="105"/>
  <c r="AB138" i="105"/>
  <c r="AB150" i="105"/>
  <c r="AB140" i="105"/>
  <c r="AB128" i="105"/>
  <c r="AB151" i="105"/>
  <c r="AB145" i="105"/>
  <c r="AB120" i="105"/>
  <c r="AB108" i="105"/>
  <c r="AB127" i="105"/>
  <c r="AB115" i="105"/>
  <c r="AB135" i="105"/>
  <c r="AB126" i="105"/>
  <c r="AB122" i="105"/>
  <c r="AB110" i="105"/>
  <c r="AB117" i="105"/>
  <c r="AB105" i="105"/>
  <c r="AB130" i="105"/>
  <c r="AB119" i="105"/>
  <c r="AB107" i="105"/>
  <c r="AB114" i="105"/>
  <c r="AB121" i="105"/>
  <c r="AB109" i="105"/>
  <c r="AB124" i="105"/>
  <c r="AB116" i="105"/>
  <c r="AB123" i="105"/>
  <c r="AB111" i="105"/>
  <c r="AB142" i="105"/>
  <c r="AB129" i="105"/>
  <c r="AB113" i="105"/>
  <c r="AB118" i="105"/>
  <c r="AB112" i="105"/>
  <c r="AB104" i="105"/>
  <c r="AB98" i="105"/>
  <c r="AB86" i="105"/>
  <c r="AB93" i="105"/>
  <c r="AB81" i="105"/>
  <c r="AB106" i="105"/>
  <c r="AB100" i="105"/>
  <c r="AB88" i="105"/>
  <c r="AB95" i="105"/>
  <c r="AB83" i="105"/>
  <c r="AB133" i="105"/>
  <c r="AB103" i="105"/>
  <c r="AB97" i="105"/>
  <c r="AB99" i="105"/>
  <c r="AB87" i="105"/>
  <c r="AB75" i="105"/>
  <c r="AB102" i="105"/>
  <c r="AB94" i="105"/>
  <c r="AB82" i="105"/>
  <c r="AB91" i="105"/>
  <c r="AB89" i="105"/>
  <c r="AB64" i="105"/>
  <c r="AB52" i="105"/>
  <c r="AB40" i="105"/>
  <c r="AB78" i="105"/>
  <c r="AB71" i="105"/>
  <c r="AB59" i="105"/>
  <c r="AB101" i="105"/>
  <c r="AB77" i="105"/>
  <c r="AB66" i="105"/>
  <c r="AB54" i="105"/>
  <c r="AB42" i="105"/>
  <c r="AB73" i="105"/>
  <c r="AB61" i="105"/>
  <c r="AB49" i="105"/>
  <c r="AB37" i="105"/>
  <c r="AB79" i="105"/>
  <c r="AB68" i="105"/>
  <c r="AB80" i="105"/>
  <c r="AB76" i="105"/>
  <c r="AB63" i="105"/>
  <c r="AB96" i="105"/>
  <c r="AB90" i="105"/>
  <c r="AB70" i="105"/>
  <c r="AB58" i="105"/>
  <c r="AB46" i="105"/>
  <c r="AB65" i="105"/>
  <c r="AB53" i="105"/>
  <c r="AB41" i="105"/>
  <c r="AB72" i="105"/>
  <c r="AB60" i="105"/>
  <c r="AB48" i="105"/>
  <c r="AB85" i="105"/>
  <c r="AB84" i="105"/>
  <c r="AB69" i="105"/>
  <c r="AB57" i="105"/>
  <c r="W22" i="105"/>
  <c r="R23" i="105"/>
  <c r="AD23" i="105"/>
  <c r="AP23" i="105"/>
  <c r="M24" i="105"/>
  <c r="Y24" i="105"/>
  <c r="AK24" i="105"/>
  <c r="T25" i="105"/>
  <c r="O26" i="105"/>
  <c r="AA26" i="105"/>
  <c r="AM26" i="105"/>
  <c r="I27" i="105"/>
  <c r="V27" i="105"/>
  <c r="Q28" i="105"/>
  <c r="AC28" i="105"/>
  <c r="AO28" i="105"/>
  <c r="K29" i="105"/>
  <c r="X29" i="105"/>
  <c r="AJ29" i="105"/>
  <c r="S30" i="105"/>
  <c r="S31" i="105"/>
  <c r="V32" i="105"/>
  <c r="V33" i="105"/>
  <c r="H34" i="105"/>
  <c r="X34" i="105"/>
  <c r="AO35" i="105"/>
  <c r="AL35" i="105"/>
  <c r="Y35" i="105"/>
  <c r="AN35" i="105"/>
  <c r="K35" i="105" s="1"/>
  <c r="N36" i="105"/>
  <c r="AB36" i="105"/>
  <c r="AP36" i="105"/>
  <c r="N37" i="105"/>
  <c r="AC37" i="105"/>
  <c r="AR37" i="105"/>
  <c r="Q38" i="105"/>
  <c r="W39" i="105"/>
  <c r="AN39" i="105"/>
  <c r="K39" i="105" s="1"/>
  <c r="R40" i="105"/>
  <c r="AA41" i="105"/>
  <c r="T42" i="105"/>
  <c r="U43" i="105"/>
  <c r="U44" i="105"/>
  <c r="AQ44" i="105"/>
  <c r="W45" i="105"/>
  <c r="Y46" i="105"/>
  <c r="AB47" i="105"/>
  <c r="N48" i="105"/>
  <c r="AQ48" i="105"/>
  <c r="Z49" i="105"/>
  <c r="AC51" i="105"/>
  <c r="R52" i="105"/>
  <c r="AQ52" i="105"/>
  <c r="Y53" i="105"/>
  <c r="U54" i="105"/>
  <c r="R64" i="105"/>
  <c r="AI65" i="105"/>
  <c r="AV65" i="105" s="1"/>
  <c r="AH65" i="105"/>
  <c r="AU65" i="105" s="1"/>
  <c r="AG65" i="105"/>
  <c r="AT65" i="105" s="1"/>
  <c r="AA67" i="105"/>
  <c r="AA82" i="105"/>
  <c r="U37" i="105"/>
  <c r="Q270" i="105"/>
  <c r="Q258" i="105"/>
  <c r="Q265" i="105"/>
  <c r="Q253" i="105"/>
  <c r="Q267" i="105"/>
  <c r="Q255" i="105"/>
  <c r="Q274" i="105"/>
  <c r="Q262" i="105"/>
  <c r="Q264" i="105"/>
  <c r="Q276" i="105"/>
  <c r="Q271" i="105"/>
  <c r="Q259" i="105"/>
  <c r="Q266" i="105"/>
  <c r="Q275" i="105"/>
  <c r="Q263" i="105"/>
  <c r="Q243" i="105"/>
  <c r="Q268" i="105"/>
  <c r="Q250" i="105"/>
  <c r="Q272" i="105"/>
  <c r="Q245" i="105"/>
  <c r="Q261" i="105"/>
  <c r="Q252" i="105"/>
  <c r="Q257" i="105"/>
  <c r="Q247" i="105"/>
  <c r="Q269" i="105"/>
  <c r="Q260" i="105"/>
  <c r="Q242" i="105"/>
  <c r="Q254" i="105"/>
  <c r="Q249" i="105"/>
  <c r="Q237" i="105"/>
  <c r="Q244" i="105"/>
  <c r="Q232" i="105"/>
  <c r="Q273" i="105"/>
  <c r="Q251" i="105"/>
  <c r="Q239" i="105"/>
  <c r="Q248" i="105"/>
  <c r="Q236" i="105"/>
  <c r="Q223" i="105"/>
  <c r="Q211" i="105"/>
  <c r="Q241" i="105"/>
  <c r="Q235" i="105"/>
  <c r="Q230" i="105"/>
  <c r="Q220" i="105"/>
  <c r="Q234" i="105"/>
  <c r="Q227" i="105"/>
  <c r="Q246" i="105"/>
  <c r="Q229" i="105"/>
  <c r="Q217" i="105"/>
  <c r="Q240" i="105"/>
  <c r="Q224" i="105"/>
  <c r="Q219" i="105"/>
  <c r="Q233" i="105"/>
  <c r="Q228" i="105"/>
  <c r="Q216" i="105"/>
  <c r="Q209" i="105"/>
  <c r="Q197" i="105"/>
  <c r="Q204" i="105"/>
  <c r="Q231" i="105"/>
  <c r="Q221" i="105"/>
  <c r="Q215" i="105"/>
  <c r="Q206" i="105"/>
  <c r="Q238" i="105"/>
  <c r="Q201" i="105"/>
  <c r="Q222" i="105"/>
  <c r="Q212" i="105"/>
  <c r="Q208" i="105"/>
  <c r="Q196" i="105"/>
  <c r="Q256" i="105"/>
  <c r="Q213" i="105"/>
  <c r="Q210" i="105"/>
  <c r="Q225" i="105"/>
  <c r="Q226" i="105"/>
  <c r="Q202" i="105"/>
  <c r="Q195" i="105"/>
  <c r="Q192" i="105"/>
  <c r="Q187" i="105"/>
  <c r="Q194" i="105"/>
  <c r="Q189" i="105"/>
  <c r="Q214" i="105"/>
  <c r="Q198" i="105"/>
  <c r="Q203" i="105"/>
  <c r="Q199" i="105"/>
  <c r="Q218" i="105"/>
  <c r="Q207" i="105"/>
  <c r="Q193" i="105"/>
  <c r="Q205" i="105"/>
  <c r="Q169" i="105"/>
  <c r="Q185" i="105"/>
  <c r="Q179" i="105"/>
  <c r="Q176" i="105"/>
  <c r="Q171" i="105"/>
  <c r="Q178" i="105"/>
  <c r="Q166" i="105"/>
  <c r="Q188" i="105"/>
  <c r="Q184" i="105"/>
  <c r="Q181" i="105"/>
  <c r="Q180" i="105"/>
  <c r="Q173" i="105"/>
  <c r="Q190" i="105"/>
  <c r="Q182" i="105"/>
  <c r="Q175" i="105"/>
  <c r="Q172" i="105"/>
  <c r="Q191" i="105"/>
  <c r="Q154" i="105"/>
  <c r="Q149" i="105"/>
  <c r="Q170" i="105"/>
  <c r="Q168" i="105"/>
  <c r="Q161" i="105"/>
  <c r="Q156" i="105"/>
  <c r="Q144" i="105"/>
  <c r="Q186" i="105"/>
  <c r="Q158" i="105"/>
  <c r="Q163" i="105"/>
  <c r="Q162" i="105"/>
  <c r="Q160" i="105"/>
  <c r="Q148" i="105"/>
  <c r="Q155" i="105"/>
  <c r="Q174" i="105"/>
  <c r="Q164" i="105"/>
  <c r="Q150" i="105"/>
  <c r="Q183" i="105"/>
  <c r="Q165" i="105"/>
  <c r="Q159" i="105"/>
  <c r="Q132" i="105"/>
  <c r="Q146" i="105"/>
  <c r="Q139" i="105"/>
  <c r="Q153" i="105"/>
  <c r="Q134" i="105"/>
  <c r="Q151" i="105"/>
  <c r="Q141" i="105"/>
  <c r="Q129" i="105"/>
  <c r="Q145" i="105"/>
  <c r="Q143" i="105"/>
  <c r="Q131" i="105"/>
  <c r="Q157" i="105"/>
  <c r="Q138" i="105"/>
  <c r="Q126" i="105"/>
  <c r="Q200" i="105"/>
  <c r="Q167" i="105"/>
  <c r="Q133" i="105"/>
  <c r="Q140" i="105"/>
  <c r="Q152" i="105"/>
  <c r="Q135" i="105"/>
  <c r="Q142" i="105"/>
  <c r="Q115" i="105"/>
  <c r="Q103" i="105"/>
  <c r="Q122" i="105"/>
  <c r="Q110" i="105"/>
  <c r="Q117" i="105"/>
  <c r="Q105" i="105"/>
  <c r="Q177" i="105"/>
  <c r="Q124" i="105"/>
  <c r="Q112" i="105"/>
  <c r="Q119" i="105"/>
  <c r="Q137" i="105"/>
  <c r="Q114" i="105"/>
  <c r="Q147" i="105"/>
  <c r="Q121" i="105"/>
  <c r="Q130" i="105"/>
  <c r="Q127" i="105"/>
  <c r="Q116" i="105"/>
  <c r="Q128" i="105"/>
  <c r="Q123" i="105"/>
  <c r="Q111" i="105"/>
  <c r="Q118" i="105"/>
  <c r="Q106" i="105"/>
  <c r="Q125" i="105"/>
  <c r="Q120" i="105"/>
  <c r="Q108" i="105"/>
  <c r="Q93" i="105"/>
  <c r="Q81" i="105"/>
  <c r="Q100" i="105"/>
  <c r="Q88" i="105"/>
  <c r="Q76" i="105"/>
  <c r="Q95" i="105"/>
  <c r="Q83" i="105"/>
  <c r="Q90" i="105"/>
  <c r="Q78" i="105"/>
  <c r="Q102" i="105"/>
  <c r="Q97" i="105"/>
  <c r="Q92" i="105"/>
  <c r="Q99" i="105"/>
  <c r="Q104" i="105"/>
  <c r="Q94" i="105"/>
  <c r="Q82" i="105"/>
  <c r="Q101" i="105"/>
  <c r="Q89" i="105"/>
  <c r="Q136" i="105"/>
  <c r="Q98" i="105"/>
  <c r="Q71" i="105"/>
  <c r="Q59" i="105"/>
  <c r="Q47" i="105"/>
  <c r="Q35" i="105"/>
  <c r="Q66" i="105"/>
  <c r="Q109" i="105"/>
  <c r="Q73" i="105"/>
  <c r="Q61" i="105"/>
  <c r="Q49" i="105"/>
  <c r="Q68" i="105"/>
  <c r="Q56" i="105"/>
  <c r="Q44" i="105"/>
  <c r="Q32" i="105"/>
  <c r="Q85" i="105"/>
  <c r="Q84" i="105"/>
  <c r="Q63" i="105"/>
  <c r="Q70" i="105"/>
  <c r="Q58" i="105"/>
  <c r="Q65" i="105"/>
  <c r="Q53" i="105"/>
  <c r="Q91" i="105"/>
  <c r="Q75" i="105"/>
  <c r="Q72" i="105"/>
  <c r="Q60" i="105"/>
  <c r="Q48" i="105"/>
  <c r="Q113" i="105"/>
  <c r="Q96" i="105"/>
  <c r="Q86" i="105"/>
  <c r="Q67" i="105"/>
  <c r="Q55" i="105"/>
  <c r="Q43" i="105"/>
  <c r="Q87" i="105"/>
  <c r="Q64" i="105"/>
  <c r="Q52" i="105"/>
  <c r="AC270" i="105"/>
  <c r="AC258" i="105"/>
  <c r="AC265" i="105"/>
  <c r="AC253" i="105"/>
  <c r="AC267" i="105"/>
  <c r="AC255" i="105"/>
  <c r="AC274" i="105"/>
  <c r="AC262" i="105"/>
  <c r="AC264" i="105"/>
  <c r="AC276" i="105"/>
  <c r="AC271" i="105"/>
  <c r="AC259" i="105"/>
  <c r="AC266" i="105"/>
  <c r="AC275" i="105"/>
  <c r="AC263" i="105"/>
  <c r="AC251" i="105"/>
  <c r="AC243" i="105"/>
  <c r="AC269" i="105"/>
  <c r="AC256" i="105"/>
  <c r="AC245" i="105"/>
  <c r="AC250" i="105"/>
  <c r="AC247" i="105"/>
  <c r="AC273" i="105"/>
  <c r="AC242" i="105"/>
  <c r="AC249" i="105"/>
  <c r="AC237" i="105"/>
  <c r="AC252" i="105"/>
  <c r="AC244" i="105"/>
  <c r="AC232" i="105"/>
  <c r="AC257" i="105"/>
  <c r="AC239" i="105"/>
  <c r="AC268" i="105"/>
  <c r="AC261" i="105"/>
  <c r="AC272" i="105"/>
  <c r="AC248" i="105"/>
  <c r="AC236" i="105"/>
  <c r="AC223" i="105"/>
  <c r="AC211" i="105"/>
  <c r="AC260" i="105"/>
  <c r="AC246" i="105"/>
  <c r="AC240" i="105"/>
  <c r="AC231" i="105"/>
  <c r="AC220" i="105"/>
  <c r="AC230" i="105"/>
  <c r="AC227" i="105"/>
  <c r="AC235" i="105"/>
  <c r="AC238" i="105"/>
  <c r="AC229" i="105"/>
  <c r="AC217" i="105"/>
  <c r="AC224" i="105"/>
  <c r="AC234" i="105"/>
  <c r="AC219" i="105"/>
  <c r="AC254" i="105"/>
  <c r="AC228" i="105"/>
  <c r="AC209" i="105"/>
  <c r="AC197" i="105"/>
  <c r="AC214" i="105"/>
  <c r="AC204" i="105"/>
  <c r="AC225" i="105"/>
  <c r="AC206" i="105"/>
  <c r="AC241" i="105"/>
  <c r="AC226" i="105"/>
  <c r="AC218" i="105"/>
  <c r="AC216" i="105"/>
  <c r="AC201" i="105"/>
  <c r="AC208" i="105"/>
  <c r="AC196" i="105"/>
  <c r="AC215" i="105"/>
  <c r="AC212" i="105"/>
  <c r="AC233" i="105"/>
  <c r="AC221" i="105"/>
  <c r="AC213" i="105"/>
  <c r="AC192" i="105"/>
  <c r="AC207" i="105"/>
  <c r="AC200" i="105"/>
  <c r="AC187" i="105"/>
  <c r="AC195" i="105"/>
  <c r="AC194" i="105"/>
  <c r="AC205" i="105"/>
  <c r="AC189" i="105"/>
  <c r="AC202" i="105"/>
  <c r="AC222" i="105"/>
  <c r="AC198" i="105"/>
  <c r="AC193" i="105"/>
  <c r="AC199" i="105"/>
  <c r="AC210" i="105"/>
  <c r="AC203" i="105"/>
  <c r="AC190" i="105"/>
  <c r="AC169" i="105"/>
  <c r="AC186" i="105"/>
  <c r="AC176" i="105"/>
  <c r="AC171" i="105"/>
  <c r="AC183" i="105"/>
  <c r="AC179" i="105"/>
  <c r="AC178" i="105"/>
  <c r="AC166" i="105"/>
  <c r="AC173" i="105"/>
  <c r="AC191" i="105"/>
  <c r="AC185" i="105"/>
  <c r="AC181" i="105"/>
  <c r="AC180" i="105"/>
  <c r="AC175" i="105"/>
  <c r="AC188" i="105"/>
  <c r="AC182" i="105"/>
  <c r="AC172" i="105"/>
  <c r="AC167" i="105"/>
  <c r="AC154" i="105"/>
  <c r="AC149" i="105"/>
  <c r="AC184" i="105"/>
  <c r="AC165" i="105"/>
  <c r="AC156" i="105"/>
  <c r="AC144" i="105"/>
  <c r="AC174" i="105"/>
  <c r="AC161" i="105"/>
  <c r="AC158" i="105"/>
  <c r="AC177" i="105"/>
  <c r="AC168" i="105"/>
  <c r="AC160" i="105"/>
  <c r="AC148" i="105"/>
  <c r="AC163" i="105"/>
  <c r="AC162" i="105"/>
  <c r="AC155" i="105"/>
  <c r="AC143" i="105"/>
  <c r="AC170" i="105"/>
  <c r="AC150" i="105"/>
  <c r="AC164" i="105"/>
  <c r="AC159" i="105"/>
  <c r="AC132" i="105"/>
  <c r="AC139" i="105"/>
  <c r="AC134" i="105"/>
  <c r="AC157" i="105"/>
  <c r="AC141" i="105"/>
  <c r="AC129" i="105"/>
  <c r="AC152" i="105"/>
  <c r="AC147" i="105"/>
  <c r="AC146" i="105"/>
  <c r="AC131" i="105"/>
  <c r="AC138" i="105"/>
  <c r="AC126" i="105"/>
  <c r="AC133" i="105"/>
  <c r="AC140" i="105"/>
  <c r="AC153" i="105"/>
  <c r="AC145" i="105"/>
  <c r="AC135" i="105"/>
  <c r="AC127" i="105"/>
  <c r="AC115" i="105"/>
  <c r="AC103" i="105"/>
  <c r="AC137" i="105"/>
  <c r="AC122" i="105"/>
  <c r="AC110" i="105"/>
  <c r="AC117" i="105"/>
  <c r="AC105" i="105"/>
  <c r="AC130" i="105"/>
  <c r="AC125" i="105"/>
  <c r="AC112" i="105"/>
  <c r="AC128" i="105"/>
  <c r="AC119" i="105"/>
  <c r="AC114" i="105"/>
  <c r="AC136" i="105"/>
  <c r="AC121" i="105"/>
  <c r="AC124" i="105"/>
  <c r="AC116" i="105"/>
  <c r="AC123" i="105"/>
  <c r="AC111" i="105"/>
  <c r="AC118" i="105"/>
  <c r="AC106" i="105"/>
  <c r="AC151" i="105"/>
  <c r="AC120" i="105"/>
  <c r="AC108" i="105"/>
  <c r="AC93" i="105"/>
  <c r="AC81" i="105"/>
  <c r="AC100" i="105"/>
  <c r="AC88" i="105"/>
  <c r="AC76" i="105"/>
  <c r="AC142" i="105"/>
  <c r="AC95" i="105"/>
  <c r="AC83" i="105"/>
  <c r="AC90" i="105"/>
  <c r="AC78" i="105"/>
  <c r="AC107" i="105"/>
  <c r="AC97" i="105"/>
  <c r="AC92" i="105"/>
  <c r="AC109" i="105"/>
  <c r="AC99" i="105"/>
  <c r="AC102" i="105"/>
  <c r="AC94" i="105"/>
  <c r="AC82" i="105"/>
  <c r="AC101" i="105"/>
  <c r="AC89" i="105"/>
  <c r="AC104" i="105"/>
  <c r="AC98" i="105"/>
  <c r="AC71" i="105"/>
  <c r="AC59" i="105"/>
  <c r="AC47" i="105"/>
  <c r="AC35" i="105"/>
  <c r="AC77" i="105"/>
  <c r="AC66" i="105"/>
  <c r="AC73" i="105"/>
  <c r="AC61" i="105"/>
  <c r="AC49" i="105"/>
  <c r="AC91" i="105"/>
  <c r="AC86" i="105"/>
  <c r="AC79" i="105"/>
  <c r="AC68" i="105"/>
  <c r="AC56" i="105"/>
  <c r="AC44" i="105"/>
  <c r="AC32" i="105"/>
  <c r="AC80" i="105"/>
  <c r="AC63" i="105"/>
  <c r="AC96" i="105"/>
  <c r="AC70" i="105"/>
  <c r="AC58" i="105"/>
  <c r="AC87" i="105"/>
  <c r="AC65" i="105"/>
  <c r="AC53" i="105"/>
  <c r="AC113" i="105"/>
  <c r="AC72" i="105"/>
  <c r="AC60" i="105"/>
  <c r="AC48" i="105"/>
  <c r="AC67" i="105"/>
  <c r="AC55" i="105"/>
  <c r="AC43" i="105"/>
  <c r="AC64" i="105"/>
  <c r="AC52" i="105"/>
  <c r="AE23" i="105"/>
  <c r="AQ23" i="105"/>
  <c r="U25" i="105"/>
  <c r="AG25" i="105"/>
  <c r="AT25" i="105" s="1"/>
  <c r="AP28" i="105"/>
  <c r="AG30" i="105"/>
  <c r="AT30" i="105" s="1"/>
  <c r="I34" i="105"/>
  <c r="AQ34" i="105"/>
  <c r="AE34" i="105"/>
  <c r="AM34" i="105"/>
  <c r="AA35" i="105"/>
  <c r="O36" i="105"/>
  <c r="AC36" i="105"/>
  <c r="O37" i="105"/>
  <c r="AD37" i="105"/>
  <c r="X39" i="105"/>
  <c r="AC41" i="105"/>
  <c r="U42" i="105"/>
  <c r="X43" i="105"/>
  <c r="V44" i="105"/>
  <c r="Z45" i="105"/>
  <c r="AC46" i="105"/>
  <c r="O48" i="105"/>
  <c r="AA49" i="105"/>
  <c r="S52" i="105"/>
  <c r="Z53" i="105"/>
  <c r="Y54" i="105"/>
  <c r="AB62" i="105"/>
  <c r="S64" i="105"/>
  <c r="N65" i="105"/>
  <c r="AB67" i="105"/>
  <c r="Q69" i="105"/>
  <c r="AH70" i="105"/>
  <c r="AU70" i="105" s="1"/>
  <c r="AG70" i="105"/>
  <c r="AT70" i="105" s="1"/>
  <c r="AI70" i="105"/>
  <c r="AV70" i="105" s="1"/>
  <c r="U73" i="105"/>
  <c r="O94" i="105"/>
  <c r="R265" i="105"/>
  <c r="R253" i="105"/>
  <c r="R272" i="105"/>
  <c r="R260" i="105"/>
  <c r="R274" i="105"/>
  <c r="R262" i="105"/>
  <c r="R269" i="105"/>
  <c r="R276" i="105"/>
  <c r="R271" i="105"/>
  <c r="R266" i="105"/>
  <c r="R254" i="105"/>
  <c r="R273" i="105"/>
  <c r="R270" i="105"/>
  <c r="R268" i="105"/>
  <c r="R250" i="105"/>
  <c r="R238" i="105"/>
  <c r="R258" i="105"/>
  <c r="R255" i="105"/>
  <c r="R261" i="105"/>
  <c r="R252" i="105"/>
  <c r="R240" i="105"/>
  <c r="R264" i="105"/>
  <c r="R257" i="105"/>
  <c r="R247" i="105"/>
  <c r="R275" i="105"/>
  <c r="R242" i="105"/>
  <c r="R249" i="105"/>
  <c r="R237" i="105"/>
  <c r="R267" i="105"/>
  <c r="R244" i="105"/>
  <c r="R232" i="105"/>
  <c r="R251" i="105"/>
  <c r="R239" i="105"/>
  <c r="R259" i="105"/>
  <c r="R246" i="105"/>
  <c r="R243" i="105"/>
  <c r="R231" i="105"/>
  <c r="R241" i="105"/>
  <c r="R235" i="105"/>
  <c r="R218" i="105"/>
  <c r="R234" i="105"/>
  <c r="R227" i="105"/>
  <c r="R215" i="105"/>
  <c r="R222" i="105"/>
  <c r="R224" i="105"/>
  <c r="R212" i="105"/>
  <c r="R236" i="105"/>
  <c r="R219" i="105"/>
  <c r="R226" i="105"/>
  <c r="R263" i="105"/>
  <c r="R248" i="105"/>
  <c r="R204" i="105"/>
  <c r="R221" i="105"/>
  <c r="R206" i="105"/>
  <c r="R220" i="105"/>
  <c r="R201" i="105"/>
  <c r="R223" i="105"/>
  <c r="R208" i="105"/>
  <c r="R256" i="105"/>
  <c r="R213" i="105"/>
  <c r="R211" i="105"/>
  <c r="R203" i="105"/>
  <c r="R245" i="105"/>
  <c r="R228" i="105"/>
  <c r="R210" i="105"/>
  <c r="R225" i="105"/>
  <c r="R217" i="105"/>
  <c r="R205" i="105"/>
  <c r="R230" i="105"/>
  <c r="R229" i="105"/>
  <c r="R214" i="105"/>
  <c r="R187" i="105"/>
  <c r="R196" i="105"/>
  <c r="R194" i="105"/>
  <c r="R182" i="105"/>
  <c r="R233" i="105"/>
  <c r="R209" i="105"/>
  <c r="R189" i="105"/>
  <c r="R216" i="105"/>
  <c r="R198" i="105"/>
  <c r="R197" i="105"/>
  <c r="R184" i="105"/>
  <c r="R199" i="105"/>
  <c r="R207" i="105"/>
  <c r="R193" i="105"/>
  <c r="R188" i="105"/>
  <c r="R202" i="105"/>
  <c r="R195" i="105"/>
  <c r="R185" i="105"/>
  <c r="R179" i="105"/>
  <c r="R176" i="105"/>
  <c r="R164" i="105"/>
  <c r="R171" i="105"/>
  <c r="R178" i="105"/>
  <c r="R166" i="105"/>
  <c r="R192" i="105"/>
  <c r="R181" i="105"/>
  <c r="R180" i="105"/>
  <c r="R173" i="105"/>
  <c r="R168" i="105"/>
  <c r="R190" i="105"/>
  <c r="R175" i="105"/>
  <c r="R200" i="105"/>
  <c r="R186" i="105"/>
  <c r="R191" i="105"/>
  <c r="R149" i="105"/>
  <c r="R170" i="105"/>
  <c r="R169" i="105"/>
  <c r="R161" i="105"/>
  <c r="R156" i="105"/>
  <c r="R144" i="105"/>
  <c r="R151" i="105"/>
  <c r="R158" i="105"/>
  <c r="R163" i="105"/>
  <c r="R162" i="105"/>
  <c r="R160" i="105"/>
  <c r="R155" i="105"/>
  <c r="R174" i="105"/>
  <c r="R150" i="105"/>
  <c r="R172" i="105"/>
  <c r="R167" i="105"/>
  <c r="R157" i="105"/>
  <c r="R145" i="105"/>
  <c r="R154" i="105"/>
  <c r="R146" i="105"/>
  <c r="R139" i="105"/>
  <c r="R127" i="105"/>
  <c r="R153" i="105"/>
  <c r="R134" i="105"/>
  <c r="R141" i="105"/>
  <c r="R129" i="105"/>
  <c r="R136" i="105"/>
  <c r="R124" i="105"/>
  <c r="R143" i="105"/>
  <c r="R138" i="105"/>
  <c r="R126" i="105"/>
  <c r="R133" i="105"/>
  <c r="R165" i="105"/>
  <c r="R140" i="105"/>
  <c r="R128" i="105"/>
  <c r="R152" i="105"/>
  <c r="R142" i="105"/>
  <c r="R130" i="105"/>
  <c r="R159" i="105"/>
  <c r="R122" i="105"/>
  <c r="R110" i="105"/>
  <c r="R117" i="105"/>
  <c r="R177" i="105"/>
  <c r="R112" i="105"/>
  <c r="R131" i="105"/>
  <c r="R119" i="105"/>
  <c r="R107" i="105"/>
  <c r="R137" i="105"/>
  <c r="R114" i="105"/>
  <c r="R147" i="105"/>
  <c r="R135" i="105"/>
  <c r="R121" i="105"/>
  <c r="R109" i="105"/>
  <c r="R116" i="105"/>
  <c r="R183" i="105"/>
  <c r="R123" i="105"/>
  <c r="R111" i="105"/>
  <c r="R148" i="105"/>
  <c r="R118" i="105"/>
  <c r="R113" i="105"/>
  <c r="R132" i="105"/>
  <c r="R115" i="105"/>
  <c r="R100" i="105"/>
  <c r="R88" i="105"/>
  <c r="R76" i="105"/>
  <c r="R95" i="105"/>
  <c r="R83" i="105"/>
  <c r="R90" i="105"/>
  <c r="R78" i="105"/>
  <c r="R102" i="105"/>
  <c r="R97" i="105"/>
  <c r="R85" i="105"/>
  <c r="R108" i="105"/>
  <c r="R120" i="105"/>
  <c r="R99" i="105"/>
  <c r="R87" i="105"/>
  <c r="R106" i="105"/>
  <c r="R105" i="105"/>
  <c r="R104" i="105"/>
  <c r="R101" i="105"/>
  <c r="R89" i="105"/>
  <c r="R77" i="105"/>
  <c r="R125" i="105"/>
  <c r="R96" i="105"/>
  <c r="R84" i="105"/>
  <c r="R103" i="105"/>
  <c r="R93" i="105"/>
  <c r="R66" i="105"/>
  <c r="R54" i="105"/>
  <c r="R42" i="105"/>
  <c r="R92" i="105"/>
  <c r="R81" i="105"/>
  <c r="R73" i="105"/>
  <c r="R61" i="105"/>
  <c r="R82" i="105"/>
  <c r="R68" i="105"/>
  <c r="R56" i="105"/>
  <c r="R44" i="105"/>
  <c r="R63" i="105"/>
  <c r="R51" i="105"/>
  <c r="R39" i="105"/>
  <c r="R70" i="105"/>
  <c r="R65" i="105"/>
  <c r="R91" i="105"/>
  <c r="R75" i="105"/>
  <c r="R72" i="105"/>
  <c r="R60" i="105"/>
  <c r="R48" i="105"/>
  <c r="R98" i="105"/>
  <c r="R86" i="105"/>
  <c r="R67" i="105"/>
  <c r="R55" i="105"/>
  <c r="R43" i="105"/>
  <c r="R79" i="105"/>
  <c r="R74" i="105"/>
  <c r="R62" i="105"/>
  <c r="R50" i="105"/>
  <c r="R71" i="105"/>
  <c r="R59" i="105"/>
  <c r="AD265" i="105"/>
  <c r="AD253" i="105"/>
  <c r="AD272" i="105"/>
  <c r="AD260" i="105"/>
  <c r="AD274" i="105"/>
  <c r="AD262" i="105"/>
  <c r="AD250" i="105"/>
  <c r="AD269" i="105"/>
  <c r="AD276" i="105"/>
  <c r="AD271" i="105"/>
  <c r="AD266" i="105"/>
  <c r="AD254" i="105"/>
  <c r="AD273" i="105"/>
  <c r="AD270" i="105"/>
  <c r="AD259" i="105"/>
  <c r="AD238" i="105"/>
  <c r="AD275" i="105"/>
  <c r="AD256" i="105"/>
  <c r="AD267" i="105"/>
  <c r="AD240" i="105"/>
  <c r="AD247" i="105"/>
  <c r="AD242" i="105"/>
  <c r="AD263" i="105"/>
  <c r="AD258" i="105"/>
  <c r="AD255" i="105"/>
  <c r="AD249" i="105"/>
  <c r="AD237" i="105"/>
  <c r="AD252" i="105"/>
  <c r="AD244" i="105"/>
  <c r="AD232" i="105"/>
  <c r="AD257" i="105"/>
  <c r="AD239" i="105"/>
  <c r="AD268" i="105"/>
  <c r="AD261" i="105"/>
  <c r="AD246" i="105"/>
  <c r="AD264" i="105"/>
  <c r="AD251" i="105"/>
  <c r="AD243" i="105"/>
  <c r="AD231" i="105"/>
  <c r="AD236" i="105"/>
  <c r="AD218" i="105"/>
  <c r="AD233" i="105"/>
  <c r="AD230" i="105"/>
  <c r="AD227" i="105"/>
  <c r="AD215" i="105"/>
  <c r="AD235" i="105"/>
  <c r="AD222" i="105"/>
  <c r="AD245" i="105"/>
  <c r="AD224" i="105"/>
  <c r="AD212" i="105"/>
  <c r="AD248" i="105"/>
  <c r="AD234" i="105"/>
  <c r="AD219" i="105"/>
  <c r="AD241" i="105"/>
  <c r="AD226" i="105"/>
  <c r="AD214" i="105"/>
  <c r="AD204" i="105"/>
  <c r="AD228" i="105"/>
  <c r="AD225" i="105"/>
  <c r="AD206" i="105"/>
  <c r="AD216" i="105"/>
  <c r="AD201" i="105"/>
  <c r="AD229" i="105"/>
  <c r="AD208" i="105"/>
  <c r="AD203" i="105"/>
  <c r="AD211" i="105"/>
  <c r="AD210" i="105"/>
  <c r="AD205" i="105"/>
  <c r="AD221" i="105"/>
  <c r="AD213" i="105"/>
  <c r="AD220" i="105"/>
  <c r="AD207" i="105"/>
  <c r="AD200" i="105"/>
  <c r="AD187" i="105"/>
  <c r="AD195" i="105"/>
  <c r="AD194" i="105"/>
  <c r="AD182" i="105"/>
  <c r="AD189" i="105"/>
  <c r="AD202" i="105"/>
  <c r="AD196" i="105"/>
  <c r="AD184" i="105"/>
  <c r="AD198" i="105"/>
  <c r="AD193" i="105"/>
  <c r="AD199" i="105"/>
  <c r="AD188" i="105"/>
  <c r="AD217" i="105"/>
  <c r="AD209" i="105"/>
  <c r="AD186" i="105"/>
  <c r="AD176" i="105"/>
  <c r="AD164" i="105"/>
  <c r="AD171" i="105"/>
  <c r="AD183" i="105"/>
  <c r="AD179" i="105"/>
  <c r="AD178" i="105"/>
  <c r="AD166" i="105"/>
  <c r="AD173" i="105"/>
  <c r="AD191" i="105"/>
  <c r="AD185" i="105"/>
  <c r="AD168" i="105"/>
  <c r="AD223" i="105"/>
  <c r="AD181" i="105"/>
  <c r="AD180" i="105"/>
  <c r="AD175" i="105"/>
  <c r="AD190" i="105"/>
  <c r="AD149" i="105"/>
  <c r="AD165" i="105"/>
  <c r="AD156" i="105"/>
  <c r="AD144" i="105"/>
  <c r="AD151" i="105"/>
  <c r="AD174" i="105"/>
  <c r="AD172" i="105"/>
  <c r="AD161" i="105"/>
  <c r="AD158" i="105"/>
  <c r="AD192" i="105"/>
  <c r="AD197" i="105"/>
  <c r="AD177" i="105"/>
  <c r="AD160" i="105"/>
  <c r="AD163" i="105"/>
  <c r="AD162" i="105"/>
  <c r="AD155" i="105"/>
  <c r="AD170" i="105"/>
  <c r="AD169" i="105"/>
  <c r="AD150" i="105"/>
  <c r="AD157" i="105"/>
  <c r="AD145" i="105"/>
  <c r="AD167" i="105"/>
  <c r="AD154" i="105"/>
  <c r="AD139" i="105"/>
  <c r="AD127" i="105"/>
  <c r="AD134" i="105"/>
  <c r="AD141" i="105"/>
  <c r="AD129" i="105"/>
  <c r="AD152" i="105"/>
  <c r="AD147" i="105"/>
  <c r="AD136" i="105"/>
  <c r="AD124" i="105"/>
  <c r="AD148" i="105"/>
  <c r="AD146" i="105"/>
  <c r="AD138" i="105"/>
  <c r="AD126" i="105"/>
  <c r="AD143" i="105"/>
  <c r="AD133" i="105"/>
  <c r="AD140" i="105"/>
  <c r="AD128" i="105"/>
  <c r="AD159" i="105"/>
  <c r="AD153" i="105"/>
  <c r="AD142" i="105"/>
  <c r="AD130" i="105"/>
  <c r="AD137" i="105"/>
  <c r="AD122" i="105"/>
  <c r="AD110" i="105"/>
  <c r="AD135" i="105"/>
  <c r="AD117" i="105"/>
  <c r="AD125" i="105"/>
  <c r="AD112" i="105"/>
  <c r="AD119" i="105"/>
  <c r="AD107" i="105"/>
  <c r="AD114" i="105"/>
  <c r="AD121" i="105"/>
  <c r="AD109" i="105"/>
  <c r="AD116" i="105"/>
  <c r="AD132" i="105"/>
  <c r="AD123" i="105"/>
  <c r="AD111" i="105"/>
  <c r="AD118" i="105"/>
  <c r="AD113" i="105"/>
  <c r="AD131" i="105"/>
  <c r="AD115" i="105"/>
  <c r="AD108" i="105"/>
  <c r="AD105" i="105"/>
  <c r="AD100" i="105"/>
  <c r="AD88" i="105"/>
  <c r="AD76" i="105"/>
  <c r="AD106" i="105"/>
  <c r="AD95" i="105"/>
  <c r="AD83" i="105"/>
  <c r="AD90" i="105"/>
  <c r="AD78" i="105"/>
  <c r="AD103" i="105"/>
  <c r="AD97" i="105"/>
  <c r="AD85" i="105"/>
  <c r="AD120" i="105"/>
  <c r="AD99" i="105"/>
  <c r="AD87" i="105"/>
  <c r="AD102" i="105"/>
  <c r="AD101" i="105"/>
  <c r="AD89" i="105"/>
  <c r="AD77" i="105"/>
  <c r="AD96" i="105"/>
  <c r="AD84" i="105"/>
  <c r="AD93" i="105"/>
  <c r="AD66" i="105"/>
  <c r="AD54" i="105"/>
  <c r="AD42" i="105"/>
  <c r="AD104" i="105"/>
  <c r="AD73" i="105"/>
  <c r="AD61" i="105"/>
  <c r="AD91" i="105"/>
  <c r="AD86" i="105"/>
  <c r="AD79" i="105"/>
  <c r="AD68" i="105"/>
  <c r="AD56" i="105"/>
  <c r="AD44" i="105"/>
  <c r="AD80" i="105"/>
  <c r="AD63" i="105"/>
  <c r="AD51" i="105"/>
  <c r="AD39" i="105"/>
  <c r="AD70" i="105"/>
  <c r="AD98" i="105"/>
  <c r="AD65" i="105"/>
  <c r="AD94" i="105"/>
  <c r="AD72" i="105"/>
  <c r="AD60" i="105"/>
  <c r="AD48" i="105"/>
  <c r="AD81" i="105"/>
  <c r="AD67" i="105"/>
  <c r="AD55" i="105"/>
  <c r="AD43" i="105"/>
  <c r="AD82" i="105"/>
  <c r="AD74" i="105"/>
  <c r="AD62" i="105"/>
  <c r="AD50" i="105"/>
  <c r="AD71" i="105"/>
  <c r="AD59" i="105"/>
  <c r="AD47" i="105"/>
  <c r="T23" i="105"/>
  <c r="AR23" i="105"/>
  <c r="O24" i="105"/>
  <c r="AA24" i="105"/>
  <c r="AM24" i="105"/>
  <c r="V25" i="105"/>
  <c r="AH25" i="105"/>
  <c r="AU25" i="105" s="1"/>
  <c r="Q26" i="105"/>
  <c r="AC26" i="105"/>
  <c r="K27" i="105"/>
  <c r="AJ27" i="105"/>
  <c r="AE28" i="105"/>
  <c r="AQ28" i="105"/>
  <c r="N29" i="105"/>
  <c r="Z29" i="105"/>
  <c r="U30" i="105"/>
  <c r="AH30" i="105"/>
  <c r="AU30" i="105" s="1"/>
  <c r="U31" i="105"/>
  <c r="AJ31" i="105"/>
  <c r="X32" i="105"/>
  <c r="Y33" i="105"/>
  <c r="Z34" i="105"/>
  <c r="AN34" i="105"/>
  <c r="K34" i="105" s="1"/>
  <c r="AD36" i="105"/>
  <c r="AR36" i="105"/>
  <c r="Q37" i="105"/>
  <c r="Y39" i="105"/>
  <c r="T40" i="105"/>
  <c r="AI41" i="105"/>
  <c r="AV41" i="105" s="1"/>
  <c r="AG41" i="105"/>
  <c r="AT41" i="105" s="1"/>
  <c r="AD41" i="105"/>
  <c r="Y42" i="105"/>
  <c r="Z43" i="105"/>
  <c r="W44" i="105"/>
  <c r="AD46" i="105"/>
  <c r="S48" i="105"/>
  <c r="AD49" i="105"/>
  <c r="W52" i="105"/>
  <c r="AD53" i="105"/>
  <c r="Z54" i="105"/>
  <c r="AR56" i="105"/>
  <c r="AQ56" i="105"/>
  <c r="AE56" i="105"/>
  <c r="AP56" i="105"/>
  <c r="AO56" i="105"/>
  <c r="AM56" i="105"/>
  <c r="AL56" i="105"/>
  <c r="AK56" i="105"/>
  <c r="M56" i="105"/>
  <c r="AJ56" i="105"/>
  <c r="K56" i="105"/>
  <c r="H56" i="105"/>
  <c r="AM57" i="105"/>
  <c r="AL57" i="105"/>
  <c r="AK57" i="105"/>
  <c r="M57" i="105"/>
  <c r="AJ57" i="105"/>
  <c r="I57" i="105"/>
  <c r="H57" i="105"/>
  <c r="AR57" i="105"/>
  <c r="AQ57" i="105"/>
  <c r="AE57" i="105"/>
  <c r="AN57" i="105"/>
  <c r="K57" i="105" s="1"/>
  <c r="AC62" i="105"/>
  <c r="H63" i="105"/>
  <c r="AR63" i="105"/>
  <c r="AQ63" i="105"/>
  <c r="AE63" i="105"/>
  <c r="AP63" i="105"/>
  <c r="AO63" i="105"/>
  <c r="AN63" i="105"/>
  <c r="K63" i="105" s="1"/>
  <c r="AM63" i="105"/>
  <c r="AL63" i="105"/>
  <c r="AK63" i="105"/>
  <c r="M63" i="105"/>
  <c r="I63" i="105"/>
  <c r="AD64" i="105"/>
  <c r="Y65" i="105"/>
  <c r="AR68" i="105"/>
  <c r="AQ68" i="105"/>
  <c r="AE68" i="105"/>
  <c r="AP68" i="105"/>
  <c r="AO68" i="105"/>
  <c r="AN68" i="105"/>
  <c r="K68" i="105" s="1"/>
  <c r="AM68" i="105"/>
  <c r="AL68" i="105"/>
  <c r="AK68" i="105"/>
  <c r="M68" i="105"/>
  <c r="AJ68" i="105"/>
  <c r="H68" i="105"/>
  <c r="R69" i="105"/>
  <c r="X70" i="105"/>
  <c r="N72" i="105"/>
  <c r="V73" i="105"/>
  <c r="W81" i="105"/>
  <c r="R94" i="105"/>
  <c r="S272" i="105"/>
  <c r="S260" i="105"/>
  <c r="S267" i="105"/>
  <c r="S255" i="105"/>
  <c r="S269" i="105"/>
  <c r="S257" i="105"/>
  <c r="S264" i="105"/>
  <c r="S276" i="105"/>
  <c r="S271" i="105"/>
  <c r="S266" i="105"/>
  <c r="S273" i="105"/>
  <c r="S261" i="105"/>
  <c r="S268" i="105"/>
  <c r="S265" i="105"/>
  <c r="S270" i="105"/>
  <c r="S258" i="105"/>
  <c r="S245" i="105"/>
  <c r="S252" i="105"/>
  <c r="S247" i="105"/>
  <c r="S275" i="105"/>
  <c r="S262" i="105"/>
  <c r="S242" i="105"/>
  <c r="S274" i="105"/>
  <c r="S249" i="105"/>
  <c r="S237" i="105"/>
  <c r="S254" i="105"/>
  <c r="S244" i="105"/>
  <c r="S251" i="105"/>
  <c r="S239" i="105"/>
  <c r="S259" i="105"/>
  <c r="S246" i="105"/>
  <c r="S234" i="105"/>
  <c r="S256" i="105"/>
  <c r="S241" i="105"/>
  <c r="S263" i="105"/>
  <c r="S250" i="105"/>
  <c r="S238" i="105"/>
  <c r="S231" i="105"/>
  <c r="S225" i="105"/>
  <c r="S213" i="105"/>
  <c r="S253" i="105"/>
  <c r="S222" i="105"/>
  <c r="S229" i="105"/>
  <c r="S232" i="105"/>
  <c r="S240" i="105"/>
  <c r="S236" i="105"/>
  <c r="S219" i="105"/>
  <c r="S226" i="105"/>
  <c r="S248" i="105"/>
  <c r="S221" i="105"/>
  <c r="S235" i="105"/>
  <c r="S243" i="105"/>
  <c r="S199" i="105"/>
  <c r="S206" i="105"/>
  <c r="S220" i="105"/>
  <c r="S215" i="105"/>
  <c r="S223" i="105"/>
  <c r="S208" i="105"/>
  <c r="S212" i="105"/>
  <c r="S211" i="105"/>
  <c r="S203" i="105"/>
  <c r="S228" i="105"/>
  <c r="S210" i="105"/>
  <c r="S198" i="105"/>
  <c r="S224" i="105"/>
  <c r="S217" i="105"/>
  <c r="S230" i="105"/>
  <c r="S214" i="105"/>
  <c r="S233" i="105"/>
  <c r="S196" i="105"/>
  <c r="S194" i="105"/>
  <c r="S182" i="105"/>
  <c r="S209" i="105"/>
  <c r="S189" i="105"/>
  <c r="S216" i="105"/>
  <c r="S197" i="105"/>
  <c r="S227" i="105"/>
  <c r="S191" i="105"/>
  <c r="S179" i="105"/>
  <c r="S207" i="105"/>
  <c r="S204" i="105"/>
  <c r="S201" i="105"/>
  <c r="S218" i="105"/>
  <c r="S205" i="105"/>
  <c r="S183" i="105"/>
  <c r="S200" i="105"/>
  <c r="S190" i="105"/>
  <c r="S171" i="105"/>
  <c r="S178" i="105"/>
  <c r="S192" i="105"/>
  <c r="S181" i="105"/>
  <c r="S180" i="105"/>
  <c r="S173" i="105"/>
  <c r="S161" i="105"/>
  <c r="S188" i="105"/>
  <c r="S184" i="105"/>
  <c r="S168" i="105"/>
  <c r="S175" i="105"/>
  <c r="S195" i="105"/>
  <c r="S187" i="105"/>
  <c r="S186" i="105"/>
  <c r="S177" i="105"/>
  <c r="S193" i="105"/>
  <c r="S174" i="105"/>
  <c r="S185" i="105"/>
  <c r="S170" i="105"/>
  <c r="S169" i="105"/>
  <c r="S156" i="105"/>
  <c r="S151" i="105"/>
  <c r="S158" i="105"/>
  <c r="S146" i="105"/>
  <c r="S202" i="105"/>
  <c r="S166" i="105"/>
  <c r="S163" i="105"/>
  <c r="S162" i="105"/>
  <c r="S160" i="105"/>
  <c r="S176" i="105"/>
  <c r="S150" i="105"/>
  <c r="S172" i="105"/>
  <c r="S167" i="105"/>
  <c r="S164" i="105"/>
  <c r="S157" i="105"/>
  <c r="S145" i="105"/>
  <c r="S152" i="105"/>
  <c r="S153" i="105"/>
  <c r="S149" i="105"/>
  <c r="S134" i="105"/>
  <c r="S141" i="105"/>
  <c r="S129" i="105"/>
  <c r="S136" i="105"/>
  <c r="S143" i="105"/>
  <c r="S131" i="105"/>
  <c r="S138" i="105"/>
  <c r="S133" i="105"/>
  <c r="S165" i="105"/>
  <c r="S154" i="105"/>
  <c r="S140" i="105"/>
  <c r="S128" i="105"/>
  <c r="S135" i="105"/>
  <c r="S142" i="105"/>
  <c r="S159" i="105"/>
  <c r="S148" i="105"/>
  <c r="S147" i="105"/>
  <c r="S144" i="105"/>
  <c r="S137" i="105"/>
  <c r="S125" i="105"/>
  <c r="S117" i="105"/>
  <c r="S105" i="105"/>
  <c r="S112" i="105"/>
  <c r="S124" i="105"/>
  <c r="S119" i="105"/>
  <c r="S107" i="105"/>
  <c r="S114" i="105"/>
  <c r="S102" i="105"/>
  <c r="S121" i="105"/>
  <c r="S116" i="105"/>
  <c r="S155" i="105"/>
  <c r="S130" i="105"/>
  <c r="S127" i="105"/>
  <c r="S123" i="105"/>
  <c r="S111" i="105"/>
  <c r="S139" i="105"/>
  <c r="S118" i="105"/>
  <c r="S106" i="105"/>
  <c r="S126" i="105"/>
  <c r="S113" i="105"/>
  <c r="S120" i="105"/>
  <c r="S108" i="105"/>
  <c r="S122" i="105"/>
  <c r="S110" i="105"/>
  <c r="S95" i="105"/>
  <c r="S83" i="105"/>
  <c r="S90" i="105"/>
  <c r="S78" i="105"/>
  <c r="S97" i="105"/>
  <c r="S85" i="105"/>
  <c r="S92" i="105"/>
  <c r="S80" i="105"/>
  <c r="S99" i="105"/>
  <c r="S115" i="105"/>
  <c r="S104" i="105"/>
  <c r="S94" i="105"/>
  <c r="S132" i="105"/>
  <c r="S101" i="105"/>
  <c r="S96" i="105"/>
  <c r="S84" i="105"/>
  <c r="S91" i="105"/>
  <c r="S79" i="105"/>
  <c r="S100" i="105"/>
  <c r="S88" i="105"/>
  <c r="S93" i="105"/>
  <c r="S81" i="105"/>
  <c r="S76" i="105"/>
  <c r="S73" i="105"/>
  <c r="S61" i="105"/>
  <c r="S49" i="105"/>
  <c r="S37" i="105"/>
  <c r="S109" i="105"/>
  <c r="S82" i="105"/>
  <c r="S68" i="105"/>
  <c r="S56" i="105"/>
  <c r="S63" i="105"/>
  <c r="S51" i="105"/>
  <c r="S39" i="105"/>
  <c r="S89" i="105"/>
  <c r="S70" i="105"/>
  <c r="S58" i="105"/>
  <c r="S46" i="105"/>
  <c r="S34" i="105"/>
  <c r="S103" i="105"/>
  <c r="S65" i="105"/>
  <c r="S75" i="105"/>
  <c r="S72" i="105"/>
  <c r="S60" i="105"/>
  <c r="S98" i="105"/>
  <c r="S86" i="105"/>
  <c r="S67" i="105"/>
  <c r="S55" i="105"/>
  <c r="S43" i="105"/>
  <c r="S74" i="105"/>
  <c r="S62" i="105"/>
  <c r="S50" i="105"/>
  <c r="S77" i="105"/>
  <c r="S69" i="105"/>
  <c r="S57" i="105"/>
  <c r="S45" i="105"/>
  <c r="S66" i="105"/>
  <c r="S54" i="105"/>
  <c r="N22" i="105"/>
  <c r="Z22" i="105"/>
  <c r="U23" i="105"/>
  <c r="P24" i="105"/>
  <c r="AB24" i="105"/>
  <c r="W25" i="105"/>
  <c r="R26" i="105"/>
  <c r="AD26" i="105"/>
  <c r="M27" i="105"/>
  <c r="Y27" i="105"/>
  <c r="T28" i="105"/>
  <c r="O29" i="105"/>
  <c r="AA29" i="105"/>
  <c r="I30" i="105"/>
  <c r="V30" i="105"/>
  <c r="W31" i="105"/>
  <c r="AL31" i="105"/>
  <c r="AR32" i="105"/>
  <c r="AO32" i="105"/>
  <c r="Y32" i="105"/>
  <c r="AL32" i="105"/>
  <c r="AM33" i="105"/>
  <c r="AJ33" i="105"/>
  <c r="Z33" i="105"/>
  <c r="AO33" i="105"/>
  <c r="M34" i="105"/>
  <c r="AA34" i="105"/>
  <c r="AO34" i="105"/>
  <c r="O35" i="105"/>
  <c r="AD35" i="105"/>
  <c r="AR35" i="105"/>
  <c r="Q36" i="105"/>
  <c r="AE36" i="105"/>
  <c r="R37" i="105"/>
  <c r="T38" i="105"/>
  <c r="I39" i="105"/>
  <c r="AA39" i="105"/>
  <c r="V40" i="105"/>
  <c r="AO40" i="105"/>
  <c r="N41" i="105"/>
  <c r="Z42" i="105"/>
  <c r="AA43" i="105"/>
  <c r="AA44" i="105"/>
  <c r="AC45" i="105"/>
  <c r="H46" i="105"/>
  <c r="T48" i="105"/>
  <c r="AH50" i="105"/>
  <c r="AU50" i="105" s="1"/>
  <c r="AJ51" i="105"/>
  <c r="X52" i="105"/>
  <c r="AC54" i="105"/>
  <c r="P56" i="105"/>
  <c r="Q57" i="105"/>
  <c r="Z65" i="105"/>
  <c r="V68" i="105"/>
  <c r="AC69" i="105"/>
  <c r="Y70" i="105"/>
  <c r="T71" i="105"/>
  <c r="O72" i="105"/>
  <c r="U76" i="105"/>
  <c r="N78" i="105"/>
  <c r="X81" i="105"/>
  <c r="AC85" i="105"/>
  <c r="U88" i="105"/>
  <c r="M60" i="105"/>
  <c r="AK60" i="105"/>
  <c r="AO64" i="105"/>
  <c r="AN69" i="105"/>
  <c r="K69" i="105" s="1"/>
  <c r="M72" i="105"/>
  <c r="AK72" i="105"/>
  <c r="AR78" i="105"/>
  <c r="AQ78" i="105"/>
  <c r="AE78" i="105"/>
  <c r="AP78" i="105"/>
  <c r="AO78" i="105"/>
  <c r="AK78" i="105"/>
  <c r="M78" i="105"/>
  <c r="AJ78" i="105"/>
  <c r="AM79" i="105"/>
  <c r="AL79" i="105"/>
  <c r="AK79" i="105"/>
  <c r="M79" i="105"/>
  <c r="AJ79" i="105"/>
  <c r="K79" i="105"/>
  <c r="AR79" i="105"/>
  <c r="AQ79" i="105"/>
  <c r="AE79" i="105"/>
  <c r="AR81" i="105"/>
  <c r="AI106" i="105"/>
  <c r="AV106" i="105" s="1"/>
  <c r="AG106" i="105"/>
  <c r="AT106" i="105" s="1"/>
  <c r="AL58" i="105"/>
  <c r="AG59" i="105"/>
  <c r="AT59" i="105" s="1"/>
  <c r="AN60" i="105"/>
  <c r="K60" i="105" s="1"/>
  <c r="AR64" i="105"/>
  <c r="AH66" i="105"/>
  <c r="AU66" i="105" s="1"/>
  <c r="AE69" i="105"/>
  <c r="AQ69" i="105"/>
  <c r="AL70" i="105"/>
  <c r="AG71" i="105"/>
  <c r="AT71" i="105" s="1"/>
  <c r="AN72" i="105"/>
  <c r="AM77" i="105"/>
  <c r="AL78" i="105"/>
  <c r="AO79" i="105"/>
  <c r="H85" i="105"/>
  <c r="AR85" i="105"/>
  <c r="AQ85" i="105"/>
  <c r="AE85" i="105"/>
  <c r="AP85" i="105"/>
  <c r="AL85" i="105"/>
  <c r="AK85" i="105"/>
  <c r="M85" i="105"/>
  <c r="AM91" i="105"/>
  <c r="AL91" i="105"/>
  <c r="AK91" i="105"/>
  <c r="M91" i="105"/>
  <c r="AJ91" i="105"/>
  <c r="K91" i="105"/>
  <c r="I91" i="105"/>
  <c r="AR91" i="105"/>
  <c r="AQ91" i="105"/>
  <c r="AE91" i="105"/>
  <c r="AN91" i="105"/>
  <c r="AH106" i="105"/>
  <c r="AU106" i="105" s="1"/>
  <c r="I47" i="105"/>
  <c r="AJ49" i="105"/>
  <c r="AM58" i="105"/>
  <c r="I59" i="105"/>
  <c r="AH59" i="105"/>
  <c r="AU59" i="105" s="1"/>
  <c r="AO60" i="105"/>
  <c r="AJ61" i="105"/>
  <c r="H64" i="105"/>
  <c r="AR69" i="105"/>
  <c r="AM70" i="105"/>
  <c r="I71" i="105"/>
  <c r="AH71" i="105"/>
  <c r="AU71" i="105" s="1"/>
  <c r="AO72" i="105"/>
  <c r="K73" i="105"/>
  <c r="AJ73" i="105"/>
  <c r="AN77" i="105"/>
  <c r="AM78" i="105"/>
  <c r="AP79" i="105"/>
  <c r="AG83" i="105"/>
  <c r="AT83" i="105" s="1"/>
  <c r="K85" i="105"/>
  <c r="AQ105" i="105"/>
  <c r="AE105" i="105"/>
  <c r="AO105" i="105"/>
  <c r="AN105" i="105"/>
  <c r="K105" i="105" s="1"/>
  <c r="AL105" i="105"/>
  <c r="AJ105" i="105"/>
  <c r="I105" i="105"/>
  <c r="AR105" i="105"/>
  <c r="AP105" i="105"/>
  <c r="AM105" i="105"/>
  <c r="AK105" i="105"/>
  <c r="M105" i="105"/>
  <c r="M49" i="105"/>
  <c r="AK49" i="105"/>
  <c r="AN58" i="105"/>
  <c r="K58" i="105" s="1"/>
  <c r="AP60" i="105"/>
  <c r="M61" i="105"/>
  <c r="AK61" i="105"/>
  <c r="I64" i="105"/>
  <c r="AJ66" i="105"/>
  <c r="H69" i="105"/>
  <c r="AN70" i="105"/>
  <c r="K70" i="105" s="1"/>
  <c r="AP72" i="105"/>
  <c r="M73" i="105"/>
  <c r="AK73" i="105"/>
  <c r="AO77" i="105"/>
  <c r="AN78" i="105"/>
  <c r="K78" i="105" s="1"/>
  <c r="AH83" i="105"/>
  <c r="AU83" i="105" s="1"/>
  <c r="AJ85" i="105"/>
  <c r="H97" i="105"/>
  <c r="AR97" i="105"/>
  <c r="AQ97" i="105"/>
  <c r="AE97" i="105"/>
  <c r="AP97" i="105"/>
  <c r="AO97" i="105"/>
  <c r="AN97" i="105"/>
  <c r="K97" i="105" s="1"/>
  <c r="AM97" i="105"/>
  <c r="AL97" i="105"/>
  <c r="AK97" i="105"/>
  <c r="M97" i="105"/>
  <c r="I97" i="105"/>
  <c r="AE60" i="105"/>
  <c r="AQ60" i="105"/>
  <c r="AG62" i="105"/>
  <c r="AT62" i="105" s="1"/>
  <c r="AE72" i="105"/>
  <c r="AQ72" i="105"/>
  <c r="AG74" i="105"/>
  <c r="AT74" i="105" s="1"/>
  <c r="AQ77" i="105"/>
  <c r="AI82" i="105"/>
  <c r="AV82" i="105" s="1"/>
  <c r="AH82" i="105"/>
  <c r="AU82" i="105" s="1"/>
  <c r="AG82" i="105"/>
  <c r="AT82" i="105" s="1"/>
  <c r="AI99" i="105"/>
  <c r="AV99" i="105" s="1"/>
  <c r="AH99" i="105"/>
  <c r="AU99" i="105" s="1"/>
  <c r="AG99" i="105"/>
  <c r="AT99" i="105" s="1"/>
  <c r="I102" i="105"/>
  <c r="AR102" i="105"/>
  <c r="AQ102" i="105"/>
  <c r="AE102" i="105"/>
  <c r="AK102" i="105"/>
  <c r="AM102" i="105"/>
  <c r="AL102" i="105"/>
  <c r="AJ102" i="105"/>
  <c r="M102" i="105"/>
  <c r="AN102" i="105"/>
  <c r="K102" i="105" s="1"/>
  <c r="H102" i="105"/>
  <c r="AR60" i="105"/>
  <c r="AH62" i="105"/>
  <c r="AU62" i="105" s="1"/>
  <c r="AJ64" i="105"/>
  <c r="AR72" i="105"/>
  <c r="AH74" i="105"/>
  <c r="AU74" i="105" s="1"/>
  <c r="AR77" i="105"/>
  <c r="AO81" i="105"/>
  <c r="AN81" i="105"/>
  <c r="AM81" i="105"/>
  <c r="AL81" i="105"/>
  <c r="I81" i="105"/>
  <c r="H81" i="105"/>
  <c r="AM42" i="105"/>
  <c r="I43" i="105"/>
  <c r="AL47" i="105"/>
  <c r="AN49" i="105"/>
  <c r="K49" i="105" s="1"/>
  <c r="AM54" i="105"/>
  <c r="I55" i="105"/>
  <c r="AE58" i="105"/>
  <c r="AQ58" i="105"/>
  <c r="AL59" i="105"/>
  <c r="H60" i="105"/>
  <c r="AN61" i="105"/>
  <c r="K61" i="105" s="1"/>
  <c r="M64" i="105"/>
  <c r="AK64" i="105"/>
  <c r="AM66" i="105"/>
  <c r="I67" i="105"/>
  <c r="AJ69" i="105"/>
  <c r="AE70" i="105"/>
  <c r="AQ70" i="105"/>
  <c r="AL71" i="105"/>
  <c r="H72" i="105"/>
  <c r="AN73" i="105"/>
  <c r="K81" i="105"/>
  <c r="AJ81" i="105"/>
  <c r="AO85" i="105"/>
  <c r="AH92" i="105"/>
  <c r="AU92" i="105" s="1"/>
  <c r="AG92" i="105"/>
  <c r="AT92" i="105" s="1"/>
  <c r="AI92" i="105"/>
  <c r="AV92" i="105" s="1"/>
  <c r="AH104" i="105"/>
  <c r="AU104" i="105" s="1"/>
  <c r="AG104" i="105"/>
  <c r="AT104" i="105" s="1"/>
  <c r="AI104" i="105"/>
  <c r="AV104" i="105" s="1"/>
  <c r="AN42" i="105"/>
  <c r="K42" i="105" s="1"/>
  <c r="AM47" i="105"/>
  <c r="AO49" i="105"/>
  <c r="AN54" i="105"/>
  <c r="K54" i="105" s="1"/>
  <c r="AR58" i="105"/>
  <c r="AM59" i="105"/>
  <c r="I60" i="105"/>
  <c r="AO61" i="105"/>
  <c r="AL64" i="105"/>
  <c r="AN66" i="105"/>
  <c r="K66" i="105" s="1"/>
  <c r="M69" i="105"/>
  <c r="AK69" i="105"/>
  <c r="AR70" i="105"/>
  <c r="AM71" i="105"/>
  <c r="I72" i="105"/>
  <c r="AO73" i="105"/>
  <c r="I80" i="105"/>
  <c r="H80" i="105"/>
  <c r="AR80" i="105"/>
  <c r="AQ80" i="105"/>
  <c r="AE80" i="105"/>
  <c r="AM80" i="105"/>
  <c r="AL80" i="105"/>
  <c r="M81" i="105"/>
  <c r="AK81" i="105"/>
  <c r="AM64" i="105"/>
  <c r="AK77" i="105"/>
  <c r="M77" i="105"/>
  <c r="AJ77" i="105"/>
  <c r="K77" i="105"/>
  <c r="I77" i="105"/>
  <c r="AP77" i="105"/>
  <c r="AI87" i="105"/>
  <c r="AV87" i="105" s="1"/>
  <c r="AH87" i="105"/>
  <c r="AU87" i="105" s="1"/>
  <c r="AG87" i="105"/>
  <c r="AT87" i="105" s="1"/>
  <c r="AO93" i="105"/>
  <c r="AN93" i="105"/>
  <c r="K93" i="105" s="1"/>
  <c r="AM93" i="105"/>
  <c r="AL93" i="105"/>
  <c r="AK93" i="105"/>
  <c r="M93" i="105"/>
  <c r="AJ93" i="105"/>
  <c r="I93" i="105"/>
  <c r="H93" i="105"/>
  <c r="AP93" i="105"/>
  <c r="M43" i="105"/>
  <c r="AE49" i="105"/>
  <c r="M55" i="105"/>
  <c r="AE61" i="105"/>
  <c r="M67" i="105"/>
  <c r="K72" i="105"/>
  <c r="AE73" i="105"/>
  <c r="I75" i="105"/>
  <c r="AR75" i="105"/>
  <c r="AN75" i="105"/>
  <c r="K75" i="105" s="1"/>
  <c r="AP75" i="105"/>
  <c r="AE77" i="105"/>
  <c r="I78" i="105"/>
  <c r="I79" i="105"/>
  <c r="M80" i="105"/>
  <c r="AJ80" i="105"/>
  <c r="AQ81" i="105"/>
  <c r="AR90" i="105"/>
  <c r="AQ90" i="105"/>
  <c r="AE90" i="105"/>
  <c r="AP90" i="105"/>
  <c r="AO90" i="105"/>
  <c r="AM90" i="105"/>
  <c r="AK90" i="105"/>
  <c r="M90" i="105"/>
  <c r="AJ90" i="105"/>
  <c r="K90" i="105"/>
  <c r="H90" i="105"/>
  <c r="AJ97" i="105"/>
  <c r="AO102" i="105"/>
  <c r="AP127" i="105"/>
  <c r="AM127" i="105"/>
  <c r="AK127" i="105"/>
  <c r="M127" i="105"/>
  <c r="AJ127" i="105"/>
  <c r="H127" i="105"/>
  <c r="AR127" i="105"/>
  <c r="AQ127" i="105"/>
  <c r="AO127" i="105"/>
  <c r="AN127" i="105"/>
  <c r="K127" i="105" s="1"/>
  <c r="AL127" i="105"/>
  <c r="AE127" i="105"/>
  <c r="I127" i="105"/>
  <c r="AJ104" i="105"/>
  <c r="I104" i="105"/>
  <c r="H104" i="105"/>
  <c r="AQ104" i="105"/>
  <c r="AE104" i="105"/>
  <c r="AM104" i="105"/>
  <c r="AG107" i="105"/>
  <c r="AT107" i="105" s="1"/>
  <c r="AH107" i="105"/>
  <c r="AU107" i="105" s="1"/>
  <c r="AR86" i="105"/>
  <c r="AH88" i="105"/>
  <c r="AU88" i="105" s="1"/>
  <c r="AO89" i="105"/>
  <c r="AL92" i="105"/>
  <c r="AR98" i="105"/>
  <c r="AH100" i="105"/>
  <c r="AU100" i="105" s="1"/>
  <c r="AO101" i="105"/>
  <c r="AO82" i="105"/>
  <c r="AJ83" i="105"/>
  <c r="AE84" i="105"/>
  <c r="AQ84" i="105"/>
  <c r="H86" i="105"/>
  <c r="AN87" i="105"/>
  <c r="K87" i="105" s="1"/>
  <c r="AP89" i="105"/>
  <c r="AM92" i="105"/>
  <c r="AJ95" i="105"/>
  <c r="H98" i="105"/>
  <c r="AP101" i="105"/>
  <c r="AK104" i="105"/>
  <c r="AH121" i="105"/>
  <c r="AU121" i="105" s="1"/>
  <c r="AO92" i="105"/>
  <c r="AN104" i="105"/>
  <c r="K104" i="105" s="1"/>
  <c r="AM76" i="105"/>
  <c r="H82" i="105"/>
  <c r="AN83" i="105"/>
  <c r="K83" i="105" s="1"/>
  <c r="M86" i="105"/>
  <c r="AK86" i="105"/>
  <c r="I89" i="105"/>
  <c r="AE92" i="105"/>
  <c r="AQ92" i="105"/>
  <c r="H94" i="105"/>
  <c r="AG94" i="105"/>
  <c r="AT94" i="105" s="1"/>
  <c r="AN95" i="105"/>
  <c r="K95" i="105" s="1"/>
  <c r="M98" i="105"/>
  <c r="AK98" i="105"/>
  <c r="AM100" i="105"/>
  <c r="I101" i="105"/>
  <c r="AO103" i="105"/>
  <c r="AM103" i="105"/>
  <c r="AL103" i="105"/>
  <c r="AR103" i="105"/>
  <c r="AP104" i="105"/>
  <c r="AO83" i="105"/>
  <c r="AL86" i="105"/>
  <c r="AR92" i="105"/>
  <c r="AH94" i="105"/>
  <c r="AU94" i="105" s="1"/>
  <c r="AO95" i="105"/>
  <c r="AL98" i="105"/>
  <c r="AR104" i="105"/>
  <c r="AI107" i="105"/>
  <c r="AV107" i="105" s="1"/>
  <c r="AO76" i="105"/>
  <c r="AP83" i="105"/>
  <c r="M84" i="105"/>
  <c r="AK84" i="105"/>
  <c r="AM86" i="105"/>
  <c r="AO88" i="105"/>
  <c r="K89" i="105"/>
  <c r="AJ89" i="105"/>
  <c r="H92" i="105"/>
  <c r="AP95" i="105"/>
  <c r="M96" i="105"/>
  <c r="AK96" i="105"/>
  <c r="AM98" i="105"/>
  <c r="AO100" i="105"/>
  <c r="K101" i="105"/>
  <c r="AJ101" i="105"/>
  <c r="H119" i="105"/>
  <c r="AR119" i="105"/>
  <c r="AQ119" i="105"/>
  <c r="AE119" i="105"/>
  <c r="AP119" i="105"/>
  <c r="AO119" i="105"/>
  <c r="AN119" i="105"/>
  <c r="K119" i="105" s="1"/>
  <c r="AM119" i="105"/>
  <c r="AL119" i="105"/>
  <c r="AK119" i="105"/>
  <c r="M119" i="105"/>
  <c r="AJ119" i="105"/>
  <c r="I119" i="105"/>
  <c r="K82" i="105"/>
  <c r="AE83" i="105"/>
  <c r="M89" i="105"/>
  <c r="K94" i="105"/>
  <c r="AE95" i="105"/>
  <c r="M101" i="105"/>
  <c r="H107" i="105"/>
  <c r="AR107" i="105"/>
  <c r="AQ107" i="105"/>
  <c r="AE107" i="105"/>
  <c r="AP107" i="105"/>
  <c r="AN107" i="105"/>
  <c r="K107" i="105" s="1"/>
  <c r="AL107" i="105"/>
  <c r="AJ107" i="105"/>
  <c r="I107" i="105"/>
  <c r="AM107" i="105"/>
  <c r="AI109" i="105"/>
  <c r="AV109" i="105" s="1"/>
  <c r="AH109" i="105"/>
  <c r="AU109" i="105" s="1"/>
  <c r="AG109" i="105"/>
  <c r="AT109" i="105" s="1"/>
  <c r="AN113" i="105"/>
  <c r="AP115" i="105"/>
  <c r="AR117" i="105"/>
  <c r="AG126" i="105"/>
  <c r="AT126" i="105" s="1"/>
  <c r="AO106" i="105"/>
  <c r="AE108" i="105"/>
  <c r="AQ108" i="105"/>
  <c r="AL109" i="105"/>
  <c r="H110" i="105"/>
  <c r="AG110" i="105"/>
  <c r="AT110" i="105" s="1"/>
  <c r="AN111" i="105"/>
  <c r="K111" i="105" s="1"/>
  <c r="AP113" i="105"/>
  <c r="M114" i="105"/>
  <c r="AK114" i="105"/>
  <c r="AR115" i="105"/>
  <c r="AM116" i="105"/>
  <c r="I117" i="105"/>
  <c r="AO118" i="105"/>
  <c r="AE120" i="105"/>
  <c r="AQ120" i="105"/>
  <c r="H122" i="105"/>
  <c r="AG122" i="105"/>
  <c r="AT122" i="105" s="1"/>
  <c r="AP124" i="105"/>
  <c r="AM124" i="105"/>
  <c r="AJ124" i="105"/>
  <c r="AR124" i="105"/>
  <c r="AM125" i="105"/>
  <c r="AM130" i="105"/>
  <c r="AL130" i="105"/>
  <c r="AK130" i="105"/>
  <c r="M130" i="105"/>
  <c r="AJ130" i="105"/>
  <c r="K130" i="105"/>
  <c r="I130" i="105"/>
  <c r="H130" i="105"/>
  <c r="AR130" i="105"/>
  <c r="AP130" i="105"/>
  <c r="AQ130" i="105"/>
  <c r="AE113" i="105"/>
  <c r="AQ113" i="105"/>
  <c r="AG115" i="105"/>
  <c r="AT115" i="105" s="1"/>
  <c r="AJ131" i="105"/>
  <c r="H108" i="105"/>
  <c r="AR113" i="105"/>
  <c r="AM114" i="105"/>
  <c r="I115" i="105"/>
  <c r="AH115" i="105"/>
  <c r="AU115" i="105" s="1"/>
  <c r="AO116" i="105"/>
  <c r="AJ117" i="105"/>
  <c r="H120" i="105"/>
  <c r="H113" i="105"/>
  <c r="M117" i="105"/>
  <c r="AK117" i="105"/>
  <c r="I131" i="105"/>
  <c r="H131" i="105"/>
  <c r="AR131" i="105"/>
  <c r="AQ131" i="105"/>
  <c r="AE131" i="105"/>
  <c r="AO131" i="105"/>
  <c r="AN131" i="105"/>
  <c r="AM131" i="105"/>
  <c r="AK131" i="105"/>
  <c r="M131" i="105"/>
  <c r="AP131" i="105"/>
  <c r="AM152" i="105"/>
  <c r="AL152" i="105"/>
  <c r="AK152" i="105"/>
  <c r="M152" i="105"/>
  <c r="H152" i="105"/>
  <c r="AR152" i="105"/>
  <c r="AQ152" i="105"/>
  <c r="AE152" i="105"/>
  <c r="AN152" i="105"/>
  <c r="I152" i="105"/>
  <c r="AP152" i="105"/>
  <c r="I113" i="105"/>
  <c r="AO114" i="105"/>
  <c r="AJ115" i="105"/>
  <c r="AE116" i="105"/>
  <c r="AQ116" i="105"/>
  <c r="AL117" i="105"/>
  <c r="AG118" i="105"/>
  <c r="AT118" i="105" s="1"/>
  <c r="AK122" i="105"/>
  <c r="K131" i="105"/>
  <c r="AO143" i="105"/>
  <c r="AN143" i="105"/>
  <c r="AL143" i="105"/>
  <c r="I143" i="105"/>
  <c r="AK143" i="105"/>
  <c r="H143" i="105"/>
  <c r="AJ143" i="105"/>
  <c r="AE143" i="105"/>
  <c r="AR143" i="105"/>
  <c r="AQ143" i="105"/>
  <c r="M143" i="105"/>
  <c r="K152" i="105"/>
  <c r="AM117" i="105"/>
  <c r="AI133" i="105"/>
  <c r="AV133" i="105" s="1"/>
  <c r="AH133" i="105"/>
  <c r="AU133" i="105" s="1"/>
  <c r="AG133" i="105"/>
  <c r="AT133" i="105" s="1"/>
  <c r="K143" i="105"/>
  <c r="M108" i="105"/>
  <c r="AK108" i="105"/>
  <c r="AR109" i="105"/>
  <c r="AM110" i="105"/>
  <c r="I111" i="105"/>
  <c r="AO112" i="105"/>
  <c r="K113" i="105"/>
  <c r="AJ113" i="105"/>
  <c r="AE114" i="105"/>
  <c r="AQ114" i="105"/>
  <c r="AL115" i="105"/>
  <c r="H116" i="105"/>
  <c r="AN117" i="105"/>
  <c r="K117" i="105" s="1"/>
  <c r="M120" i="105"/>
  <c r="AK120" i="105"/>
  <c r="AM122" i="105"/>
  <c r="AN125" i="105"/>
  <c r="AK125" i="105"/>
  <c r="M125" i="105"/>
  <c r="I125" i="105"/>
  <c r="AQ125" i="105"/>
  <c r="AE125" i="105"/>
  <c r="AR134" i="105"/>
  <c r="AI136" i="105"/>
  <c r="AV136" i="105" s="1"/>
  <c r="AJ152" i="105"/>
  <c r="K106" i="105"/>
  <c r="AJ106" i="105"/>
  <c r="AL108" i="105"/>
  <c r="AN110" i="105"/>
  <c r="K110" i="105" s="1"/>
  <c r="AP112" i="105"/>
  <c r="M113" i="105"/>
  <c r="AK113" i="105"/>
  <c r="AR114" i="105"/>
  <c r="AM115" i="105"/>
  <c r="I116" i="105"/>
  <c r="AO117" i="105"/>
  <c r="K118" i="105"/>
  <c r="AJ118" i="105"/>
  <c r="AL120" i="105"/>
  <c r="AN122" i="105"/>
  <c r="K122" i="105" s="1"/>
  <c r="AK124" i="105"/>
  <c r="K125" i="105"/>
  <c r="AE130" i="105"/>
  <c r="AO152" i="105"/>
  <c r="AM108" i="105"/>
  <c r="AL113" i="105"/>
  <c r="H114" i="105"/>
  <c r="AN115" i="105"/>
  <c r="K115" i="105" s="1"/>
  <c r="AP117" i="105"/>
  <c r="AM120" i="105"/>
  <c r="AO122" i="105"/>
  <c r="AQ134" i="105"/>
  <c r="AE134" i="105"/>
  <c r="AP134" i="105"/>
  <c r="AO134" i="105"/>
  <c r="AN134" i="105"/>
  <c r="K134" i="105" s="1"/>
  <c r="AL134" i="105"/>
  <c r="AK134" i="105"/>
  <c r="M134" i="105"/>
  <c r="AJ134" i="105"/>
  <c r="I134" i="105"/>
  <c r="M111" i="105"/>
  <c r="K116" i="105"/>
  <c r="AE117" i="105"/>
  <c r="M123" i="105"/>
  <c r="AN124" i="105"/>
  <c r="K124" i="105" s="1"/>
  <c r="AK128" i="105"/>
  <c r="M128" i="105"/>
  <c r="AJ128" i="105"/>
  <c r="I128" i="105"/>
  <c r="AR128" i="105"/>
  <c r="AQ128" i="105"/>
  <c r="AE128" i="105"/>
  <c r="AP128" i="105"/>
  <c r="AN128" i="105"/>
  <c r="K128" i="105" s="1"/>
  <c r="AM128" i="105"/>
  <c r="AI132" i="105"/>
  <c r="AV132" i="105" s="1"/>
  <c r="AH132" i="105"/>
  <c r="AU132" i="105" s="1"/>
  <c r="H136" i="105"/>
  <c r="AR136" i="105"/>
  <c r="AQ136" i="105"/>
  <c r="AE136" i="105"/>
  <c r="AP136" i="105"/>
  <c r="AN136" i="105"/>
  <c r="K136" i="105" s="1"/>
  <c r="AM136" i="105"/>
  <c r="AL136" i="105"/>
  <c r="AJ136" i="105"/>
  <c r="AI138" i="105"/>
  <c r="AV138" i="105" s="1"/>
  <c r="AH138" i="105"/>
  <c r="AU138" i="105" s="1"/>
  <c r="AG138" i="105"/>
  <c r="AT138" i="105" s="1"/>
  <c r="AM143" i="105"/>
  <c r="AL126" i="105"/>
  <c r="AR132" i="105"/>
  <c r="AM133" i="105"/>
  <c r="AO135" i="105"/>
  <c r="AE137" i="105"/>
  <c r="AQ137" i="105"/>
  <c r="H139" i="105"/>
  <c r="AN140" i="105"/>
  <c r="K140" i="105" s="1"/>
  <c r="AP142" i="105"/>
  <c r="AK145" i="105"/>
  <c r="M145" i="105"/>
  <c r="AJ145" i="105"/>
  <c r="K145" i="105"/>
  <c r="AQ145" i="105"/>
  <c r="AE145" i="105"/>
  <c r="AP145" i="105"/>
  <c r="AN146" i="105"/>
  <c r="K146" i="105" s="1"/>
  <c r="AK147" i="105"/>
  <c r="AN162" i="105"/>
  <c r="K162" i="105" s="1"/>
  <c r="AL162" i="105"/>
  <c r="AJ162" i="105"/>
  <c r="AE162" i="105"/>
  <c r="AR162" i="105"/>
  <c r="AQ162" i="105"/>
  <c r="M162" i="105"/>
  <c r="AP162" i="105"/>
  <c r="AK162" i="105"/>
  <c r="H162" i="105"/>
  <c r="H179" i="105"/>
  <c r="AQ179" i="105"/>
  <c r="AE179" i="105"/>
  <c r="AR179" i="105"/>
  <c r="AP179" i="105"/>
  <c r="AO179" i="105"/>
  <c r="M179" i="105"/>
  <c r="AN179" i="105"/>
  <c r="K179" i="105"/>
  <c r="AK179" i="105"/>
  <c r="AM179" i="105"/>
  <c r="AL179" i="105"/>
  <c r="AJ179" i="105"/>
  <c r="AE142" i="105"/>
  <c r="AQ142" i="105"/>
  <c r="H158" i="105"/>
  <c r="AR158" i="105"/>
  <c r="AQ158" i="105"/>
  <c r="AE158" i="105"/>
  <c r="AP158" i="105"/>
  <c r="AO158" i="105"/>
  <c r="AN158" i="105"/>
  <c r="AM158" i="105"/>
  <c r="AL158" i="105"/>
  <c r="AK158" i="105"/>
  <c r="M158" i="105"/>
  <c r="I158" i="105"/>
  <c r="AO133" i="105"/>
  <c r="AR142" i="105"/>
  <c r="AP147" i="105"/>
  <c r="AI154" i="105"/>
  <c r="AV154" i="105" s="1"/>
  <c r="AH154" i="105"/>
  <c r="AU154" i="105" s="1"/>
  <c r="AG154" i="105"/>
  <c r="AT154" i="105" s="1"/>
  <c r="K158" i="105"/>
  <c r="AI164" i="105"/>
  <c r="AV164" i="105" s="1"/>
  <c r="AH164" i="105"/>
  <c r="AU164" i="105" s="1"/>
  <c r="AG164" i="105"/>
  <c r="AT164" i="105" s="1"/>
  <c r="AO126" i="105"/>
  <c r="AL129" i="105"/>
  <c r="AP133" i="105"/>
  <c r="AR135" i="105"/>
  <c r="I137" i="105"/>
  <c r="AJ139" i="105"/>
  <c r="AE140" i="105"/>
  <c r="AQ140" i="105"/>
  <c r="AL141" i="105"/>
  <c r="H142" i="105"/>
  <c r="AQ147" i="105"/>
  <c r="AR151" i="105"/>
  <c r="AQ151" i="105"/>
  <c r="AE151" i="105"/>
  <c r="AP151" i="105"/>
  <c r="AL151" i="105"/>
  <c r="AK151" i="105"/>
  <c r="M151" i="105"/>
  <c r="AJ151" i="105"/>
  <c r="K151" i="105"/>
  <c r="H151" i="105"/>
  <c r="AM151" i="105"/>
  <c r="AE133" i="105"/>
  <c r="AQ133" i="105"/>
  <c r="AG135" i="105"/>
  <c r="AT135" i="105" s="1"/>
  <c r="M139" i="105"/>
  <c r="AK139" i="105"/>
  <c r="AR140" i="105"/>
  <c r="I142" i="105"/>
  <c r="AR146" i="105"/>
  <c r="AQ146" i="105"/>
  <c r="AE146" i="105"/>
  <c r="AL146" i="105"/>
  <c r="AK146" i="105"/>
  <c r="M146" i="105"/>
  <c r="AM162" i="105"/>
  <c r="AO162" i="105"/>
  <c r="AR166" i="105"/>
  <c r="AP166" i="105"/>
  <c r="AO166" i="105"/>
  <c r="AK166" i="105"/>
  <c r="AJ166" i="105"/>
  <c r="AE166" i="105"/>
  <c r="M166" i="105"/>
  <c r="AQ166" i="105"/>
  <c r="K166" i="105"/>
  <c r="AL166" i="105"/>
  <c r="H166" i="105"/>
  <c r="AG178" i="105"/>
  <c r="AT178" i="105" s="1"/>
  <c r="AO129" i="105"/>
  <c r="AL132" i="105"/>
  <c r="H133" i="105"/>
  <c r="M137" i="105"/>
  <c r="AK137" i="105"/>
  <c r="AM139" i="105"/>
  <c r="I140" i="105"/>
  <c r="AO141" i="105"/>
  <c r="K142" i="105"/>
  <c r="AJ142" i="105"/>
  <c r="AM145" i="105"/>
  <c r="AI149" i="105"/>
  <c r="AV149" i="105" s="1"/>
  <c r="AH149" i="105"/>
  <c r="AU149" i="105" s="1"/>
  <c r="AL137" i="105"/>
  <c r="AN139" i="105"/>
  <c r="K139" i="105" s="1"/>
  <c r="M142" i="105"/>
  <c r="AK142" i="105"/>
  <c r="AN147" i="105"/>
  <c r="K147" i="105" s="1"/>
  <c r="AM147" i="105"/>
  <c r="AL147" i="105"/>
  <c r="H147" i="105"/>
  <c r="AR147" i="105"/>
  <c r="AE147" i="105"/>
  <c r="AJ158" i="105"/>
  <c r="AO139" i="105"/>
  <c r="AL142" i="105"/>
  <c r="AO145" i="105"/>
  <c r="AI160" i="105"/>
  <c r="AV160" i="105" s="1"/>
  <c r="AH160" i="105"/>
  <c r="AU160" i="105" s="1"/>
  <c r="AG160" i="105"/>
  <c r="AT160" i="105" s="1"/>
  <c r="K133" i="105"/>
  <c r="M140" i="105"/>
  <c r="AR145" i="105"/>
  <c r="M147" i="105"/>
  <c r="AI148" i="105"/>
  <c r="AV148" i="105" s="1"/>
  <c r="AH148" i="105"/>
  <c r="AU148" i="105" s="1"/>
  <c r="AG148" i="105"/>
  <c r="AT148" i="105" s="1"/>
  <c r="AM166" i="105"/>
  <c r="AM157" i="105"/>
  <c r="AO159" i="105"/>
  <c r="AM148" i="105"/>
  <c r="I149" i="105"/>
  <c r="AO150" i="105"/>
  <c r="AL153" i="105"/>
  <c r="H154" i="105"/>
  <c r="AN155" i="105"/>
  <c r="K155" i="105" s="1"/>
  <c r="AP157" i="105"/>
  <c r="AR159" i="105"/>
  <c r="AM160" i="105"/>
  <c r="H161" i="105"/>
  <c r="AQ161" i="105"/>
  <c r="AE161" i="105"/>
  <c r="AM161" i="105"/>
  <c r="I168" i="105"/>
  <c r="AR168" i="105"/>
  <c r="AQ168" i="105"/>
  <c r="AE168" i="105"/>
  <c r="AP168" i="105"/>
  <c r="AQ171" i="105"/>
  <c r="AE171" i="105"/>
  <c r="AP171" i="105"/>
  <c r="AO171" i="105"/>
  <c r="AN171" i="105"/>
  <c r="K171" i="105" s="1"/>
  <c r="AM171" i="105"/>
  <c r="AL171" i="105"/>
  <c r="I171" i="105"/>
  <c r="AK171" i="105"/>
  <c r="AN180" i="105"/>
  <c r="K180" i="105" s="1"/>
  <c r="AL180" i="105"/>
  <c r="AE180" i="105"/>
  <c r="AR180" i="105"/>
  <c r="AQ180" i="105"/>
  <c r="M180" i="105"/>
  <c r="AM180" i="105"/>
  <c r="I180" i="105"/>
  <c r="K144" i="105"/>
  <c r="AJ144" i="105"/>
  <c r="AN148" i="105"/>
  <c r="K148" i="105" s="1"/>
  <c r="AM153" i="105"/>
  <c r="AE157" i="105"/>
  <c r="AQ157" i="105"/>
  <c r="H159" i="105"/>
  <c r="AN160" i="105"/>
  <c r="K160" i="105" s="1"/>
  <c r="AP176" i="105"/>
  <c r="AO176" i="105"/>
  <c r="AN176" i="105"/>
  <c r="K176" i="105" s="1"/>
  <c r="AM176" i="105"/>
  <c r="AL176" i="105"/>
  <c r="AK176" i="105"/>
  <c r="M176" i="105"/>
  <c r="AJ176" i="105"/>
  <c r="H176" i="105"/>
  <c r="AO148" i="105"/>
  <c r="AJ149" i="105"/>
  <c r="AE150" i="105"/>
  <c r="AQ150" i="105"/>
  <c r="AN153" i="105"/>
  <c r="K153" i="105" s="1"/>
  <c r="AR157" i="105"/>
  <c r="I159" i="105"/>
  <c r="AO160" i="105"/>
  <c r="M161" i="105"/>
  <c r="AO161" i="105"/>
  <c r="AL167" i="105"/>
  <c r="M168" i="105"/>
  <c r="AE169" i="105"/>
  <c r="M171" i="105"/>
  <c r="AM190" i="105"/>
  <c r="AL190" i="105"/>
  <c r="AK190" i="105"/>
  <c r="M190" i="105"/>
  <c r="AJ190" i="105"/>
  <c r="K190" i="105"/>
  <c r="AR190" i="105"/>
  <c r="AQ190" i="105"/>
  <c r="AE190" i="105"/>
  <c r="AP190" i="105"/>
  <c r="AO190" i="105"/>
  <c r="AN190" i="105"/>
  <c r="I190" i="105"/>
  <c r="AI170" i="105"/>
  <c r="AV170" i="105" s="1"/>
  <c r="AH170" i="105"/>
  <c r="AU170" i="105" s="1"/>
  <c r="AG170" i="105"/>
  <c r="AT170" i="105" s="1"/>
  <c r="AI181" i="105"/>
  <c r="AV181" i="105" s="1"/>
  <c r="AG181" i="105"/>
  <c r="AT181" i="105" s="1"/>
  <c r="AH181" i="105"/>
  <c r="AU181" i="105" s="1"/>
  <c r="K159" i="105"/>
  <c r="AJ159" i="105"/>
  <c r="AK164" i="105"/>
  <c r="AO167" i="105"/>
  <c r="I173" i="105"/>
  <c r="AI175" i="105"/>
  <c r="AV175" i="105" s="1"/>
  <c r="AH175" i="105"/>
  <c r="AU175" i="105" s="1"/>
  <c r="AG175" i="105"/>
  <c r="AT175" i="105" s="1"/>
  <c r="M159" i="105"/>
  <c r="AK159" i="105"/>
  <c r="AL164" i="105"/>
  <c r="AP167" i="105"/>
  <c r="AO169" i="105"/>
  <c r="AN169" i="105"/>
  <c r="K169" i="105" s="1"/>
  <c r="AM169" i="105"/>
  <c r="AL169" i="105"/>
  <c r="AK169" i="105"/>
  <c r="M169" i="105"/>
  <c r="AR169" i="105"/>
  <c r="H173" i="105"/>
  <c r="AR173" i="105"/>
  <c r="AQ173" i="105"/>
  <c r="AE173" i="105"/>
  <c r="AP173" i="105"/>
  <c r="AO173" i="105"/>
  <c r="AN173" i="105"/>
  <c r="K173" i="105" s="1"/>
  <c r="AM173" i="105"/>
  <c r="AJ173" i="105"/>
  <c r="AO144" i="105"/>
  <c r="H148" i="105"/>
  <c r="AN149" i="105"/>
  <c r="K149" i="105" s="1"/>
  <c r="AR153" i="105"/>
  <c r="AM154" i="105"/>
  <c r="AH155" i="105"/>
  <c r="AU155" i="105" s="1"/>
  <c r="AO156" i="105"/>
  <c r="K157" i="105"/>
  <c r="AJ157" i="105"/>
  <c r="AL159" i="105"/>
  <c r="H160" i="105"/>
  <c r="H164" i="105"/>
  <c r="AO164" i="105"/>
  <c r="H167" i="105"/>
  <c r="AQ167" i="105"/>
  <c r="AJ168" i="105"/>
  <c r="M173" i="105"/>
  <c r="AE176" i="105"/>
  <c r="K150" i="105"/>
  <c r="H153" i="105"/>
  <c r="M157" i="105"/>
  <c r="AK157" i="105"/>
  <c r="AM159" i="105"/>
  <c r="I164" i="105"/>
  <c r="I167" i="105"/>
  <c r="AK168" i="105"/>
  <c r="AJ169" i="105"/>
  <c r="AJ180" i="105"/>
  <c r="AI187" i="105"/>
  <c r="AV187" i="105" s="1"/>
  <c r="AG187" i="105"/>
  <c r="AT187" i="105" s="1"/>
  <c r="AP164" i="105"/>
  <c r="AN164" i="105"/>
  <c r="K164" i="105" s="1"/>
  <c r="AM164" i="105"/>
  <c r="AR164" i="105"/>
  <c r="AM167" i="105"/>
  <c r="AK167" i="105"/>
  <c r="M167" i="105"/>
  <c r="AJ167" i="105"/>
  <c r="K167" i="105"/>
  <c r="AP169" i="105"/>
  <c r="AK180" i="105"/>
  <c r="AQ182" i="105"/>
  <c r="AE182" i="105"/>
  <c r="AP182" i="105"/>
  <c r="AN182" i="105"/>
  <c r="K182" i="105" s="1"/>
  <c r="AO182" i="105"/>
  <c r="I182" i="105"/>
  <c r="AM182" i="105"/>
  <c r="H182" i="105"/>
  <c r="AL182" i="105"/>
  <c r="AK182" i="105"/>
  <c r="AJ182" i="105"/>
  <c r="M182" i="105"/>
  <c r="AM195" i="105"/>
  <c r="I195" i="105"/>
  <c r="AE195" i="105"/>
  <c r="AR195" i="105"/>
  <c r="AQ195" i="105"/>
  <c r="AP195" i="105"/>
  <c r="M195" i="105"/>
  <c r="AO195" i="105"/>
  <c r="AL195" i="105"/>
  <c r="H195" i="105"/>
  <c r="AK195" i="105"/>
  <c r="AJ195" i="105"/>
  <c r="AN195" i="105"/>
  <c r="K195" i="105" s="1"/>
  <c r="AI186" i="105"/>
  <c r="AV186" i="105" s="1"/>
  <c r="AH186" i="105"/>
  <c r="AU186" i="105" s="1"/>
  <c r="AG186" i="105"/>
  <c r="AT186" i="105" s="1"/>
  <c r="AH191" i="105"/>
  <c r="AU191" i="105" s="1"/>
  <c r="AG191" i="105"/>
  <c r="AT191" i="105" s="1"/>
  <c r="AM170" i="105"/>
  <c r="AE174" i="105"/>
  <c r="AQ174" i="105"/>
  <c r="AL178" i="105"/>
  <c r="AJ178" i="105"/>
  <c r="H184" i="105"/>
  <c r="AR184" i="105"/>
  <c r="AP184" i="105"/>
  <c r="AL184" i="105"/>
  <c r="AR189" i="105"/>
  <c r="AQ189" i="105"/>
  <c r="AE189" i="105"/>
  <c r="AP189" i="105"/>
  <c r="AO189" i="105"/>
  <c r="AK189" i="105"/>
  <c r="M189" i="105"/>
  <c r="AJ189" i="105"/>
  <c r="H201" i="105"/>
  <c r="AP201" i="105"/>
  <c r="AO201" i="105"/>
  <c r="AN201" i="105"/>
  <c r="K201" i="105" s="1"/>
  <c r="AQ201" i="105"/>
  <c r="AM201" i="105"/>
  <c r="AL201" i="105"/>
  <c r="AK201" i="105"/>
  <c r="AJ201" i="105"/>
  <c r="M201" i="105"/>
  <c r="AE201" i="105"/>
  <c r="AR201" i="105"/>
  <c r="AN178" i="105"/>
  <c r="K178" i="105" s="1"/>
  <c r="AQ170" i="105"/>
  <c r="AG172" i="105"/>
  <c r="AT172" i="105" s="1"/>
  <c r="AO178" i="105"/>
  <c r="AH184" i="105"/>
  <c r="AU184" i="105" s="1"/>
  <c r="AL189" i="105"/>
  <c r="AH196" i="105"/>
  <c r="AU196" i="105" s="1"/>
  <c r="AG196" i="105"/>
  <c r="AT196" i="105" s="1"/>
  <c r="AI196" i="105"/>
  <c r="AV196" i="105" s="1"/>
  <c r="AQ199" i="105"/>
  <c r="AE199" i="105"/>
  <c r="AM199" i="105"/>
  <c r="AL199" i="105"/>
  <c r="AN199" i="105"/>
  <c r="K199" i="105" s="1"/>
  <c r="H199" i="105"/>
  <c r="AK199" i="105"/>
  <c r="AJ199" i="105"/>
  <c r="M199" i="105"/>
  <c r="AO199" i="105"/>
  <c r="I199" i="105"/>
  <c r="AJ224" i="105"/>
  <c r="K224" i="105"/>
  <c r="H224" i="105"/>
  <c r="AR224" i="105"/>
  <c r="AP224" i="105"/>
  <c r="AO224" i="105"/>
  <c r="AN224" i="105"/>
  <c r="AE224" i="105"/>
  <c r="AQ224" i="105"/>
  <c r="AM224" i="105"/>
  <c r="AL224" i="105"/>
  <c r="AK224" i="105"/>
  <c r="M224" i="105"/>
  <c r="AR170" i="105"/>
  <c r="AH172" i="105"/>
  <c r="AU172" i="105" s="1"/>
  <c r="K174" i="105"/>
  <c r="AJ174" i="105"/>
  <c r="AP178" i="105"/>
  <c r="AI184" i="105"/>
  <c r="AV184" i="105" s="1"/>
  <c r="AN185" i="105"/>
  <c r="K185" i="105" s="1"/>
  <c r="AM185" i="105"/>
  <c r="AK185" i="105"/>
  <c r="M185" i="105"/>
  <c r="H185" i="105"/>
  <c r="AM189" i="105"/>
  <c r="AI192" i="105"/>
  <c r="AV192" i="105" s="1"/>
  <c r="AH192" i="105"/>
  <c r="AU192" i="105" s="1"/>
  <c r="AG192" i="105"/>
  <c r="AT192" i="105" s="1"/>
  <c r="I208" i="105"/>
  <c r="H208" i="105"/>
  <c r="AR208" i="105"/>
  <c r="AQ208" i="105"/>
  <c r="AE208" i="105"/>
  <c r="AP208" i="105"/>
  <c r="AO208" i="105"/>
  <c r="AM208" i="105"/>
  <c r="AN208" i="105"/>
  <c r="K208" i="105" s="1"/>
  <c r="AL208" i="105"/>
  <c r="M208" i="105"/>
  <c r="H170" i="105"/>
  <c r="M174" i="105"/>
  <c r="AK174" i="105"/>
  <c r="AQ178" i="105"/>
  <c r="AJ184" i="105"/>
  <c r="AE185" i="105"/>
  <c r="AN189" i="105"/>
  <c r="K189" i="105" s="1"/>
  <c r="I170" i="105"/>
  <c r="K172" i="105"/>
  <c r="AJ172" i="105"/>
  <c r="AL174" i="105"/>
  <c r="AR178" i="105"/>
  <c r="AK184" i="105"/>
  <c r="AI191" i="105"/>
  <c r="AV191" i="105" s="1"/>
  <c r="AM174" i="105"/>
  <c r="AE178" i="105"/>
  <c r="AM184" i="105"/>
  <c r="I191" i="105"/>
  <c r="H191" i="105"/>
  <c r="AR191" i="105"/>
  <c r="AQ191" i="105"/>
  <c r="AE191" i="105"/>
  <c r="AN191" i="105"/>
  <c r="AM191" i="105"/>
  <c r="AL191" i="105"/>
  <c r="AJ191" i="105"/>
  <c r="AJ208" i="105"/>
  <c r="M165" i="105"/>
  <c r="K170" i="105"/>
  <c r="AN184" i="105"/>
  <c r="K184" i="105" s="1"/>
  <c r="K191" i="105"/>
  <c r="AK191" i="105"/>
  <c r="AJ198" i="105"/>
  <c r="K198" i="105"/>
  <c r="AQ198" i="105"/>
  <c r="AE198" i="105"/>
  <c r="AK198" i="105"/>
  <c r="AR198" i="105"/>
  <c r="AP198" i="105"/>
  <c r="AO198" i="105"/>
  <c r="M198" i="105"/>
  <c r="AL198" i="105"/>
  <c r="H198" i="105"/>
  <c r="AP199" i="105"/>
  <c r="AK208" i="105"/>
  <c r="H192" i="105"/>
  <c r="AO197" i="105"/>
  <c r="AJ197" i="105"/>
  <c r="K197" i="105"/>
  <c r="AN197" i="105"/>
  <c r="AI203" i="105"/>
  <c r="AV203" i="105" s="1"/>
  <c r="AG203" i="105"/>
  <c r="AT203" i="105" s="1"/>
  <c r="AN186" i="105"/>
  <c r="K186" i="105" s="1"/>
  <c r="AP188" i="105"/>
  <c r="I192" i="105"/>
  <c r="K194" i="105"/>
  <c r="AJ194" i="105"/>
  <c r="I196" i="105"/>
  <c r="AO196" i="105"/>
  <c r="AM196" i="105"/>
  <c r="M197" i="105"/>
  <c r="AP197" i="105"/>
  <c r="AH203" i="105"/>
  <c r="AU203" i="105" s="1"/>
  <c r="H234" i="105"/>
  <c r="AR234" i="105"/>
  <c r="AQ234" i="105"/>
  <c r="AE234" i="105"/>
  <c r="AM234" i="105"/>
  <c r="AN234" i="105"/>
  <c r="AL234" i="105"/>
  <c r="AJ234" i="105"/>
  <c r="M234" i="105"/>
  <c r="K234" i="105"/>
  <c r="AO234" i="105"/>
  <c r="AP234" i="105"/>
  <c r="AK234" i="105"/>
  <c r="AQ213" i="105"/>
  <c r="AE213" i="105"/>
  <c r="AN213" i="105"/>
  <c r="K213" i="105" s="1"/>
  <c r="AK213" i="105"/>
  <c r="M213" i="105"/>
  <c r="AO213" i="105"/>
  <c r="I213" i="105"/>
  <c r="AM213" i="105"/>
  <c r="H213" i="105"/>
  <c r="AL213" i="105"/>
  <c r="AJ213" i="105"/>
  <c r="AR206" i="105"/>
  <c r="AQ206" i="105"/>
  <c r="AE206" i="105"/>
  <c r="AP206" i="105"/>
  <c r="AO206" i="105"/>
  <c r="AN206" i="105"/>
  <c r="K206" i="105" s="1"/>
  <c r="AM206" i="105"/>
  <c r="AK206" i="105"/>
  <c r="M206" i="105"/>
  <c r="AJ206" i="105"/>
  <c r="AI226" i="105"/>
  <c r="AV226" i="105" s="1"/>
  <c r="AH226" i="105"/>
  <c r="AU226" i="105" s="1"/>
  <c r="AG226" i="105"/>
  <c r="AT226" i="105" s="1"/>
  <c r="AR186" i="105"/>
  <c r="AM187" i="105"/>
  <c r="I188" i="105"/>
  <c r="AL192" i="105"/>
  <c r="AG193" i="105"/>
  <c r="AT193" i="105" s="1"/>
  <c r="AN194" i="105"/>
  <c r="AR196" i="105"/>
  <c r="AL200" i="105"/>
  <c r="I200" i="105"/>
  <c r="H200" i="105"/>
  <c r="AP200" i="105"/>
  <c r="AL206" i="105"/>
  <c r="AM192" i="105"/>
  <c r="AH193" i="105"/>
  <c r="AU193" i="105" s="1"/>
  <c r="AO194" i="105"/>
  <c r="AH210" i="105"/>
  <c r="AU210" i="105" s="1"/>
  <c r="AI210" i="105"/>
  <c r="AV210" i="105" s="1"/>
  <c r="AG210" i="105"/>
  <c r="AT210" i="105" s="1"/>
  <c r="AH235" i="105"/>
  <c r="AU235" i="105" s="1"/>
  <c r="AI235" i="105"/>
  <c r="AV235" i="105" s="1"/>
  <c r="AG235" i="105"/>
  <c r="AT235" i="105" s="1"/>
  <c r="M183" i="105"/>
  <c r="AO187" i="105"/>
  <c r="K188" i="105"/>
  <c r="AJ188" i="105"/>
  <c r="AN192" i="105"/>
  <c r="K192" i="105" s="1"/>
  <c r="AP194" i="105"/>
  <c r="M200" i="105"/>
  <c r="AR200" i="105"/>
  <c r="AJ212" i="105"/>
  <c r="K212" i="105"/>
  <c r="AP212" i="105"/>
  <c r="AL212" i="105"/>
  <c r="H212" i="105"/>
  <c r="AK212" i="105"/>
  <c r="AE212" i="105"/>
  <c r="AR212" i="105"/>
  <c r="AQ212" i="105"/>
  <c r="AO212" i="105"/>
  <c r="M212" i="105"/>
  <c r="AP213" i="105"/>
  <c r="M188" i="105"/>
  <c r="AE194" i="105"/>
  <c r="AQ194" i="105"/>
  <c r="AO211" i="105"/>
  <c r="AJ211" i="105"/>
  <c r="I211" i="105"/>
  <c r="H211" i="105"/>
  <c r="AR211" i="105"/>
  <c r="AE211" i="105"/>
  <c r="AQ211" i="105"/>
  <c r="AP211" i="105"/>
  <c r="AN211" i="105"/>
  <c r="K211" i="105" s="1"/>
  <c r="AM211" i="105"/>
  <c r="M211" i="105"/>
  <c r="AR213" i="105"/>
  <c r="AI217" i="105"/>
  <c r="AV217" i="105" s="1"/>
  <c r="AH217" i="105"/>
  <c r="AU217" i="105" s="1"/>
  <c r="AG217" i="105"/>
  <c r="AT217" i="105" s="1"/>
  <c r="AI229" i="105"/>
  <c r="AV229" i="105" s="1"/>
  <c r="AH229" i="105"/>
  <c r="AU229" i="105" s="1"/>
  <c r="AG229" i="105"/>
  <c r="AT229" i="105" s="1"/>
  <c r="AR209" i="105"/>
  <c r="AN228" i="105"/>
  <c r="AK228" i="105"/>
  <c r="M228" i="105"/>
  <c r="AJ228" i="105"/>
  <c r="K228" i="105"/>
  <c r="I228" i="105"/>
  <c r="H228" i="105"/>
  <c r="AR228" i="105"/>
  <c r="AO228" i="105"/>
  <c r="AL228" i="105"/>
  <c r="I222" i="105"/>
  <c r="AQ222" i="105"/>
  <c r="AE222" i="105"/>
  <c r="AP222" i="105"/>
  <c r="AN222" i="105"/>
  <c r="K222" i="105" s="1"/>
  <c r="AM222" i="105"/>
  <c r="AL222" i="105"/>
  <c r="AM228" i="105"/>
  <c r="AP205" i="105"/>
  <c r="I209" i="105"/>
  <c r="AQ210" i="105"/>
  <c r="H215" i="105"/>
  <c r="AP215" i="105"/>
  <c r="AM215" i="105"/>
  <c r="AL215" i="105"/>
  <c r="AJ222" i="105"/>
  <c r="AP228" i="105"/>
  <c r="AI221" i="105"/>
  <c r="AV221" i="105" s="1"/>
  <c r="AG221" i="105"/>
  <c r="AT221" i="105" s="1"/>
  <c r="AH221" i="105"/>
  <c r="AU221" i="105" s="1"/>
  <c r="M222" i="105"/>
  <c r="AK222" i="105"/>
  <c r="H247" i="105"/>
  <c r="AR247" i="105"/>
  <c r="AQ247" i="105"/>
  <c r="AE247" i="105"/>
  <c r="AP247" i="105"/>
  <c r="AO247" i="105"/>
  <c r="AN247" i="105"/>
  <c r="AM247" i="105"/>
  <c r="AL247" i="105"/>
  <c r="AK247" i="105"/>
  <c r="M247" i="105"/>
  <c r="I247" i="105"/>
  <c r="AJ247" i="105"/>
  <c r="K247" i="105"/>
  <c r="M204" i="105"/>
  <c r="AK204" i="105"/>
  <c r="AR205" i="105"/>
  <c r="I207" i="105"/>
  <c r="AH207" i="105"/>
  <c r="AU207" i="105" s="1"/>
  <c r="AJ209" i="105"/>
  <c r="M215" i="105"/>
  <c r="AR220" i="105"/>
  <c r="AO220" i="105"/>
  <c r="AN220" i="105"/>
  <c r="K220" i="105" s="1"/>
  <c r="AL220" i="105"/>
  <c r="AK220" i="105"/>
  <c r="M220" i="105"/>
  <c r="AJ220" i="105"/>
  <c r="AO222" i="105"/>
  <c r="AL204" i="105"/>
  <c r="H205" i="105"/>
  <c r="M209" i="105"/>
  <c r="AK209" i="105"/>
  <c r="AN216" i="105"/>
  <c r="K216" i="105" s="1"/>
  <c r="AK216" i="105"/>
  <c r="M216" i="105"/>
  <c r="I216" i="105"/>
  <c r="H216" i="105"/>
  <c r="AR222" i="105"/>
  <c r="AM204" i="105"/>
  <c r="I205" i="105"/>
  <c r="AL209" i="105"/>
  <c r="H210" i="105"/>
  <c r="AK219" i="105"/>
  <c r="M219" i="105"/>
  <c r="I219" i="105"/>
  <c r="H219" i="105"/>
  <c r="AQ219" i="105"/>
  <c r="AE219" i="105"/>
  <c r="AP219" i="105"/>
  <c r="AO219" i="105"/>
  <c r="AP232" i="105"/>
  <c r="AO232" i="105"/>
  <c r="AK232" i="105"/>
  <c r="M232" i="105"/>
  <c r="AN232" i="105"/>
  <c r="K232" i="105" s="1"/>
  <c r="H232" i="105"/>
  <c r="AJ232" i="105"/>
  <c r="AE232" i="105"/>
  <c r="AQ232" i="105"/>
  <c r="I232" i="105"/>
  <c r="AN204" i="105"/>
  <c r="K204" i="105" s="1"/>
  <c r="AM209" i="105"/>
  <c r="I210" i="105"/>
  <c r="AJ210" i="105"/>
  <c r="AJ215" i="105"/>
  <c r="AI218" i="105"/>
  <c r="AV218" i="105" s="1"/>
  <c r="AH218" i="105"/>
  <c r="AU218" i="105" s="1"/>
  <c r="H227" i="105"/>
  <c r="AP227" i="105"/>
  <c r="AO227" i="105"/>
  <c r="AM227" i="105"/>
  <c r="AL227" i="105"/>
  <c r="AK227" i="105"/>
  <c r="M227" i="105"/>
  <c r="I227" i="105"/>
  <c r="AN227" i="105"/>
  <c r="K227" i="105" s="1"/>
  <c r="AJ205" i="105"/>
  <c r="AN209" i="105"/>
  <c r="K209" i="105" s="1"/>
  <c r="AK210" i="105"/>
  <c r="AK215" i="105"/>
  <c r="AG218" i="105"/>
  <c r="AT218" i="105" s="1"/>
  <c r="AQ227" i="105"/>
  <c r="M205" i="105"/>
  <c r="K210" i="105"/>
  <c r="AN215" i="105"/>
  <c r="K215" i="105" s="1"/>
  <c r="AM219" i="105"/>
  <c r="AR227" i="105"/>
  <c r="AE228" i="105"/>
  <c r="AI236" i="105"/>
  <c r="AV236" i="105" s="1"/>
  <c r="AH236" i="105"/>
  <c r="AU236" i="105" s="1"/>
  <c r="AG236" i="105"/>
  <c r="AT236" i="105" s="1"/>
  <c r="AE221" i="105"/>
  <c r="AQ221" i="105"/>
  <c r="AG223" i="105"/>
  <c r="AT223" i="105" s="1"/>
  <c r="AK230" i="105"/>
  <c r="AI237" i="105"/>
  <c r="AV237" i="105" s="1"/>
  <c r="AG237" i="105"/>
  <c r="AT237" i="105" s="1"/>
  <c r="AR240" i="105"/>
  <c r="AP240" i="105"/>
  <c r="AN240" i="105"/>
  <c r="K240" i="105" s="1"/>
  <c r="AM240" i="105"/>
  <c r="AL240" i="105"/>
  <c r="AK240" i="105"/>
  <c r="M240" i="105"/>
  <c r="AJ240" i="105"/>
  <c r="H240" i="105"/>
  <c r="AI246" i="105"/>
  <c r="AV246" i="105" s="1"/>
  <c r="AH246" i="105"/>
  <c r="AU246" i="105" s="1"/>
  <c r="AG246" i="105"/>
  <c r="AT246" i="105" s="1"/>
  <c r="AR221" i="105"/>
  <c r="AH223" i="105"/>
  <c r="AU223" i="105" s="1"/>
  <c r="AJ225" i="105"/>
  <c r="AL230" i="105"/>
  <c r="I231" i="105"/>
  <c r="AP231" i="105"/>
  <c r="AN231" i="105"/>
  <c r="K231" i="105" s="1"/>
  <c r="AQ235" i="105"/>
  <c r="AH242" i="105"/>
  <c r="AU242" i="105" s="1"/>
  <c r="AI242" i="105"/>
  <c r="AV242" i="105" s="1"/>
  <c r="AR214" i="105"/>
  <c r="K218" i="105"/>
  <c r="AJ218" i="105"/>
  <c r="H221" i="105"/>
  <c r="M225" i="105"/>
  <c r="AK225" i="105"/>
  <c r="AR226" i="105"/>
  <c r="M230" i="105"/>
  <c r="AN230" i="105"/>
  <c r="K230" i="105" s="1"/>
  <c r="AO231" i="105"/>
  <c r="AI231" i="105"/>
  <c r="AV231" i="105" s="1"/>
  <c r="AH231" i="105"/>
  <c r="AU231" i="105" s="1"/>
  <c r="AM225" i="105"/>
  <c r="AP230" i="105"/>
  <c r="AR231" i="105"/>
  <c r="AN235" i="105"/>
  <c r="K235" i="105" s="1"/>
  <c r="AM235" i="105"/>
  <c r="AL235" i="105"/>
  <c r="I235" i="105"/>
  <c r="AM218" i="105"/>
  <c r="K221" i="105"/>
  <c r="AJ221" i="105"/>
  <c r="AL223" i="105"/>
  <c r="AN225" i="105"/>
  <c r="K225" i="105" s="1"/>
  <c r="AQ230" i="105"/>
  <c r="AL233" i="105"/>
  <c r="AK233" i="105"/>
  <c r="M233" i="105"/>
  <c r="AJ233" i="105"/>
  <c r="K233" i="105"/>
  <c r="AR233" i="105"/>
  <c r="AQ233" i="105"/>
  <c r="AE235" i="105"/>
  <c r="I257" i="105"/>
  <c r="H257" i="105"/>
  <c r="AQ257" i="105"/>
  <c r="AE257" i="105"/>
  <c r="AM257" i="105"/>
  <c r="AO257" i="105"/>
  <c r="AN257" i="105"/>
  <c r="K257" i="105" s="1"/>
  <c r="AL257" i="105"/>
  <c r="AK257" i="105"/>
  <c r="AJ257" i="105"/>
  <c r="M257" i="105"/>
  <c r="AP257" i="105"/>
  <c r="AE240" i="105"/>
  <c r="AK254" i="105"/>
  <c r="M254" i="105"/>
  <c r="AJ254" i="105"/>
  <c r="I254" i="105"/>
  <c r="AP254" i="105"/>
  <c r="AR254" i="105"/>
  <c r="AQ254" i="105"/>
  <c r="AO254" i="105"/>
  <c r="AN254" i="105"/>
  <c r="K254" i="105" s="1"/>
  <c r="AM254" i="105"/>
  <c r="AL254" i="105"/>
  <c r="H254" i="105"/>
  <c r="AE225" i="105"/>
  <c r="AG231" i="105"/>
  <c r="AT231" i="105" s="1"/>
  <c r="AE233" i="105"/>
  <c r="AJ244" i="105"/>
  <c r="I244" i="105"/>
  <c r="H244" i="105"/>
  <c r="AR244" i="105"/>
  <c r="AQ244" i="105"/>
  <c r="AE244" i="105"/>
  <c r="AP244" i="105"/>
  <c r="AO244" i="105"/>
  <c r="AN244" i="105"/>
  <c r="K244" i="105" s="1"/>
  <c r="AK244" i="105"/>
  <c r="M244" i="105"/>
  <c r="AO236" i="105"/>
  <c r="AJ237" i="105"/>
  <c r="AL239" i="105"/>
  <c r="AN241" i="105"/>
  <c r="K241" i="105" s="1"/>
  <c r="AP243" i="105"/>
  <c r="AR245" i="105"/>
  <c r="AM246" i="105"/>
  <c r="AO248" i="105"/>
  <c r="AN251" i="105"/>
  <c r="K251" i="105" s="1"/>
  <c r="AM251" i="105"/>
  <c r="AK251" i="105"/>
  <c r="M251" i="105"/>
  <c r="H251" i="105"/>
  <c r="AL255" i="105"/>
  <c r="AK266" i="105"/>
  <c r="M266" i="105"/>
  <c r="AJ266" i="105"/>
  <c r="I266" i="105"/>
  <c r="H266" i="105"/>
  <c r="AQ266" i="105"/>
  <c r="AE266" i="105"/>
  <c r="AP266" i="105"/>
  <c r="AO266" i="105"/>
  <c r="AL266" i="105"/>
  <c r="AP246" i="105"/>
  <c r="H255" i="105"/>
  <c r="AP255" i="105"/>
  <c r="AQ260" i="105"/>
  <c r="AE260" i="105"/>
  <c r="AP260" i="105"/>
  <c r="AN260" i="105"/>
  <c r="AM260" i="105"/>
  <c r="AJ260" i="105"/>
  <c r="K260" i="105"/>
  <c r="AR260" i="105"/>
  <c r="AR267" i="105"/>
  <c r="AQ267" i="105"/>
  <c r="AE267" i="105"/>
  <c r="AO267" i="105"/>
  <c r="AN267" i="105"/>
  <c r="K267" i="105" s="1"/>
  <c r="AL267" i="105"/>
  <c r="AK267" i="105"/>
  <c r="M267" i="105"/>
  <c r="AJ267" i="105"/>
  <c r="H267" i="105"/>
  <c r="H236" i="105"/>
  <c r="AN237" i="105"/>
  <c r="K237" i="105" s="1"/>
  <c r="AP239" i="105"/>
  <c r="AR241" i="105"/>
  <c r="AM242" i="105"/>
  <c r="I243" i="105"/>
  <c r="K245" i="105"/>
  <c r="AJ245" i="105"/>
  <c r="AE246" i="105"/>
  <c r="AQ246" i="105"/>
  <c r="H248" i="105"/>
  <c r="AG248" i="105"/>
  <c r="AT248" i="105" s="1"/>
  <c r="AR250" i="105"/>
  <c r="AP250" i="105"/>
  <c r="AL250" i="105"/>
  <c r="AN250" i="105"/>
  <c r="K250" i="105" s="1"/>
  <c r="AK256" i="105"/>
  <c r="M260" i="105"/>
  <c r="H262" i="105"/>
  <c r="AR262" i="105"/>
  <c r="AP262" i="105"/>
  <c r="AO262" i="105"/>
  <c r="AM262" i="105"/>
  <c r="AL262" i="105"/>
  <c r="I262" i="105"/>
  <c r="AJ262" i="105"/>
  <c r="AO237" i="105"/>
  <c r="AE239" i="105"/>
  <c r="AQ239" i="105"/>
  <c r="H241" i="105"/>
  <c r="AG241" i="105"/>
  <c r="AT241" i="105" s="1"/>
  <c r="M245" i="105"/>
  <c r="AK245" i="105"/>
  <c r="AR246" i="105"/>
  <c r="AH248" i="105"/>
  <c r="AU248" i="105" s="1"/>
  <c r="AI252" i="105"/>
  <c r="AV252" i="105" s="1"/>
  <c r="AH252" i="105"/>
  <c r="AU252" i="105" s="1"/>
  <c r="AR255" i="105"/>
  <c r="AQ255" i="105"/>
  <c r="AE255" i="105"/>
  <c r="AO255" i="105"/>
  <c r="AK255" i="105"/>
  <c r="M255" i="105"/>
  <c r="AN256" i="105"/>
  <c r="K256" i="105" s="1"/>
  <c r="AI265" i="105"/>
  <c r="AV265" i="105" s="1"/>
  <c r="AH265" i="105"/>
  <c r="AU265" i="105" s="1"/>
  <c r="AH269" i="105"/>
  <c r="AU269" i="105" s="1"/>
  <c r="AG269" i="105"/>
  <c r="AT269" i="105" s="1"/>
  <c r="AI269" i="105"/>
  <c r="AV269" i="105" s="1"/>
  <c r="H274" i="105"/>
  <c r="AR274" i="105"/>
  <c r="AP274" i="105"/>
  <c r="AO274" i="105"/>
  <c r="AN274" i="105"/>
  <c r="K274" i="105" s="1"/>
  <c r="AM274" i="105"/>
  <c r="AL274" i="105"/>
  <c r="AK274" i="105"/>
  <c r="M274" i="105"/>
  <c r="I274" i="105"/>
  <c r="AP237" i="105"/>
  <c r="AR239" i="105"/>
  <c r="I241" i="105"/>
  <c r="AH241" i="105"/>
  <c r="AU241" i="105" s="1"/>
  <c r="K243" i="105"/>
  <c r="AJ243" i="105"/>
  <c r="AL245" i="105"/>
  <c r="H246" i="105"/>
  <c r="AL251" i="105"/>
  <c r="K255" i="105"/>
  <c r="AO256" i="105"/>
  <c r="AO258" i="105"/>
  <c r="AN258" i="105"/>
  <c r="K258" i="105" s="1"/>
  <c r="AL258" i="105"/>
  <c r="I258" i="105"/>
  <c r="AK260" i="105"/>
  <c r="M262" i="105"/>
  <c r="AN262" i="105"/>
  <c r="K262" i="105" s="1"/>
  <c r="AI264" i="105"/>
  <c r="AV264" i="105" s="1"/>
  <c r="AH264" i="105"/>
  <c r="AU264" i="105" s="1"/>
  <c r="AE237" i="105"/>
  <c r="H239" i="105"/>
  <c r="M243" i="105"/>
  <c r="AK243" i="105"/>
  <c r="AM245" i="105"/>
  <c r="I246" i="105"/>
  <c r="K248" i="105"/>
  <c r="AJ248" i="105"/>
  <c r="AO251" i="105"/>
  <c r="AP256" i="105"/>
  <c r="AE258" i="105"/>
  <c r="AL260" i="105"/>
  <c r="AQ262" i="105"/>
  <c r="H256" i="105"/>
  <c r="AQ256" i="105"/>
  <c r="AO260" i="105"/>
  <c r="AM243" i="105"/>
  <c r="AO245" i="105"/>
  <c r="K246" i="105"/>
  <c r="AJ246" i="105"/>
  <c r="AL248" i="105"/>
  <c r="AQ251" i="105"/>
  <c r="AG258" i="105"/>
  <c r="AT258" i="105" s="1"/>
  <c r="AM266" i="105"/>
  <c r="AI268" i="105"/>
  <c r="AV268" i="105" s="1"/>
  <c r="AG268" i="105"/>
  <c r="AT268" i="105" s="1"/>
  <c r="AM256" i="105"/>
  <c r="AL256" i="105"/>
  <c r="AJ256" i="105"/>
  <c r="AR256" i="105"/>
  <c r="AI258" i="105"/>
  <c r="AV258" i="105" s="1"/>
  <c r="AN266" i="105"/>
  <c r="K266" i="105" s="1"/>
  <c r="AE274" i="105"/>
  <c r="M239" i="105"/>
  <c r="AE245" i="105"/>
  <c r="AH250" i="105"/>
  <c r="AU250" i="105" s="1"/>
  <c r="I251" i="105"/>
  <c r="AJ255" i="105"/>
  <c r="M256" i="105"/>
  <c r="AE256" i="105"/>
  <c r="AJ258" i="105"/>
  <c r="AI259" i="105"/>
  <c r="AV259" i="105" s="1"/>
  <c r="AG259" i="105"/>
  <c r="AT259" i="105" s="1"/>
  <c r="AN263" i="105"/>
  <c r="K263" i="105" s="1"/>
  <c r="AM263" i="105"/>
  <c r="AK263" i="105"/>
  <c r="M263" i="105"/>
  <c r="AJ263" i="105"/>
  <c r="I263" i="105"/>
  <c r="H263" i="105"/>
  <c r="AR263" i="105"/>
  <c r="AO263" i="105"/>
  <c r="AP263" i="105"/>
  <c r="AR266" i="105"/>
  <c r="AR272" i="105"/>
  <c r="AO275" i="105"/>
  <c r="AR275" i="105"/>
  <c r="AN252" i="105"/>
  <c r="K252" i="105" s="1"/>
  <c r="AO259" i="105"/>
  <c r="AE261" i="105"/>
  <c r="AQ261" i="105"/>
  <c r="AN264" i="105"/>
  <c r="K264" i="105" s="1"/>
  <c r="AR268" i="105"/>
  <c r="AM269" i="105"/>
  <c r="I270" i="105"/>
  <c r="AO271" i="105"/>
  <c r="AJ272" i="105"/>
  <c r="AE273" i="105"/>
  <c r="AQ273" i="105"/>
  <c r="H275" i="105"/>
  <c r="AO276" i="105"/>
  <c r="AN269" i="105"/>
  <c r="K269" i="105" s="1"/>
  <c r="M272" i="105"/>
  <c r="AK272" i="105"/>
  <c r="I275" i="105"/>
  <c r="AP269" i="105"/>
  <c r="M270" i="105"/>
  <c r="AK270" i="105"/>
  <c r="AR271" i="105"/>
  <c r="AM272" i="105"/>
  <c r="K275" i="105"/>
  <c r="AJ275" i="105"/>
  <c r="AR276" i="105"/>
  <c r="AR252" i="105"/>
  <c r="AM253" i="105"/>
  <c r="H259" i="105"/>
  <c r="AM265" i="105"/>
  <c r="K268" i="105"/>
  <c r="AJ268" i="105"/>
  <c r="AE269" i="105"/>
  <c r="AQ269" i="105"/>
  <c r="AL270" i="105"/>
  <c r="H271" i="105"/>
  <c r="AG271" i="105"/>
  <c r="AT271" i="105" s="1"/>
  <c r="AN272" i="105"/>
  <c r="K272" i="105" s="1"/>
  <c r="M275" i="105"/>
  <c r="AK275" i="105"/>
  <c r="AG276" i="105"/>
  <c r="AT276" i="105" s="1"/>
  <c r="AO253" i="105"/>
  <c r="AL268" i="105"/>
  <c r="H269" i="105"/>
  <c r="AN270" i="105"/>
  <c r="K270" i="105" s="1"/>
  <c r="AP272" i="105"/>
  <c r="AM275" i="105"/>
  <c r="I276" i="105"/>
  <c r="K259" i="105"/>
  <c r="K271" i="105"/>
  <c r="AE272" i="105"/>
  <c r="AK30" i="104"/>
  <c r="M30" i="104"/>
  <c r="AQ30" i="104"/>
  <c r="AE30" i="104"/>
  <c r="S272" i="104"/>
  <c r="S260" i="104"/>
  <c r="S267" i="104"/>
  <c r="S274" i="104"/>
  <c r="S262" i="104"/>
  <c r="S269" i="104"/>
  <c r="S257" i="104"/>
  <c r="S264" i="104"/>
  <c r="S276" i="104"/>
  <c r="S271" i="104"/>
  <c r="S259" i="104"/>
  <c r="S266" i="104"/>
  <c r="S273" i="104"/>
  <c r="S275" i="104"/>
  <c r="S263" i="104"/>
  <c r="S251" i="104"/>
  <c r="S270" i="104"/>
  <c r="S249" i="104"/>
  <c r="S237" i="104"/>
  <c r="S252" i="104"/>
  <c r="S268" i="104"/>
  <c r="S241" i="104"/>
  <c r="S256" i="104"/>
  <c r="S258" i="104"/>
  <c r="S243" i="104"/>
  <c r="S253" i="104"/>
  <c r="S250" i="104"/>
  <c r="S255" i="104"/>
  <c r="S245" i="104"/>
  <c r="S240" i="104"/>
  <c r="S233" i="104"/>
  <c r="S248" i="104"/>
  <c r="S244" i="104"/>
  <c r="S242" i="104"/>
  <c r="S239" i="104"/>
  <c r="S234" i="104"/>
  <c r="S232" i="104"/>
  <c r="S226" i="104"/>
  <c r="S235" i="104"/>
  <c r="S231" i="104"/>
  <c r="S228" i="104"/>
  <c r="S238" i="104"/>
  <c r="S230" i="104"/>
  <c r="S222" i="104"/>
  <c r="S219" i="104"/>
  <c r="S261" i="104"/>
  <c r="S223" i="104"/>
  <c r="S218" i="104"/>
  <c r="S224" i="104"/>
  <c r="S265" i="104"/>
  <c r="S225" i="104"/>
  <c r="S215" i="104"/>
  <c r="S227" i="104"/>
  <c r="S221" i="104"/>
  <c r="S217" i="104"/>
  <c r="S236" i="104"/>
  <c r="S216" i="104"/>
  <c r="S206" i="104"/>
  <c r="S201" i="104"/>
  <c r="S229" i="104"/>
  <c r="S254" i="104"/>
  <c r="S203" i="104"/>
  <c r="S247" i="104"/>
  <c r="S214" i="104"/>
  <c r="S209" i="104"/>
  <c r="S198" i="104"/>
  <c r="S211" i="104"/>
  <c r="S208" i="104"/>
  <c r="S202" i="104"/>
  <c r="S193" i="104"/>
  <c r="S210" i="104"/>
  <c r="S195" i="104"/>
  <c r="S183" i="104"/>
  <c r="S205" i="104"/>
  <c r="S204" i="104"/>
  <c r="S190" i="104"/>
  <c r="S191" i="104"/>
  <c r="S176" i="104"/>
  <c r="S199" i="104"/>
  <c r="S188" i="104"/>
  <c r="S182" i="104"/>
  <c r="S181" i="104"/>
  <c r="S173" i="104"/>
  <c r="S200" i="104"/>
  <c r="S196" i="104"/>
  <c r="S220" i="104"/>
  <c r="S246" i="104"/>
  <c r="S212" i="104"/>
  <c r="S192" i="104"/>
  <c r="S185" i="104"/>
  <c r="S177" i="104"/>
  <c r="S197" i="104"/>
  <c r="S174" i="104"/>
  <c r="S170" i="104"/>
  <c r="S158" i="104"/>
  <c r="S179" i="104"/>
  <c r="S167" i="104"/>
  <c r="S207" i="104"/>
  <c r="S194" i="104"/>
  <c r="S180" i="104"/>
  <c r="S169" i="104"/>
  <c r="S213" i="104"/>
  <c r="S186" i="104"/>
  <c r="S184" i="104"/>
  <c r="S178" i="104"/>
  <c r="S166" i="104"/>
  <c r="S152" i="104"/>
  <c r="S175" i="104"/>
  <c r="S164" i="104"/>
  <c r="S157" i="104"/>
  <c r="S147" i="104"/>
  <c r="S162" i="104"/>
  <c r="S149" i="104"/>
  <c r="S156" i="104"/>
  <c r="S171" i="104"/>
  <c r="S163" i="104"/>
  <c r="S151" i="104"/>
  <c r="S172" i="104"/>
  <c r="S161" i="104"/>
  <c r="S146" i="104"/>
  <c r="S189" i="104"/>
  <c r="S187" i="104"/>
  <c r="S160" i="104"/>
  <c r="S148" i="104"/>
  <c r="S141" i="104"/>
  <c r="S133" i="104"/>
  <c r="S128" i="104"/>
  <c r="S116" i="104"/>
  <c r="S104" i="104"/>
  <c r="S159" i="104"/>
  <c r="S135" i="104"/>
  <c r="S123" i="104"/>
  <c r="S111" i="104"/>
  <c r="S99" i="104"/>
  <c r="S142" i="104"/>
  <c r="S130" i="104"/>
  <c r="S154" i="104"/>
  <c r="S144" i="104"/>
  <c r="S137" i="104"/>
  <c r="S125" i="104"/>
  <c r="S145" i="104"/>
  <c r="S132" i="104"/>
  <c r="S120" i="104"/>
  <c r="S127" i="104"/>
  <c r="S115" i="104"/>
  <c r="S155" i="104"/>
  <c r="S143" i="104"/>
  <c r="S134" i="104"/>
  <c r="S122" i="104"/>
  <c r="S110" i="104"/>
  <c r="S98" i="104"/>
  <c r="S150" i="104"/>
  <c r="S129" i="104"/>
  <c r="S117" i="104"/>
  <c r="S168" i="104"/>
  <c r="S153" i="104"/>
  <c r="S139" i="104"/>
  <c r="S136" i="104"/>
  <c r="S124" i="104"/>
  <c r="S112" i="104"/>
  <c r="S100" i="104"/>
  <c r="S126" i="104"/>
  <c r="S114" i="104"/>
  <c r="S131" i="104"/>
  <c r="S118" i="104"/>
  <c r="S84" i="104"/>
  <c r="S121" i="104"/>
  <c r="S103" i="104"/>
  <c r="S91" i="104"/>
  <c r="S105" i="104"/>
  <c r="S93" i="104"/>
  <c r="S140" i="104"/>
  <c r="S119" i="104"/>
  <c r="S165" i="104"/>
  <c r="S138" i="104"/>
  <c r="S113" i="104"/>
  <c r="S85" i="104"/>
  <c r="S92" i="104"/>
  <c r="S86" i="104"/>
  <c r="S75" i="104"/>
  <c r="S63" i="104"/>
  <c r="S51" i="104"/>
  <c r="S107" i="104"/>
  <c r="S96" i="104"/>
  <c r="S95" i="104"/>
  <c r="S109" i="104"/>
  <c r="S88" i="104"/>
  <c r="S77" i="104"/>
  <c r="S83" i="104"/>
  <c r="S72" i="104"/>
  <c r="S60" i="104"/>
  <c r="S48" i="104"/>
  <c r="S106" i="104"/>
  <c r="S101" i="104"/>
  <c r="S97" i="104"/>
  <c r="S79" i="104"/>
  <c r="S90" i="104"/>
  <c r="S82" i="104"/>
  <c r="S74" i="104"/>
  <c r="S62" i="104"/>
  <c r="S50" i="104"/>
  <c r="S81" i="104"/>
  <c r="S69" i="104"/>
  <c r="S57" i="104"/>
  <c r="S45" i="104"/>
  <c r="S76" i="104"/>
  <c r="S89" i="104"/>
  <c r="S87" i="104"/>
  <c r="S71" i="104"/>
  <c r="S108" i="104"/>
  <c r="S94" i="104"/>
  <c r="S67" i="104"/>
  <c r="S36" i="104"/>
  <c r="S102" i="104"/>
  <c r="S55" i="104"/>
  <c r="S44" i="104"/>
  <c r="S40" i="104"/>
  <c r="S65" i="104"/>
  <c r="S52" i="104"/>
  <c r="S47" i="104"/>
  <c r="S30" i="104"/>
  <c r="S64" i="104"/>
  <c r="S80" i="104"/>
  <c r="S73" i="104"/>
  <c r="S56" i="104"/>
  <c r="S43" i="104"/>
  <c r="S41" i="104"/>
  <c r="N22" i="104"/>
  <c r="Z22" i="104"/>
  <c r="AL22" i="104"/>
  <c r="H23" i="104"/>
  <c r="U23" i="104"/>
  <c r="P24" i="104"/>
  <c r="AB24" i="104"/>
  <c r="AN24" i="104"/>
  <c r="K24" i="104" s="1"/>
  <c r="AI25" i="104"/>
  <c r="AV25" i="104" s="1"/>
  <c r="R26" i="104"/>
  <c r="AD26" i="104"/>
  <c r="AP26" i="104"/>
  <c r="Y27" i="104"/>
  <c r="X28" i="104"/>
  <c r="AP29" i="104"/>
  <c r="AJ29" i="104"/>
  <c r="Z29" i="104"/>
  <c r="AN29" i="104"/>
  <c r="K29" i="104" s="1"/>
  <c r="AA30" i="104"/>
  <c r="AO30" i="104"/>
  <c r="O31" i="104"/>
  <c r="AC31" i="104"/>
  <c r="P32" i="104"/>
  <c r="AD32" i="104"/>
  <c r="AR32" i="104"/>
  <c r="R33" i="104"/>
  <c r="V34" i="104"/>
  <c r="AJ35" i="104"/>
  <c r="K35" i="104"/>
  <c r="AR35" i="104"/>
  <c r="AP35" i="104"/>
  <c r="AK35" i="104"/>
  <c r="M35" i="104"/>
  <c r="AB35" i="104"/>
  <c r="U36" i="104"/>
  <c r="Y38" i="104"/>
  <c r="AQ38" i="104"/>
  <c r="T39" i="104"/>
  <c r="AD40" i="104"/>
  <c r="Q41" i="104"/>
  <c r="AI42" i="104"/>
  <c r="AV42" i="104" s="1"/>
  <c r="M44" i="104"/>
  <c r="Q45" i="104"/>
  <c r="X46" i="104"/>
  <c r="AB47" i="104"/>
  <c r="AI49" i="104"/>
  <c r="AV49" i="104" s="1"/>
  <c r="AG49" i="104"/>
  <c r="AT49" i="104" s="1"/>
  <c r="AH49" i="104"/>
  <c r="AU49" i="104" s="1"/>
  <c r="Q50" i="104"/>
  <c r="AD51" i="104"/>
  <c r="Z53" i="104"/>
  <c r="R58" i="104"/>
  <c r="AQ58" i="104"/>
  <c r="AD59" i="104"/>
  <c r="X63" i="104"/>
  <c r="P70" i="104"/>
  <c r="AD265" i="104"/>
  <c r="AD253" i="104"/>
  <c r="AD272" i="104"/>
  <c r="AD260" i="104"/>
  <c r="AD267" i="104"/>
  <c r="AD255" i="104"/>
  <c r="AD274" i="104"/>
  <c r="AD262" i="104"/>
  <c r="AD269" i="104"/>
  <c r="AD257" i="104"/>
  <c r="AD264" i="104"/>
  <c r="AD276" i="104"/>
  <c r="AD271" i="104"/>
  <c r="AD259" i="104"/>
  <c r="AD266" i="104"/>
  <c r="AD268" i="104"/>
  <c r="AD256" i="104"/>
  <c r="AD261" i="104"/>
  <c r="AD242" i="104"/>
  <c r="AD230" i="104"/>
  <c r="AD251" i="104"/>
  <c r="AD273" i="104"/>
  <c r="AD254" i="104"/>
  <c r="AD246" i="104"/>
  <c r="AD234" i="104"/>
  <c r="AD263" i="104"/>
  <c r="AD252" i="104"/>
  <c r="AD248" i="104"/>
  <c r="AD243" i="104"/>
  <c r="AD250" i="104"/>
  <c r="AD245" i="104"/>
  <c r="AD275" i="104"/>
  <c r="AD241" i="104"/>
  <c r="AD238" i="104"/>
  <c r="AD240" i="104"/>
  <c r="AD247" i="104"/>
  <c r="AD232" i="104"/>
  <c r="AD221" i="104"/>
  <c r="AD244" i="104"/>
  <c r="AD216" i="104"/>
  <c r="AD236" i="104"/>
  <c r="AD235" i="104"/>
  <c r="AD227" i="104"/>
  <c r="AD220" i="104"/>
  <c r="AD233" i="104"/>
  <c r="AD222" i="104"/>
  <c r="AD218" i="104"/>
  <c r="AD213" i="104"/>
  <c r="AD228" i="104"/>
  <c r="AD223" i="104"/>
  <c r="AD219" i="104"/>
  <c r="AD217" i="104"/>
  <c r="AD209" i="104"/>
  <c r="AD206" i="104"/>
  <c r="AD239" i="104"/>
  <c r="AD270" i="104"/>
  <c r="AD258" i="104"/>
  <c r="AD208" i="104"/>
  <c r="AD211" i="104"/>
  <c r="AD205" i="104"/>
  <c r="AD204" i="104"/>
  <c r="AD249" i="104"/>
  <c r="AD237" i="104"/>
  <c r="AD231" i="104"/>
  <c r="AD226" i="104"/>
  <c r="AD215" i="104"/>
  <c r="AD214" i="104"/>
  <c r="AD199" i="104"/>
  <c r="AD191" i="104"/>
  <c r="AD225" i="104"/>
  <c r="AD200" i="104"/>
  <c r="AD224" i="104"/>
  <c r="AD212" i="104"/>
  <c r="AD207" i="104"/>
  <c r="AD201" i="104"/>
  <c r="AD188" i="104"/>
  <c r="AD203" i="104"/>
  <c r="AD202" i="104"/>
  <c r="AD195" i="104"/>
  <c r="AD183" i="104"/>
  <c r="AD197" i="104"/>
  <c r="AD192" i="104"/>
  <c r="AD186" i="104"/>
  <c r="AD229" i="104"/>
  <c r="AD187" i="104"/>
  <c r="AD194" i="104"/>
  <c r="AD189" i="104"/>
  <c r="AD178" i="104"/>
  <c r="AD190" i="104"/>
  <c r="AD193" i="104"/>
  <c r="AD185" i="104"/>
  <c r="AD182" i="104"/>
  <c r="AD173" i="104"/>
  <c r="AD172" i="104"/>
  <c r="AD163" i="104"/>
  <c r="AD184" i="104"/>
  <c r="AD174" i="104"/>
  <c r="AD175" i="104"/>
  <c r="AD210" i="104"/>
  <c r="AD179" i="104"/>
  <c r="AD176" i="104"/>
  <c r="AD169" i="104"/>
  <c r="AD196" i="104"/>
  <c r="AD177" i="104"/>
  <c r="AD159" i="104"/>
  <c r="AD181" i="104"/>
  <c r="AD171" i="104"/>
  <c r="AD170" i="104"/>
  <c r="AD158" i="104"/>
  <c r="AD145" i="104"/>
  <c r="AD152" i="104"/>
  <c r="AD140" i="104"/>
  <c r="AD165" i="104"/>
  <c r="AD180" i="104"/>
  <c r="AD157" i="104"/>
  <c r="AD154" i="104"/>
  <c r="AD198" i="104"/>
  <c r="AD168" i="104"/>
  <c r="AD149" i="104"/>
  <c r="AD167" i="104"/>
  <c r="AD162" i="104"/>
  <c r="AD156" i="104"/>
  <c r="AD144" i="104"/>
  <c r="AD164" i="104"/>
  <c r="AD151" i="104"/>
  <c r="AD139" i="104"/>
  <c r="AD166" i="104"/>
  <c r="AD161" i="104"/>
  <c r="AD153" i="104"/>
  <c r="AD143" i="104"/>
  <c r="AD138" i="104"/>
  <c r="AD126" i="104"/>
  <c r="AD160" i="104"/>
  <c r="AD146" i="104"/>
  <c r="AD133" i="104"/>
  <c r="AD121" i="104"/>
  <c r="AD109" i="104"/>
  <c r="AD97" i="104"/>
  <c r="AD128" i="104"/>
  <c r="AD116" i="104"/>
  <c r="AD104" i="104"/>
  <c r="AD155" i="104"/>
  <c r="AD147" i="104"/>
  <c r="AD141" i="104"/>
  <c r="AD135" i="104"/>
  <c r="AD150" i="104"/>
  <c r="AD130" i="104"/>
  <c r="AD118" i="104"/>
  <c r="AD148" i="104"/>
  <c r="AD137" i="104"/>
  <c r="AD125" i="104"/>
  <c r="AD113" i="104"/>
  <c r="AD132" i="104"/>
  <c r="AD120" i="104"/>
  <c r="AD108" i="104"/>
  <c r="AD142" i="104"/>
  <c r="AD127" i="104"/>
  <c r="AD115" i="104"/>
  <c r="AD103" i="104"/>
  <c r="AD134" i="104"/>
  <c r="AD122" i="104"/>
  <c r="AD110" i="104"/>
  <c r="AD129" i="104"/>
  <c r="AD117" i="104"/>
  <c r="AD105" i="104"/>
  <c r="AD131" i="104"/>
  <c r="AD94" i="104"/>
  <c r="AD89" i="104"/>
  <c r="AD123" i="104"/>
  <c r="AD119" i="104"/>
  <c r="AD101" i="104"/>
  <c r="AD98" i="104"/>
  <c r="AD96" i="104"/>
  <c r="AD136" i="104"/>
  <c r="AD112" i="104"/>
  <c r="AD90" i="104"/>
  <c r="AD124" i="104"/>
  <c r="AD85" i="104"/>
  <c r="AD107" i="104"/>
  <c r="AD80" i="104"/>
  <c r="AD68" i="104"/>
  <c r="AD56" i="104"/>
  <c r="AD44" i="104"/>
  <c r="AD87" i="104"/>
  <c r="AD75" i="104"/>
  <c r="AD93" i="104"/>
  <c r="AD106" i="104"/>
  <c r="AD77" i="104"/>
  <c r="AD65" i="104"/>
  <c r="AD53" i="104"/>
  <c r="AD92" i="104"/>
  <c r="AD100" i="104"/>
  <c r="AD86" i="104"/>
  <c r="AD84" i="104"/>
  <c r="AD79" i="104"/>
  <c r="AD67" i="104"/>
  <c r="AD55" i="104"/>
  <c r="AD111" i="104"/>
  <c r="AD91" i="104"/>
  <c r="AD83" i="104"/>
  <c r="AD74" i="104"/>
  <c r="AD62" i="104"/>
  <c r="AD50" i="104"/>
  <c r="AD95" i="104"/>
  <c r="AD88" i="104"/>
  <c r="AD82" i="104"/>
  <c r="AD102" i="104"/>
  <c r="AD81" i="104"/>
  <c r="AD76" i="104"/>
  <c r="AD64" i="104"/>
  <c r="AD114" i="104"/>
  <c r="AD42" i="104"/>
  <c r="AD41" i="104"/>
  <c r="AD29" i="104"/>
  <c r="AD99" i="104"/>
  <c r="AD72" i="104"/>
  <c r="AD70" i="104"/>
  <c r="AD69" i="104"/>
  <c r="AD63" i="104"/>
  <c r="AD35" i="104"/>
  <c r="AD73" i="104"/>
  <c r="AD78" i="104"/>
  <c r="AD66" i="104"/>
  <c r="AD71" i="104"/>
  <c r="AD52" i="104"/>
  <c r="AD47" i="104"/>
  <c r="AD45" i="104"/>
  <c r="AD34" i="104"/>
  <c r="R36" i="104"/>
  <c r="T267" i="104"/>
  <c r="T255" i="104"/>
  <c r="T274" i="104"/>
  <c r="T262" i="104"/>
  <c r="T269" i="104"/>
  <c r="T257" i="104"/>
  <c r="T264" i="104"/>
  <c r="T276" i="104"/>
  <c r="T271" i="104"/>
  <c r="T259" i="104"/>
  <c r="T266" i="104"/>
  <c r="T273" i="104"/>
  <c r="T261" i="104"/>
  <c r="T268" i="104"/>
  <c r="T270" i="104"/>
  <c r="T258" i="104"/>
  <c r="T275" i="104"/>
  <c r="T252" i="104"/>
  <c r="T244" i="104"/>
  <c r="T232" i="104"/>
  <c r="T256" i="104"/>
  <c r="T248" i="104"/>
  <c r="T236" i="104"/>
  <c r="T253" i="104"/>
  <c r="T250" i="104"/>
  <c r="T272" i="104"/>
  <c r="T263" i="104"/>
  <c r="T245" i="104"/>
  <c r="T260" i="104"/>
  <c r="T265" i="104"/>
  <c r="T251" i="104"/>
  <c r="T247" i="104"/>
  <c r="T243" i="104"/>
  <c r="T242" i="104"/>
  <c r="T239" i="104"/>
  <c r="T234" i="104"/>
  <c r="T221" i="104"/>
  <c r="T249" i="104"/>
  <c r="T254" i="104"/>
  <c r="T223" i="104"/>
  <c r="T233" i="104"/>
  <c r="T228" i="104"/>
  <c r="T218" i="104"/>
  <c r="T246" i="104"/>
  <c r="T213" i="104"/>
  <c r="T225" i="104"/>
  <c r="T215" i="104"/>
  <c r="T240" i="104"/>
  <c r="T237" i="104"/>
  <c r="T231" i="104"/>
  <c r="T230" i="104"/>
  <c r="T229" i="104"/>
  <c r="T219" i="104"/>
  <c r="T208" i="104"/>
  <c r="T235" i="104"/>
  <c r="T226" i="104"/>
  <c r="T241" i="104"/>
  <c r="T212" i="104"/>
  <c r="T198" i="104"/>
  <c r="T220" i="104"/>
  <c r="T217" i="104"/>
  <c r="T206" i="104"/>
  <c r="T238" i="104"/>
  <c r="T227" i="104"/>
  <c r="T211" i="104"/>
  <c r="T202" i="104"/>
  <c r="T193" i="104"/>
  <c r="T210" i="104"/>
  <c r="T203" i="104"/>
  <c r="T224" i="104"/>
  <c r="T205" i="104"/>
  <c r="T204" i="104"/>
  <c r="T190" i="104"/>
  <c r="T185" i="104"/>
  <c r="T201" i="104"/>
  <c r="T199" i="104"/>
  <c r="T188" i="104"/>
  <c r="T182" i="104"/>
  <c r="T181" i="104"/>
  <c r="T222" i="104"/>
  <c r="T197" i="104"/>
  <c r="T180" i="104"/>
  <c r="T209" i="104"/>
  <c r="T200" i="104"/>
  <c r="T192" i="104"/>
  <c r="T214" i="104"/>
  <c r="T186" i="104"/>
  <c r="T191" i="104"/>
  <c r="T179" i="104"/>
  <c r="T175" i="104"/>
  <c r="T165" i="104"/>
  <c r="T207" i="104"/>
  <c r="T194" i="104"/>
  <c r="T183" i="104"/>
  <c r="T177" i="104"/>
  <c r="T216" i="104"/>
  <c r="T164" i="104"/>
  <c r="T184" i="104"/>
  <c r="T178" i="104"/>
  <c r="T189" i="104"/>
  <c r="T187" i="104"/>
  <c r="T172" i="104"/>
  <c r="T171" i="104"/>
  <c r="T167" i="104"/>
  <c r="T157" i="104"/>
  <c r="T147" i="104"/>
  <c r="T195" i="104"/>
  <c r="T154" i="104"/>
  <c r="T142" i="104"/>
  <c r="T162" i="104"/>
  <c r="T166" i="104"/>
  <c r="T156" i="104"/>
  <c r="T173" i="104"/>
  <c r="T163" i="104"/>
  <c r="T151" i="104"/>
  <c r="T161" i="104"/>
  <c r="T146" i="104"/>
  <c r="T170" i="104"/>
  <c r="T160" i="104"/>
  <c r="T153" i="104"/>
  <c r="T141" i="104"/>
  <c r="T176" i="104"/>
  <c r="T174" i="104"/>
  <c r="T159" i="104"/>
  <c r="T155" i="104"/>
  <c r="T143" i="104"/>
  <c r="T128" i="104"/>
  <c r="T135" i="104"/>
  <c r="T123" i="104"/>
  <c r="T111" i="104"/>
  <c r="T99" i="104"/>
  <c r="T196" i="104"/>
  <c r="T130" i="104"/>
  <c r="T118" i="104"/>
  <c r="T106" i="104"/>
  <c r="T144" i="104"/>
  <c r="T137" i="104"/>
  <c r="T125" i="104"/>
  <c r="T149" i="104"/>
  <c r="T145" i="104"/>
  <c r="T132" i="104"/>
  <c r="T120" i="104"/>
  <c r="T127" i="104"/>
  <c r="T115" i="104"/>
  <c r="T134" i="104"/>
  <c r="T122" i="104"/>
  <c r="T110" i="104"/>
  <c r="T158" i="104"/>
  <c r="T152" i="104"/>
  <c r="T150" i="104"/>
  <c r="T129" i="104"/>
  <c r="T117" i="104"/>
  <c r="T105" i="104"/>
  <c r="T169" i="104"/>
  <c r="T168" i="104"/>
  <c r="T139" i="104"/>
  <c r="T136" i="104"/>
  <c r="T124" i="104"/>
  <c r="T112" i="104"/>
  <c r="T148" i="104"/>
  <c r="T131" i="104"/>
  <c r="T119" i="104"/>
  <c r="T107" i="104"/>
  <c r="T95" i="104"/>
  <c r="T121" i="104"/>
  <c r="T116" i="104"/>
  <c r="T103" i="104"/>
  <c r="T100" i="104"/>
  <c r="T91" i="104"/>
  <c r="T86" i="104"/>
  <c r="T140" i="104"/>
  <c r="T133" i="104"/>
  <c r="T138" i="104"/>
  <c r="T92" i="104"/>
  <c r="T101" i="104"/>
  <c r="T87" i="104"/>
  <c r="T96" i="104"/>
  <c r="T70" i="104"/>
  <c r="T58" i="104"/>
  <c r="T46" i="104"/>
  <c r="T109" i="104"/>
  <c r="T88" i="104"/>
  <c r="T77" i="104"/>
  <c r="T84" i="104"/>
  <c r="T83" i="104"/>
  <c r="T97" i="104"/>
  <c r="T79" i="104"/>
  <c r="T67" i="104"/>
  <c r="T55" i="104"/>
  <c r="T43" i="104"/>
  <c r="T104" i="104"/>
  <c r="T90" i="104"/>
  <c r="T82" i="104"/>
  <c r="T85" i="104"/>
  <c r="T81" i="104"/>
  <c r="T69" i="104"/>
  <c r="T57" i="104"/>
  <c r="T76" i="104"/>
  <c r="T64" i="104"/>
  <c r="T52" i="104"/>
  <c r="T126" i="104"/>
  <c r="T98" i="104"/>
  <c r="T89" i="104"/>
  <c r="T108" i="104"/>
  <c r="T94" i="104"/>
  <c r="T93" i="104"/>
  <c r="T78" i="104"/>
  <c r="T66" i="104"/>
  <c r="T113" i="104"/>
  <c r="T74" i="104"/>
  <c r="T53" i="104"/>
  <c r="T51" i="104"/>
  <c r="T31" i="104"/>
  <c r="T102" i="104"/>
  <c r="T62" i="104"/>
  <c r="T61" i="104"/>
  <c r="T50" i="104"/>
  <c r="T71" i="104"/>
  <c r="T65" i="104"/>
  <c r="T60" i="104"/>
  <c r="T37" i="104"/>
  <c r="T75" i="104"/>
  <c r="T72" i="104"/>
  <c r="T114" i="104"/>
  <c r="T68" i="104"/>
  <c r="T63" i="104"/>
  <c r="T36" i="104"/>
  <c r="O22" i="104"/>
  <c r="AA22" i="104"/>
  <c r="I23" i="104"/>
  <c r="AO24" i="104"/>
  <c r="X25" i="104"/>
  <c r="N27" i="104"/>
  <c r="Z27" i="104"/>
  <c r="AA29" i="104"/>
  <c r="N30" i="104"/>
  <c r="AP30" i="104"/>
  <c r="AD31" i="104"/>
  <c r="AE32" i="104"/>
  <c r="X34" i="104"/>
  <c r="N35" i="104"/>
  <c r="Z38" i="104"/>
  <c r="U39" i="104"/>
  <c r="N40" i="104"/>
  <c r="T41" i="104"/>
  <c r="AK41" i="104"/>
  <c r="N42" i="104"/>
  <c r="N43" i="104"/>
  <c r="N44" i="104"/>
  <c r="AK44" i="104"/>
  <c r="R45" i="104"/>
  <c r="O49" i="104"/>
  <c r="V50" i="104"/>
  <c r="S58" i="104"/>
  <c r="N60" i="104"/>
  <c r="AI67" i="104"/>
  <c r="AV67" i="104" s="1"/>
  <c r="AH67" i="104"/>
  <c r="AU67" i="104" s="1"/>
  <c r="P69" i="104"/>
  <c r="S70" i="104"/>
  <c r="AH72" i="104"/>
  <c r="AU72" i="104" s="1"/>
  <c r="AG72" i="104"/>
  <c r="AT72" i="104" s="1"/>
  <c r="AI72" i="104"/>
  <c r="AV72" i="104" s="1"/>
  <c r="U274" i="104"/>
  <c r="U262" i="104"/>
  <c r="U269" i="104"/>
  <c r="U257" i="104"/>
  <c r="U264" i="104"/>
  <c r="U252" i="104"/>
  <c r="U276" i="104"/>
  <c r="U271" i="104"/>
  <c r="U259" i="104"/>
  <c r="U266" i="104"/>
  <c r="U254" i="104"/>
  <c r="U273" i="104"/>
  <c r="U261" i="104"/>
  <c r="U268" i="104"/>
  <c r="U256" i="104"/>
  <c r="U275" i="104"/>
  <c r="U263" i="104"/>
  <c r="U265" i="104"/>
  <c r="U253" i="104"/>
  <c r="U239" i="104"/>
  <c r="U243" i="104"/>
  <c r="U258" i="104"/>
  <c r="U250" i="104"/>
  <c r="U272" i="104"/>
  <c r="U245" i="104"/>
  <c r="U260" i="104"/>
  <c r="U255" i="104"/>
  <c r="U251" i="104"/>
  <c r="U247" i="104"/>
  <c r="U242" i="104"/>
  <c r="U248" i="104"/>
  <c r="U244" i="104"/>
  <c r="U234" i="104"/>
  <c r="U232" i="104"/>
  <c r="U249" i="104"/>
  <c r="U235" i="104"/>
  <c r="U231" i="104"/>
  <c r="U228" i="104"/>
  <c r="U237" i="104"/>
  <c r="U236" i="104"/>
  <c r="U230" i="104"/>
  <c r="U218" i="104"/>
  <c r="U246" i="104"/>
  <c r="U223" i="104"/>
  <c r="U224" i="104"/>
  <c r="U267" i="104"/>
  <c r="U240" i="104"/>
  <c r="U210" i="104"/>
  <c r="U226" i="104"/>
  <c r="U217" i="104"/>
  <c r="U229" i="104"/>
  <c r="U219" i="104"/>
  <c r="U208" i="104"/>
  <c r="U215" i="104"/>
  <c r="U203" i="104"/>
  <c r="U241" i="104"/>
  <c r="U233" i="104"/>
  <c r="U225" i="104"/>
  <c r="U205" i="104"/>
  <c r="U221" i="104"/>
  <c r="U212" i="104"/>
  <c r="U199" i="104"/>
  <c r="U238" i="104"/>
  <c r="U227" i="104"/>
  <c r="U188" i="104"/>
  <c r="U195" i="104"/>
  <c r="U204" i="104"/>
  <c r="U185" i="104"/>
  <c r="U270" i="104"/>
  <c r="U213" i="104"/>
  <c r="U197" i="104"/>
  <c r="U192" i="104"/>
  <c r="U178" i="104"/>
  <c r="U211" i="104"/>
  <c r="U222" i="104"/>
  <c r="U190" i="104"/>
  <c r="U180" i="104"/>
  <c r="U209" i="104"/>
  <c r="U200" i="104"/>
  <c r="U196" i="104"/>
  <c r="U193" i="104"/>
  <c r="U183" i="104"/>
  <c r="U175" i="104"/>
  <c r="U206" i="104"/>
  <c r="U202" i="104"/>
  <c r="U198" i="104"/>
  <c r="U220" i="104"/>
  <c r="U214" i="104"/>
  <c r="U186" i="104"/>
  <c r="U179" i="104"/>
  <c r="U207" i="104"/>
  <c r="U194" i="104"/>
  <c r="U189" i="104"/>
  <c r="U187" i="104"/>
  <c r="U191" i="104"/>
  <c r="U160" i="104"/>
  <c r="U181" i="104"/>
  <c r="U177" i="104"/>
  <c r="U169" i="104"/>
  <c r="U216" i="104"/>
  <c r="U201" i="104"/>
  <c r="U182" i="104"/>
  <c r="U184" i="104"/>
  <c r="U173" i="104"/>
  <c r="U168" i="104"/>
  <c r="U157" i="104"/>
  <c r="U164" i="104"/>
  <c r="U154" i="104"/>
  <c r="U162" i="104"/>
  <c r="U149" i="104"/>
  <c r="U166" i="104"/>
  <c r="U163" i="104"/>
  <c r="U151" i="104"/>
  <c r="U171" i="104"/>
  <c r="U161" i="104"/>
  <c r="U172" i="104"/>
  <c r="U170" i="104"/>
  <c r="U153" i="104"/>
  <c r="U176" i="104"/>
  <c r="U148" i="104"/>
  <c r="U174" i="104"/>
  <c r="U159" i="104"/>
  <c r="U165" i="104"/>
  <c r="U150" i="104"/>
  <c r="U135" i="104"/>
  <c r="U130" i="104"/>
  <c r="U118" i="104"/>
  <c r="U106" i="104"/>
  <c r="U144" i="104"/>
  <c r="U142" i="104"/>
  <c r="U137" i="104"/>
  <c r="U125" i="104"/>
  <c r="U113" i="104"/>
  <c r="U101" i="104"/>
  <c r="U145" i="104"/>
  <c r="U132" i="104"/>
  <c r="U127" i="104"/>
  <c r="U134" i="104"/>
  <c r="U122" i="104"/>
  <c r="U158" i="104"/>
  <c r="U155" i="104"/>
  <c r="U152" i="104"/>
  <c r="U146" i="104"/>
  <c r="U143" i="104"/>
  <c r="U129" i="104"/>
  <c r="U117" i="104"/>
  <c r="U105" i="104"/>
  <c r="U139" i="104"/>
  <c r="U136" i="104"/>
  <c r="U124" i="104"/>
  <c r="U112" i="104"/>
  <c r="U100" i="104"/>
  <c r="U167" i="104"/>
  <c r="U156" i="104"/>
  <c r="U147" i="104"/>
  <c r="U131" i="104"/>
  <c r="U119" i="104"/>
  <c r="U107" i="104"/>
  <c r="U140" i="104"/>
  <c r="U138" i="104"/>
  <c r="U126" i="104"/>
  <c r="U114" i="104"/>
  <c r="U102" i="104"/>
  <c r="U121" i="104"/>
  <c r="U116" i="104"/>
  <c r="U86" i="104"/>
  <c r="U141" i="104"/>
  <c r="U115" i="104"/>
  <c r="U93" i="104"/>
  <c r="U133" i="104"/>
  <c r="U128" i="104"/>
  <c r="U109" i="104"/>
  <c r="U97" i="104"/>
  <c r="U123" i="104"/>
  <c r="U110" i="104"/>
  <c r="U87" i="104"/>
  <c r="U111" i="104"/>
  <c r="U94" i="104"/>
  <c r="U95" i="104"/>
  <c r="U91" i="104"/>
  <c r="U88" i="104"/>
  <c r="U77" i="104"/>
  <c r="U65" i="104"/>
  <c r="U53" i="104"/>
  <c r="U120" i="104"/>
  <c r="U84" i="104"/>
  <c r="U83" i="104"/>
  <c r="U72" i="104"/>
  <c r="U103" i="104"/>
  <c r="U99" i="104"/>
  <c r="U79" i="104"/>
  <c r="U104" i="104"/>
  <c r="U90" i="104"/>
  <c r="U82" i="104"/>
  <c r="U74" i="104"/>
  <c r="U62" i="104"/>
  <c r="U50" i="104"/>
  <c r="U85" i="104"/>
  <c r="U81" i="104"/>
  <c r="U76" i="104"/>
  <c r="U64" i="104"/>
  <c r="U52" i="104"/>
  <c r="U98" i="104"/>
  <c r="U89" i="104"/>
  <c r="U71" i="104"/>
  <c r="U59" i="104"/>
  <c r="U47" i="104"/>
  <c r="U108" i="104"/>
  <c r="U78" i="104"/>
  <c r="U73" i="104"/>
  <c r="U61" i="104"/>
  <c r="U46" i="104"/>
  <c r="U38" i="104"/>
  <c r="U66" i="104"/>
  <c r="U60" i="104"/>
  <c r="U57" i="104"/>
  <c r="U96" i="104"/>
  <c r="U92" i="104"/>
  <c r="U75" i="104"/>
  <c r="U54" i="104"/>
  <c r="U45" i="104"/>
  <c r="U32" i="104"/>
  <c r="U70" i="104"/>
  <c r="U80" i="104"/>
  <c r="U67" i="104"/>
  <c r="U51" i="104"/>
  <c r="R24" i="104"/>
  <c r="AD24" i="104"/>
  <c r="T26" i="104"/>
  <c r="O27" i="104"/>
  <c r="AA27" i="104"/>
  <c r="Z28" i="104"/>
  <c r="N29" i="104"/>
  <c r="O30" i="104"/>
  <c r="AR30" i="104"/>
  <c r="R32" i="104"/>
  <c r="T33" i="104"/>
  <c r="O35" i="104"/>
  <c r="H38" i="104"/>
  <c r="AO38" i="104"/>
  <c r="AM38" i="104"/>
  <c r="I38" i="104"/>
  <c r="O40" i="104"/>
  <c r="U41" i="104"/>
  <c r="AM41" i="104"/>
  <c r="R42" i="104"/>
  <c r="O43" i="104"/>
  <c r="T45" i="104"/>
  <c r="AA46" i="104"/>
  <c r="I48" i="104"/>
  <c r="AQ48" i="104"/>
  <c r="AE48" i="104"/>
  <c r="AO48" i="104"/>
  <c r="AN48" i="104"/>
  <c r="K48" i="104" s="1"/>
  <c r="AM48" i="104"/>
  <c r="M48" i="104"/>
  <c r="AP48" i="104"/>
  <c r="AJ48" i="104"/>
  <c r="S49" i="104"/>
  <c r="V56" i="104"/>
  <c r="U58" i="104"/>
  <c r="O60" i="104"/>
  <c r="U69" i="104"/>
  <c r="AB70" i="104"/>
  <c r="R72" i="104"/>
  <c r="T73" i="104"/>
  <c r="AD37" i="104"/>
  <c r="AP44" i="104"/>
  <c r="AM44" i="104"/>
  <c r="AJ44" i="104"/>
  <c r="AN44" i="104"/>
  <c r="K44" i="104" s="1"/>
  <c r="AO44" i="104"/>
  <c r="H44" i="104"/>
  <c r="V269" i="104"/>
  <c r="V257" i="104"/>
  <c r="V264" i="104"/>
  <c r="V276" i="104"/>
  <c r="V271" i="104"/>
  <c r="V259" i="104"/>
  <c r="V266" i="104"/>
  <c r="V273" i="104"/>
  <c r="V261" i="104"/>
  <c r="V268" i="104"/>
  <c r="V256" i="104"/>
  <c r="V275" i="104"/>
  <c r="V263" i="104"/>
  <c r="V270" i="104"/>
  <c r="V272" i="104"/>
  <c r="V260" i="104"/>
  <c r="V262" i="104"/>
  <c r="V246" i="104"/>
  <c r="V234" i="104"/>
  <c r="V274" i="104"/>
  <c r="V258" i="104"/>
  <c r="V250" i="104"/>
  <c r="V238" i="104"/>
  <c r="V253" i="104"/>
  <c r="V255" i="104"/>
  <c r="V240" i="104"/>
  <c r="V251" i="104"/>
  <c r="V247" i="104"/>
  <c r="V265" i="104"/>
  <c r="V242" i="104"/>
  <c r="V254" i="104"/>
  <c r="V249" i="104"/>
  <c r="V267" i="104"/>
  <c r="V239" i="104"/>
  <c r="V232" i="104"/>
  <c r="V235" i="104"/>
  <c r="V231" i="104"/>
  <c r="V228" i="104"/>
  <c r="V223" i="104"/>
  <c r="V252" i="104"/>
  <c r="V241" i="104"/>
  <c r="V225" i="104"/>
  <c r="V233" i="104"/>
  <c r="V230" i="104"/>
  <c r="V245" i="104"/>
  <c r="V224" i="104"/>
  <c r="V248" i="104"/>
  <c r="V215" i="104"/>
  <c r="V243" i="104"/>
  <c r="V237" i="104"/>
  <c r="V226" i="104"/>
  <c r="V217" i="104"/>
  <c r="V229" i="104"/>
  <c r="V244" i="104"/>
  <c r="V219" i="104"/>
  <c r="V212" i="104"/>
  <c r="V198" i="104"/>
  <c r="V227" i="104"/>
  <c r="V222" i="104"/>
  <c r="V200" i="104"/>
  <c r="V207" i="104"/>
  <c r="V196" i="104"/>
  <c r="V210" i="104"/>
  <c r="V208" i="104"/>
  <c r="V203" i="104"/>
  <c r="V195" i="104"/>
  <c r="V236" i="104"/>
  <c r="V218" i="104"/>
  <c r="V204" i="104"/>
  <c r="V190" i="104"/>
  <c r="V205" i="104"/>
  <c r="V213" i="104"/>
  <c r="V197" i="104"/>
  <c r="V192" i="104"/>
  <c r="V216" i="104"/>
  <c r="V214" i="104"/>
  <c r="V209" i="104"/>
  <c r="V187" i="104"/>
  <c r="V211" i="104"/>
  <c r="V182" i="104"/>
  <c r="V181" i="104"/>
  <c r="V173" i="104"/>
  <c r="V199" i="104"/>
  <c r="V193" i="104"/>
  <c r="V183" i="104"/>
  <c r="V206" i="104"/>
  <c r="V202" i="104"/>
  <c r="V184" i="104"/>
  <c r="V220" i="104"/>
  <c r="V186" i="104"/>
  <c r="V194" i="104"/>
  <c r="V189" i="104"/>
  <c r="V221" i="104"/>
  <c r="V188" i="104"/>
  <c r="V176" i="104"/>
  <c r="V167" i="104"/>
  <c r="V201" i="104"/>
  <c r="V164" i="104"/>
  <c r="V180" i="104"/>
  <c r="V185" i="104"/>
  <c r="V166" i="104"/>
  <c r="V178" i="104"/>
  <c r="V172" i="104"/>
  <c r="V171" i="104"/>
  <c r="V163" i="104"/>
  <c r="V175" i="104"/>
  <c r="V162" i="104"/>
  <c r="V149" i="104"/>
  <c r="V177" i="104"/>
  <c r="V156" i="104"/>
  <c r="V144" i="104"/>
  <c r="V161" i="104"/>
  <c r="V146" i="104"/>
  <c r="V170" i="104"/>
  <c r="V153" i="104"/>
  <c r="V160" i="104"/>
  <c r="V148" i="104"/>
  <c r="V174" i="104"/>
  <c r="V159" i="104"/>
  <c r="V155" i="104"/>
  <c r="V143" i="104"/>
  <c r="V165" i="104"/>
  <c r="V179" i="104"/>
  <c r="V169" i="104"/>
  <c r="V168" i="104"/>
  <c r="V158" i="104"/>
  <c r="V145" i="104"/>
  <c r="V130" i="104"/>
  <c r="V142" i="104"/>
  <c r="V137" i="104"/>
  <c r="V125" i="104"/>
  <c r="V113" i="104"/>
  <c r="V101" i="104"/>
  <c r="V132" i="104"/>
  <c r="V120" i="104"/>
  <c r="V108" i="104"/>
  <c r="V96" i="104"/>
  <c r="V154" i="104"/>
  <c r="V127" i="104"/>
  <c r="V134" i="104"/>
  <c r="V122" i="104"/>
  <c r="V152" i="104"/>
  <c r="V129" i="104"/>
  <c r="V117" i="104"/>
  <c r="V150" i="104"/>
  <c r="V139" i="104"/>
  <c r="V136" i="104"/>
  <c r="V124" i="104"/>
  <c r="V112" i="104"/>
  <c r="V151" i="104"/>
  <c r="V147" i="104"/>
  <c r="V131" i="104"/>
  <c r="V119" i="104"/>
  <c r="V107" i="104"/>
  <c r="V140" i="104"/>
  <c r="V138" i="104"/>
  <c r="V126" i="104"/>
  <c r="V114" i="104"/>
  <c r="V133" i="104"/>
  <c r="V121" i="104"/>
  <c r="V109" i="104"/>
  <c r="V97" i="104"/>
  <c r="V118" i="104"/>
  <c r="V116" i="104"/>
  <c r="V141" i="104"/>
  <c r="V115" i="104"/>
  <c r="V93" i="104"/>
  <c r="V81" i="104"/>
  <c r="V128" i="104"/>
  <c r="V88" i="104"/>
  <c r="V105" i="104"/>
  <c r="V123" i="104"/>
  <c r="V106" i="104"/>
  <c r="V102" i="104"/>
  <c r="V157" i="104"/>
  <c r="V135" i="104"/>
  <c r="V191" i="104"/>
  <c r="V111" i="104"/>
  <c r="V94" i="104"/>
  <c r="V98" i="104"/>
  <c r="V89" i="104"/>
  <c r="V110" i="104"/>
  <c r="V84" i="104"/>
  <c r="V83" i="104"/>
  <c r="V72" i="104"/>
  <c r="V60" i="104"/>
  <c r="V48" i="104"/>
  <c r="V103" i="104"/>
  <c r="V99" i="104"/>
  <c r="V79" i="104"/>
  <c r="V104" i="104"/>
  <c r="V90" i="104"/>
  <c r="V82" i="104"/>
  <c r="V74" i="104"/>
  <c r="V85" i="104"/>
  <c r="V69" i="104"/>
  <c r="V57" i="104"/>
  <c r="V45" i="104"/>
  <c r="V76" i="104"/>
  <c r="V71" i="104"/>
  <c r="V59" i="104"/>
  <c r="V47" i="104"/>
  <c r="V78" i="104"/>
  <c r="V66" i="104"/>
  <c r="V54" i="104"/>
  <c r="V42" i="104"/>
  <c r="V87" i="104"/>
  <c r="V80" i="104"/>
  <c r="V68" i="104"/>
  <c r="V100" i="104"/>
  <c r="V92" i="104"/>
  <c r="V62" i="104"/>
  <c r="V61" i="104"/>
  <c r="V58" i="104"/>
  <c r="V33" i="104"/>
  <c r="V77" i="104"/>
  <c r="V65" i="104"/>
  <c r="V37" i="104"/>
  <c r="V86" i="104"/>
  <c r="V75" i="104"/>
  <c r="V70" i="104"/>
  <c r="V39" i="104"/>
  <c r="V91" i="104"/>
  <c r="V95" i="104"/>
  <c r="V73" i="104"/>
  <c r="V53" i="104"/>
  <c r="V46" i="104"/>
  <c r="V38" i="104"/>
  <c r="AO22" i="104"/>
  <c r="X23" i="104"/>
  <c r="AJ23" i="104"/>
  <c r="AE24" i="104"/>
  <c r="AQ24" i="104"/>
  <c r="N25" i="104"/>
  <c r="Z25" i="104"/>
  <c r="H26" i="104"/>
  <c r="U26" i="104"/>
  <c r="AG26" i="104"/>
  <c r="AT26" i="104" s="1"/>
  <c r="P27" i="104"/>
  <c r="AB27" i="104"/>
  <c r="AA28" i="104"/>
  <c r="O29" i="104"/>
  <c r="P30" i="104"/>
  <c r="AD30" i="104"/>
  <c r="R31" i="104"/>
  <c r="S32" i="104"/>
  <c r="U33" i="104"/>
  <c r="Z34" i="104"/>
  <c r="P35" i="104"/>
  <c r="X36" i="104"/>
  <c r="R37" i="104"/>
  <c r="AD38" i="104"/>
  <c r="Y39" i="104"/>
  <c r="P40" i="104"/>
  <c r="V41" i="104"/>
  <c r="AN41" i="104"/>
  <c r="S42" i="104"/>
  <c r="P43" i="104"/>
  <c r="T44" i="104"/>
  <c r="AQ44" i="104"/>
  <c r="W45" i="104"/>
  <c r="AD46" i="104"/>
  <c r="AK48" i="104"/>
  <c r="T49" i="104"/>
  <c r="Y50" i="104"/>
  <c r="O52" i="104"/>
  <c r="Q54" i="104"/>
  <c r="N55" i="104"/>
  <c r="W56" i="104"/>
  <c r="N57" i="104"/>
  <c r="X58" i="104"/>
  <c r="Y67" i="104"/>
  <c r="AB69" i="104"/>
  <c r="AH71" i="104"/>
  <c r="AU71" i="104" s="1"/>
  <c r="AG71" i="104"/>
  <c r="AT71" i="104" s="1"/>
  <c r="AI71" i="104"/>
  <c r="AV71" i="104" s="1"/>
  <c r="AA72" i="104"/>
  <c r="Y73" i="104"/>
  <c r="W264" i="104"/>
  <c r="W252" i="104"/>
  <c r="W276" i="104"/>
  <c r="W271" i="104"/>
  <c r="W259" i="104"/>
  <c r="W266" i="104"/>
  <c r="W254" i="104"/>
  <c r="W273" i="104"/>
  <c r="W261" i="104"/>
  <c r="W268" i="104"/>
  <c r="W256" i="104"/>
  <c r="W275" i="104"/>
  <c r="W263" i="104"/>
  <c r="W270" i="104"/>
  <c r="W258" i="104"/>
  <c r="W265" i="104"/>
  <c r="W267" i="104"/>
  <c r="W255" i="104"/>
  <c r="W241" i="104"/>
  <c r="W274" i="104"/>
  <c r="W253" i="104"/>
  <c r="W245" i="104"/>
  <c r="W233" i="104"/>
  <c r="W272" i="104"/>
  <c r="W260" i="104"/>
  <c r="W251" i="104"/>
  <c r="W247" i="104"/>
  <c r="W249" i="104"/>
  <c r="W244" i="104"/>
  <c r="W235" i="104"/>
  <c r="W237" i="104"/>
  <c r="W236" i="104"/>
  <c r="W230" i="104"/>
  <c r="W257" i="104"/>
  <c r="W220" i="104"/>
  <c r="W250" i="104"/>
  <c r="W239" i="104"/>
  <c r="W248" i="104"/>
  <c r="W215" i="104"/>
  <c r="W269" i="104"/>
  <c r="W225" i="104"/>
  <c r="W262" i="104"/>
  <c r="W231" i="104"/>
  <c r="W229" i="104"/>
  <c r="W212" i="104"/>
  <c r="W246" i="104"/>
  <c r="W226" i="104"/>
  <c r="W218" i="104"/>
  <c r="W205" i="104"/>
  <c r="W227" i="104"/>
  <c r="W222" i="104"/>
  <c r="W238" i="104"/>
  <c r="W224" i="104"/>
  <c r="W221" i="104"/>
  <c r="W213" i="104"/>
  <c r="W211" i="104"/>
  <c r="W207" i="104"/>
  <c r="W242" i="104"/>
  <c r="W200" i="104"/>
  <c r="W228" i="104"/>
  <c r="W243" i="104"/>
  <c r="W234" i="104"/>
  <c r="W204" i="104"/>
  <c r="W190" i="104"/>
  <c r="W232" i="104"/>
  <c r="W197" i="104"/>
  <c r="W216" i="104"/>
  <c r="W214" i="104"/>
  <c r="W209" i="104"/>
  <c r="W187" i="104"/>
  <c r="W223" i="104"/>
  <c r="W206" i="104"/>
  <c r="W194" i="104"/>
  <c r="W182" i="104"/>
  <c r="W199" i="104"/>
  <c r="W188" i="104"/>
  <c r="W180" i="104"/>
  <c r="W210" i="104"/>
  <c r="W202" i="104"/>
  <c r="W196" i="104"/>
  <c r="W184" i="104"/>
  <c r="W198" i="104"/>
  <c r="W195" i="104"/>
  <c r="W177" i="104"/>
  <c r="W217" i="104"/>
  <c r="W192" i="104"/>
  <c r="W189" i="104"/>
  <c r="W219" i="104"/>
  <c r="W203" i="104"/>
  <c r="W191" i="104"/>
  <c r="W162" i="104"/>
  <c r="W201" i="104"/>
  <c r="W183" i="104"/>
  <c r="W240" i="104"/>
  <c r="W185" i="104"/>
  <c r="W178" i="104"/>
  <c r="W172" i="104"/>
  <c r="W171" i="104"/>
  <c r="W186" i="104"/>
  <c r="W168" i="104"/>
  <c r="W174" i="104"/>
  <c r="W170" i="104"/>
  <c r="W175" i="104"/>
  <c r="W164" i="104"/>
  <c r="W156" i="104"/>
  <c r="W144" i="104"/>
  <c r="W181" i="104"/>
  <c r="W166" i="104"/>
  <c r="W151" i="104"/>
  <c r="W139" i="104"/>
  <c r="W163" i="104"/>
  <c r="W161" i="104"/>
  <c r="W173" i="104"/>
  <c r="W153" i="104"/>
  <c r="W208" i="104"/>
  <c r="W160" i="104"/>
  <c r="W148" i="104"/>
  <c r="W176" i="104"/>
  <c r="W159" i="104"/>
  <c r="W155" i="104"/>
  <c r="W143" i="104"/>
  <c r="W165" i="104"/>
  <c r="W150" i="104"/>
  <c r="W179" i="104"/>
  <c r="W169" i="104"/>
  <c r="W158" i="104"/>
  <c r="W152" i="104"/>
  <c r="W142" i="104"/>
  <c r="W137" i="104"/>
  <c r="W125" i="104"/>
  <c r="W132" i="104"/>
  <c r="W120" i="104"/>
  <c r="W108" i="104"/>
  <c r="W96" i="104"/>
  <c r="W193" i="104"/>
  <c r="W154" i="104"/>
  <c r="W145" i="104"/>
  <c r="W127" i="104"/>
  <c r="W115" i="104"/>
  <c r="W103" i="104"/>
  <c r="W149" i="104"/>
  <c r="W134" i="104"/>
  <c r="W129" i="104"/>
  <c r="W146" i="104"/>
  <c r="W136" i="104"/>
  <c r="W124" i="104"/>
  <c r="W112" i="104"/>
  <c r="W147" i="104"/>
  <c r="W131" i="104"/>
  <c r="W119" i="104"/>
  <c r="W107" i="104"/>
  <c r="W167" i="104"/>
  <c r="W140" i="104"/>
  <c r="W138" i="104"/>
  <c r="W126" i="104"/>
  <c r="W114" i="104"/>
  <c r="W102" i="104"/>
  <c r="W133" i="104"/>
  <c r="W121" i="104"/>
  <c r="W109" i="104"/>
  <c r="W157" i="104"/>
  <c r="W141" i="104"/>
  <c r="W128" i="104"/>
  <c r="W116" i="104"/>
  <c r="W104" i="104"/>
  <c r="W130" i="104"/>
  <c r="W88" i="104"/>
  <c r="W117" i="104"/>
  <c r="W105" i="104"/>
  <c r="W123" i="104"/>
  <c r="W106" i="104"/>
  <c r="W99" i="104"/>
  <c r="W135" i="104"/>
  <c r="W122" i="104"/>
  <c r="W101" i="104"/>
  <c r="W98" i="104"/>
  <c r="W89" i="104"/>
  <c r="W95" i="104"/>
  <c r="W84" i="104"/>
  <c r="W79" i="104"/>
  <c r="W67" i="104"/>
  <c r="W55" i="104"/>
  <c r="W43" i="104"/>
  <c r="W90" i="104"/>
  <c r="W82" i="104"/>
  <c r="W74" i="104"/>
  <c r="W118" i="104"/>
  <c r="W97" i="104"/>
  <c r="W85" i="104"/>
  <c r="W81" i="104"/>
  <c r="W76" i="104"/>
  <c r="W64" i="104"/>
  <c r="W52" i="104"/>
  <c r="W78" i="104"/>
  <c r="W66" i="104"/>
  <c r="W54" i="104"/>
  <c r="W87" i="104"/>
  <c r="W73" i="104"/>
  <c r="W61" i="104"/>
  <c r="W49" i="104"/>
  <c r="W94" i="104"/>
  <c r="W93" i="104"/>
  <c r="W80" i="104"/>
  <c r="W113" i="104"/>
  <c r="W111" i="104"/>
  <c r="W100" i="104"/>
  <c r="W92" i="104"/>
  <c r="W75" i="104"/>
  <c r="W63" i="104"/>
  <c r="W48" i="104"/>
  <c r="W44" i="104"/>
  <c r="W40" i="104"/>
  <c r="W28" i="104"/>
  <c r="W77" i="104"/>
  <c r="W86" i="104"/>
  <c r="W83" i="104"/>
  <c r="W71" i="104"/>
  <c r="W57" i="104"/>
  <c r="W47" i="104"/>
  <c r="W70" i="104"/>
  <c r="W110" i="104"/>
  <c r="W91" i="104"/>
  <c r="W72" i="104"/>
  <c r="W42" i="104"/>
  <c r="W34" i="104"/>
  <c r="W69" i="104"/>
  <c r="W68" i="104"/>
  <c r="W62" i="104"/>
  <c r="W58" i="104"/>
  <c r="R22" i="104"/>
  <c r="AD22" i="104"/>
  <c r="AP22" i="104"/>
  <c r="M23" i="104"/>
  <c r="Y23" i="104"/>
  <c r="AK23" i="104"/>
  <c r="T24" i="104"/>
  <c r="AR24" i="104"/>
  <c r="O25" i="104"/>
  <c r="AA25" i="104"/>
  <c r="AM25" i="104"/>
  <c r="I26" i="104"/>
  <c r="V26" i="104"/>
  <c r="AH26" i="104"/>
  <c r="AU26" i="104" s="1"/>
  <c r="Q27" i="104"/>
  <c r="AC27" i="104"/>
  <c r="N28" i="104"/>
  <c r="AB28" i="104"/>
  <c r="P29" i="104"/>
  <c r="AE29" i="104"/>
  <c r="Q30" i="104"/>
  <c r="S31" i="104"/>
  <c r="AG31" i="104"/>
  <c r="AT31" i="104" s="1"/>
  <c r="T32" i="104"/>
  <c r="W33" i="104"/>
  <c r="AA34" i="104"/>
  <c r="Q35" i="104"/>
  <c r="H36" i="104"/>
  <c r="Z36" i="104"/>
  <c r="S37" i="104"/>
  <c r="M38" i="104"/>
  <c r="AE38" i="104"/>
  <c r="Z39" i="104"/>
  <c r="R40" i="104"/>
  <c r="AH40" i="104"/>
  <c r="AU40" i="104" s="1"/>
  <c r="W41" i="104"/>
  <c r="AO41" i="104"/>
  <c r="T42" i="104"/>
  <c r="U43" i="104"/>
  <c r="U44" i="104"/>
  <c r="AR44" i="104"/>
  <c r="Z45" i="104"/>
  <c r="N48" i="104"/>
  <c r="AL48" i="104"/>
  <c r="U49" i="104"/>
  <c r="AB50" i="104"/>
  <c r="AQ51" i="104"/>
  <c r="AE51" i="104"/>
  <c r="AN51" i="104"/>
  <c r="K51" i="104" s="1"/>
  <c r="AL51" i="104"/>
  <c r="AK51" i="104"/>
  <c r="M51" i="104"/>
  <c r="AJ51" i="104"/>
  <c r="I51" i="104"/>
  <c r="AM51" i="104"/>
  <c r="P52" i="104"/>
  <c r="R54" i="104"/>
  <c r="U55" i="104"/>
  <c r="O57" i="104"/>
  <c r="Y58" i="104"/>
  <c r="AM59" i="104"/>
  <c r="AJ59" i="104"/>
  <c r="K59" i="104"/>
  <c r="I59" i="104"/>
  <c r="H59" i="104"/>
  <c r="AR59" i="104"/>
  <c r="AQ59" i="104"/>
  <c r="AP59" i="104"/>
  <c r="AL59" i="104"/>
  <c r="O62" i="104"/>
  <c r="Q64" i="104"/>
  <c r="S68" i="104"/>
  <c r="P71" i="104"/>
  <c r="N74" i="104"/>
  <c r="P93" i="104"/>
  <c r="X276" i="104"/>
  <c r="X271" i="104"/>
  <c r="X259" i="104"/>
  <c r="X266" i="104"/>
  <c r="X273" i="104"/>
  <c r="X261" i="104"/>
  <c r="X268" i="104"/>
  <c r="X256" i="104"/>
  <c r="X275" i="104"/>
  <c r="X263" i="104"/>
  <c r="X270" i="104"/>
  <c r="X258" i="104"/>
  <c r="X265" i="104"/>
  <c r="X272" i="104"/>
  <c r="X274" i="104"/>
  <c r="X262" i="104"/>
  <c r="X248" i="104"/>
  <c r="X236" i="104"/>
  <c r="X269" i="104"/>
  <c r="X264" i="104"/>
  <c r="X240" i="104"/>
  <c r="X260" i="104"/>
  <c r="X255" i="104"/>
  <c r="X251" i="104"/>
  <c r="X242" i="104"/>
  <c r="X249" i="104"/>
  <c r="X254" i="104"/>
  <c r="X244" i="104"/>
  <c r="X267" i="104"/>
  <c r="X257" i="104"/>
  <c r="X239" i="104"/>
  <c r="X250" i="104"/>
  <c r="X237" i="104"/>
  <c r="X230" i="104"/>
  <c r="X252" i="104"/>
  <c r="X225" i="104"/>
  <c r="X227" i="104"/>
  <c r="X253" i="104"/>
  <c r="X246" i="104"/>
  <c r="X232" i="104"/>
  <c r="X228" i="104"/>
  <c r="X243" i="104"/>
  <c r="X226" i="104"/>
  <c r="X217" i="104"/>
  <c r="X241" i="104"/>
  <c r="X238" i="104"/>
  <c r="X214" i="104"/>
  <c r="X220" i="104"/>
  <c r="X247" i="104"/>
  <c r="X229" i="104"/>
  <c r="X218" i="104"/>
  <c r="X215" i="104"/>
  <c r="X212" i="104"/>
  <c r="X235" i="104"/>
  <c r="X233" i="104"/>
  <c r="X222" i="104"/>
  <c r="X200" i="104"/>
  <c r="X224" i="104"/>
  <c r="X221" i="104"/>
  <c r="X245" i="104"/>
  <c r="X223" i="104"/>
  <c r="X202" i="104"/>
  <c r="X201" i="104"/>
  <c r="X234" i="104"/>
  <c r="X231" i="104"/>
  <c r="X205" i="104"/>
  <c r="X197" i="104"/>
  <c r="X192" i="104"/>
  <c r="X216" i="104"/>
  <c r="X213" i="104"/>
  <c r="X209" i="104"/>
  <c r="X206" i="104"/>
  <c r="X194" i="104"/>
  <c r="X182" i="104"/>
  <c r="X199" i="104"/>
  <c r="X198" i="104"/>
  <c r="X189" i="104"/>
  <c r="X210" i="104"/>
  <c r="X204" i="104"/>
  <c r="X193" i="104"/>
  <c r="X183" i="104"/>
  <c r="X175" i="104"/>
  <c r="X195" i="104"/>
  <c r="X172" i="104"/>
  <c r="X219" i="104"/>
  <c r="X207" i="104"/>
  <c r="X203" i="104"/>
  <c r="X191" i="104"/>
  <c r="X187" i="104"/>
  <c r="X211" i="104"/>
  <c r="X169" i="104"/>
  <c r="X157" i="104"/>
  <c r="X181" i="104"/>
  <c r="X177" i="104"/>
  <c r="X185" i="104"/>
  <c r="X180" i="104"/>
  <c r="X166" i="104"/>
  <c r="X190" i="104"/>
  <c r="X184" i="104"/>
  <c r="X178" i="104"/>
  <c r="X186" i="104"/>
  <c r="X168" i="104"/>
  <c r="X173" i="104"/>
  <c r="X208" i="104"/>
  <c r="X165" i="104"/>
  <c r="X162" i="104"/>
  <c r="X151" i="104"/>
  <c r="X163" i="104"/>
  <c r="X161" i="104"/>
  <c r="X146" i="104"/>
  <c r="X171" i="104"/>
  <c r="X170" i="104"/>
  <c r="X160" i="104"/>
  <c r="X148" i="104"/>
  <c r="X188" i="104"/>
  <c r="X176" i="104"/>
  <c r="X159" i="104"/>
  <c r="X155" i="104"/>
  <c r="X174" i="104"/>
  <c r="X150" i="104"/>
  <c r="X179" i="104"/>
  <c r="X158" i="104"/>
  <c r="X145" i="104"/>
  <c r="X196" i="104"/>
  <c r="X167" i="104"/>
  <c r="X147" i="104"/>
  <c r="X132" i="104"/>
  <c r="X154" i="104"/>
  <c r="X144" i="104"/>
  <c r="X127" i="104"/>
  <c r="X115" i="104"/>
  <c r="X103" i="104"/>
  <c r="X149" i="104"/>
  <c r="X134" i="104"/>
  <c r="X122" i="104"/>
  <c r="X110" i="104"/>
  <c r="X98" i="104"/>
  <c r="X129" i="104"/>
  <c r="X152" i="104"/>
  <c r="X136" i="104"/>
  <c r="X124" i="104"/>
  <c r="X143" i="104"/>
  <c r="X139" i="104"/>
  <c r="X131" i="104"/>
  <c r="X119" i="104"/>
  <c r="X140" i="104"/>
  <c r="X138" i="104"/>
  <c r="X126" i="104"/>
  <c r="X114" i="104"/>
  <c r="X156" i="104"/>
  <c r="X133" i="104"/>
  <c r="X121" i="104"/>
  <c r="X109" i="104"/>
  <c r="X164" i="104"/>
  <c r="X153" i="104"/>
  <c r="X141" i="104"/>
  <c r="X128" i="104"/>
  <c r="X116" i="104"/>
  <c r="X135" i="104"/>
  <c r="X123" i="104"/>
  <c r="X111" i="104"/>
  <c r="X99" i="104"/>
  <c r="X117" i="104"/>
  <c r="X105" i="104"/>
  <c r="X83" i="104"/>
  <c r="X106" i="104"/>
  <c r="X97" i="104"/>
  <c r="X90" i="104"/>
  <c r="X102" i="104"/>
  <c r="X108" i="104"/>
  <c r="X107" i="104"/>
  <c r="X104" i="104"/>
  <c r="X92" i="104"/>
  <c r="X137" i="104"/>
  <c r="X113" i="104"/>
  <c r="X95" i="104"/>
  <c r="X120" i="104"/>
  <c r="X118" i="104"/>
  <c r="X96" i="104"/>
  <c r="X91" i="104"/>
  <c r="X82" i="104"/>
  <c r="X74" i="104"/>
  <c r="X62" i="104"/>
  <c r="X50" i="104"/>
  <c r="X85" i="104"/>
  <c r="X81" i="104"/>
  <c r="X76" i="104"/>
  <c r="X101" i="104"/>
  <c r="X71" i="104"/>
  <c r="X59" i="104"/>
  <c r="X47" i="104"/>
  <c r="X125" i="104"/>
  <c r="X78" i="104"/>
  <c r="X89" i="104"/>
  <c r="X87" i="104"/>
  <c r="X73" i="104"/>
  <c r="X61" i="104"/>
  <c r="X49" i="104"/>
  <c r="X94" i="104"/>
  <c r="X93" i="104"/>
  <c r="X80" i="104"/>
  <c r="X68" i="104"/>
  <c r="X56" i="104"/>
  <c r="X44" i="104"/>
  <c r="X100" i="104"/>
  <c r="X75" i="104"/>
  <c r="X130" i="104"/>
  <c r="X70" i="104"/>
  <c r="X112" i="104"/>
  <c r="X86" i="104"/>
  <c r="X142" i="104"/>
  <c r="X77" i="104"/>
  <c r="X35" i="104"/>
  <c r="X66" i="104"/>
  <c r="X79" i="104"/>
  <c r="X52" i="104"/>
  <c r="X45" i="104"/>
  <c r="X39" i="104"/>
  <c r="X84" i="104"/>
  <c r="X72" i="104"/>
  <c r="X54" i="104"/>
  <c r="X69" i="104"/>
  <c r="X41" i="104"/>
  <c r="X29" i="104"/>
  <c r="X88" i="104"/>
  <c r="X64" i="104"/>
  <c r="X67" i="104"/>
  <c r="X48" i="104"/>
  <c r="X40" i="104"/>
  <c r="N23" i="104"/>
  <c r="Z23" i="104"/>
  <c r="AL23" i="104"/>
  <c r="H24" i="104"/>
  <c r="U24" i="104"/>
  <c r="R27" i="104"/>
  <c r="AD27" i="104"/>
  <c r="O28" i="104"/>
  <c r="AD28" i="104"/>
  <c r="R30" i="104"/>
  <c r="U31" i="104"/>
  <c r="AH31" i="104"/>
  <c r="AU31" i="104" s="1"/>
  <c r="V32" i="104"/>
  <c r="AJ32" i="104"/>
  <c r="X33" i="104"/>
  <c r="AB34" i="104"/>
  <c r="S35" i="104"/>
  <c r="AB36" i="104"/>
  <c r="U37" i="104"/>
  <c r="N38" i="104"/>
  <c r="AA39" i="104"/>
  <c r="T40" i="104"/>
  <c r="Y41" i="104"/>
  <c r="AR41" i="104"/>
  <c r="U42" i="104"/>
  <c r="V43" i="104"/>
  <c r="V44" i="104"/>
  <c r="AA45" i="104"/>
  <c r="AG46" i="104"/>
  <c r="AT46" i="104" s="1"/>
  <c r="N47" i="104"/>
  <c r="R48" i="104"/>
  <c r="AR48" i="104"/>
  <c r="V49" i="104"/>
  <c r="AC50" i="104"/>
  <c r="O51" i="104"/>
  <c r="Q52" i="104"/>
  <c r="S54" i="104"/>
  <c r="V55" i="104"/>
  <c r="P57" i="104"/>
  <c r="AB58" i="104"/>
  <c r="AH59" i="104"/>
  <c r="AU59" i="104" s="1"/>
  <c r="AG59" i="104"/>
  <c r="AT59" i="104" s="1"/>
  <c r="AI59" i="104"/>
  <c r="AV59" i="104" s="1"/>
  <c r="Y60" i="104"/>
  <c r="Q62" i="104"/>
  <c r="V64" i="104"/>
  <c r="U68" i="104"/>
  <c r="Z74" i="104"/>
  <c r="O75" i="104"/>
  <c r="Q76" i="104"/>
  <c r="S78" i="104"/>
  <c r="R114" i="104"/>
  <c r="Y266" i="104"/>
  <c r="Y254" i="104"/>
  <c r="Y273" i="104"/>
  <c r="Y261" i="104"/>
  <c r="Y268" i="104"/>
  <c r="Y256" i="104"/>
  <c r="Y275" i="104"/>
  <c r="Y263" i="104"/>
  <c r="Y270" i="104"/>
  <c r="Y258" i="104"/>
  <c r="Y265" i="104"/>
  <c r="Y272" i="104"/>
  <c r="Y260" i="104"/>
  <c r="Y267" i="104"/>
  <c r="Y269" i="104"/>
  <c r="Y257" i="104"/>
  <c r="Y264" i="104"/>
  <c r="Y243" i="104"/>
  <c r="Y231" i="104"/>
  <c r="Y274" i="104"/>
  <c r="Y255" i="104"/>
  <c r="Y251" i="104"/>
  <c r="Y247" i="104"/>
  <c r="Y235" i="104"/>
  <c r="Y271" i="104"/>
  <c r="Y249" i="104"/>
  <c r="Y276" i="104"/>
  <c r="Y244" i="104"/>
  <c r="Y252" i="104"/>
  <c r="Y246" i="104"/>
  <c r="Y253" i="104"/>
  <c r="Y237" i="104"/>
  <c r="Y236" i="104"/>
  <c r="Y241" i="104"/>
  <c r="Y220" i="104"/>
  <c r="Y259" i="104"/>
  <c r="Y238" i="104"/>
  <c r="Y222" i="104"/>
  <c r="Y250" i="104"/>
  <c r="Y245" i="104"/>
  <c r="Y226" i="104"/>
  <c r="Y225" i="104"/>
  <c r="Y217" i="104"/>
  <c r="Y262" i="104"/>
  <c r="Y240" i="104"/>
  <c r="Y229" i="104"/>
  <c r="Y214" i="104"/>
  <c r="Y234" i="104"/>
  <c r="Y227" i="104"/>
  <c r="Y232" i="104"/>
  <c r="Y218" i="104"/>
  <c r="Y215" i="104"/>
  <c r="Y212" i="104"/>
  <c r="Y233" i="104"/>
  <c r="Y224" i="104"/>
  <c r="Y221" i="104"/>
  <c r="Y213" i="104"/>
  <c r="Y211" i="104"/>
  <c r="Y207" i="104"/>
  <c r="Y223" i="104"/>
  <c r="Y210" i="104"/>
  <c r="Y197" i="104"/>
  <c r="Y205" i="104"/>
  <c r="Y192" i="104"/>
  <c r="Y216" i="104"/>
  <c r="Y209" i="104"/>
  <c r="Y206" i="104"/>
  <c r="Y239" i="104"/>
  <c r="Y230" i="104"/>
  <c r="Y199" i="104"/>
  <c r="Y198" i="104"/>
  <c r="Y189" i="104"/>
  <c r="Y196" i="104"/>
  <c r="Y184" i="104"/>
  <c r="Y190" i="104"/>
  <c r="Y202" i="104"/>
  <c r="Y242" i="104"/>
  <c r="Y200" i="104"/>
  <c r="Y228" i="104"/>
  <c r="Y186" i="104"/>
  <c r="Y185" i="104"/>
  <c r="Y179" i="104"/>
  <c r="Y219" i="104"/>
  <c r="Y203" i="104"/>
  <c r="Y194" i="104"/>
  <c r="Y191" i="104"/>
  <c r="Y187" i="104"/>
  <c r="Y248" i="104"/>
  <c r="Y208" i="104"/>
  <c r="Y201" i="104"/>
  <c r="Y181" i="104"/>
  <c r="Y177" i="104"/>
  <c r="Y164" i="104"/>
  <c r="Y182" i="104"/>
  <c r="Y178" i="104"/>
  <c r="Y171" i="104"/>
  <c r="Y173" i="104"/>
  <c r="Y163" i="104"/>
  <c r="Y204" i="104"/>
  <c r="Y174" i="104"/>
  <c r="Y170" i="104"/>
  <c r="Y195" i="104"/>
  <c r="Y193" i="104"/>
  <c r="Y166" i="104"/>
  <c r="Y161" i="104"/>
  <c r="Y146" i="104"/>
  <c r="Y183" i="104"/>
  <c r="Y153" i="104"/>
  <c r="Y141" i="104"/>
  <c r="Y160" i="104"/>
  <c r="Y188" i="104"/>
  <c r="Y176" i="104"/>
  <c r="Y159" i="104"/>
  <c r="Y155" i="104"/>
  <c r="Y172" i="104"/>
  <c r="Y150" i="104"/>
  <c r="Y180" i="104"/>
  <c r="Y165" i="104"/>
  <c r="Y158" i="104"/>
  <c r="Y145" i="104"/>
  <c r="Y169" i="104"/>
  <c r="Y152" i="104"/>
  <c r="Y140" i="104"/>
  <c r="Y168" i="104"/>
  <c r="Y167" i="104"/>
  <c r="Y157" i="104"/>
  <c r="Y154" i="104"/>
  <c r="Y144" i="104"/>
  <c r="Y127" i="104"/>
  <c r="Y175" i="104"/>
  <c r="Y149" i="104"/>
  <c r="Y134" i="104"/>
  <c r="Y122" i="104"/>
  <c r="Y110" i="104"/>
  <c r="Y98" i="104"/>
  <c r="Y129" i="104"/>
  <c r="Y117" i="104"/>
  <c r="Y105" i="104"/>
  <c r="Y136" i="104"/>
  <c r="Y124" i="104"/>
  <c r="Y143" i="104"/>
  <c r="Y139" i="104"/>
  <c r="Y131" i="104"/>
  <c r="Y119" i="104"/>
  <c r="Y147" i="104"/>
  <c r="Y138" i="104"/>
  <c r="Y126" i="104"/>
  <c r="Y114" i="104"/>
  <c r="Y162" i="104"/>
  <c r="Y156" i="104"/>
  <c r="Y151" i="104"/>
  <c r="Y133" i="104"/>
  <c r="Y121" i="104"/>
  <c r="Y109" i="104"/>
  <c r="Y128" i="104"/>
  <c r="Y116" i="104"/>
  <c r="Y104" i="104"/>
  <c r="Y148" i="104"/>
  <c r="Y135" i="104"/>
  <c r="Y123" i="104"/>
  <c r="Y111" i="104"/>
  <c r="Y130" i="104"/>
  <c r="Y118" i="104"/>
  <c r="Y106" i="104"/>
  <c r="Y94" i="104"/>
  <c r="Y112" i="104"/>
  <c r="Y97" i="104"/>
  <c r="Y90" i="104"/>
  <c r="Y102" i="104"/>
  <c r="Y108" i="104"/>
  <c r="Y107" i="104"/>
  <c r="Y137" i="104"/>
  <c r="Y113" i="104"/>
  <c r="Y120" i="104"/>
  <c r="Y96" i="104"/>
  <c r="Y91" i="104"/>
  <c r="Y142" i="104"/>
  <c r="Y125" i="104"/>
  <c r="Y100" i="104"/>
  <c r="Y86" i="104"/>
  <c r="Y103" i="104"/>
  <c r="Y99" i="104"/>
  <c r="Y85" i="104"/>
  <c r="Y69" i="104"/>
  <c r="Y57" i="104"/>
  <c r="Y45" i="104"/>
  <c r="Y81" i="104"/>
  <c r="Y76" i="104"/>
  <c r="Y101" i="104"/>
  <c r="Y78" i="104"/>
  <c r="Y66" i="104"/>
  <c r="Y54" i="104"/>
  <c r="Y89" i="104"/>
  <c r="Y87" i="104"/>
  <c r="Y93" i="104"/>
  <c r="Y80" i="104"/>
  <c r="Y68" i="104"/>
  <c r="Y56" i="104"/>
  <c r="Y115" i="104"/>
  <c r="Y75" i="104"/>
  <c r="Y63" i="104"/>
  <c r="Y51" i="104"/>
  <c r="Y92" i="104"/>
  <c r="Y77" i="104"/>
  <c r="Y65" i="104"/>
  <c r="Y55" i="104"/>
  <c r="Y30" i="104"/>
  <c r="Y79" i="104"/>
  <c r="Y83" i="104"/>
  <c r="Y84" i="104"/>
  <c r="Y82" i="104"/>
  <c r="Y72" i="104"/>
  <c r="Y70" i="104"/>
  <c r="Y42" i="104"/>
  <c r="Y88" i="104"/>
  <c r="Y64" i="104"/>
  <c r="Y59" i="104"/>
  <c r="Y49" i="104"/>
  <c r="Y36" i="104"/>
  <c r="Y95" i="104"/>
  <c r="Y132" i="104"/>
  <c r="Y74" i="104"/>
  <c r="Y61" i="104"/>
  <c r="Y44" i="104"/>
  <c r="Y35" i="104"/>
  <c r="T22" i="104"/>
  <c r="AR22" i="104"/>
  <c r="O23" i="104"/>
  <c r="AA23" i="104"/>
  <c r="AM23" i="104"/>
  <c r="I24" i="104"/>
  <c r="V24" i="104"/>
  <c r="AO25" i="104"/>
  <c r="K26" i="104"/>
  <c r="X26" i="104"/>
  <c r="AJ26" i="104"/>
  <c r="S27" i="104"/>
  <c r="P28" i="104"/>
  <c r="S29" i="104"/>
  <c r="T30" i="104"/>
  <c r="V31" i="104"/>
  <c r="W32" i="104"/>
  <c r="AK32" i="104"/>
  <c r="I33" i="104"/>
  <c r="AN33" i="104"/>
  <c r="K33" i="104" s="1"/>
  <c r="Y33" i="104"/>
  <c r="AO33" i="104"/>
  <c r="N34" i="104"/>
  <c r="T35" i="104"/>
  <c r="AQ36" i="104"/>
  <c r="AE36" i="104"/>
  <c r="AM36" i="104"/>
  <c r="AK36" i="104"/>
  <c r="M36" i="104"/>
  <c r="AR36" i="104"/>
  <c r="AC36" i="104"/>
  <c r="W37" i="104"/>
  <c r="P38" i="104"/>
  <c r="AN39" i="104"/>
  <c r="K39" i="104" s="1"/>
  <c r="AJ39" i="104"/>
  <c r="I39" i="104"/>
  <c r="AO39" i="104"/>
  <c r="AD39" i="104"/>
  <c r="U40" i="104"/>
  <c r="H41" i="104"/>
  <c r="AA41" i="104"/>
  <c r="X42" i="104"/>
  <c r="X43" i="104"/>
  <c r="AB45" i="104"/>
  <c r="AR46" i="104"/>
  <c r="AO46" i="104"/>
  <c r="AL46" i="104"/>
  <c r="AE46" i="104"/>
  <c r="AQ46" i="104"/>
  <c r="K46" i="104"/>
  <c r="AJ46" i="104"/>
  <c r="AH46" i="104"/>
  <c r="AU46" i="104" s="1"/>
  <c r="P47" i="104"/>
  <c r="T48" i="104"/>
  <c r="AA49" i="104"/>
  <c r="Q51" i="104"/>
  <c r="R52" i="104"/>
  <c r="N53" i="104"/>
  <c r="T54" i="104"/>
  <c r="X55" i="104"/>
  <c r="AD58" i="104"/>
  <c r="N59" i="104"/>
  <c r="AD60" i="104"/>
  <c r="Y62" i="104"/>
  <c r="AC64" i="104"/>
  <c r="AG67" i="104"/>
  <c r="AT67" i="104" s="1"/>
  <c r="AC74" i="104"/>
  <c r="P111" i="104"/>
  <c r="N273" i="104"/>
  <c r="N261" i="104"/>
  <c r="N268" i="104"/>
  <c r="N275" i="104"/>
  <c r="N263" i="104"/>
  <c r="N251" i="104"/>
  <c r="N270" i="104"/>
  <c r="N258" i="104"/>
  <c r="N265" i="104"/>
  <c r="N272" i="104"/>
  <c r="N260" i="104"/>
  <c r="N267" i="104"/>
  <c r="N255" i="104"/>
  <c r="N274" i="104"/>
  <c r="N262" i="104"/>
  <c r="N264" i="104"/>
  <c r="N252" i="104"/>
  <c r="N257" i="104"/>
  <c r="N250" i="104"/>
  <c r="N238" i="104"/>
  <c r="N259" i="104"/>
  <c r="N242" i="104"/>
  <c r="N249" i="104"/>
  <c r="N244" i="104"/>
  <c r="N271" i="104"/>
  <c r="N266" i="104"/>
  <c r="N256" i="104"/>
  <c r="N246" i="104"/>
  <c r="N276" i="104"/>
  <c r="N241" i="104"/>
  <c r="N254" i="104"/>
  <c r="N247" i="104"/>
  <c r="N245" i="104"/>
  <c r="N240" i="104"/>
  <c r="N248" i="104"/>
  <c r="N227" i="104"/>
  <c r="N233" i="104"/>
  <c r="N229" i="104"/>
  <c r="N237" i="104"/>
  <c r="N235" i="104"/>
  <c r="N239" i="104"/>
  <c r="N269" i="104"/>
  <c r="N232" i="104"/>
  <c r="N230" i="104"/>
  <c r="N221" i="104"/>
  <c r="N220" i="104"/>
  <c r="N209" i="104"/>
  <c r="N243" i="104"/>
  <c r="N222" i="104"/>
  <c r="N219" i="104"/>
  <c r="N216" i="104"/>
  <c r="N226" i="104"/>
  <c r="N224" i="104"/>
  <c r="N217" i="104"/>
  <c r="N211" i="104"/>
  <c r="N253" i="104"/>
  <c r="N207" i="104"/>
  <c r="N231" i="104"/>
  <c r="N210" i="104"/>
  <c r="N202" i="104"/>
  <c r="N236" i="104"/>
  <c r="N204" i="104"/>
  <c r="N228" i="104"/>
  <c r="N234" i="104"/>
  <c r="N199" i="104"/>
  <c r="N198" i="104"/>
  <c r="N187" i="104"/>
  <c r="N212" i="104"/>
  <c r="N194" i="104"/>
  <c r="N218" i="104"/>
  <c r="N201" i="104"/>
  <c r="N200" i="104"/>
  <c r="N196" i="104"/>
  <c r="N184" i="104"/>
  <c r="N191" i="104"/>
  <c r="N213" i="104"/>
  <c r="N192" i="104"/>
  <c r="N186" i="104"/>
  <c r="N185" i="104"/>
  <c r="N177" i="104"/>
  <c r="N174" i="104"/>
  <c r="N225" i="104"/>
  <c r="N215" i="104"/>
  <c r="N193" i="104"/>
  <c r="N188" i="104"/>
  <c r="N206" i="104"/>
  <c r="N205" i="104"/>
  <c r="N195" i="104"/>
  <c r="N190" i="104"/>
  <c r="N178" i="104"/>
  <c r="N223" i="104"/>
  <c r="N197" i="104"/>
  <c r="N183" i="104"/>
  <c r="N182" i="104"/>
  <c r="N159" i="104"/>
  <c r="N168" i="104"/>
  <c r="N203" i="104"/>
  <c r="N179" i="104"/>
  <c r="N170" i="104"/>
  <c r="N181" i="104"/>
  <c r="N176" i="104"/>
  <c r="N175" i="104"/>
  <c r="N214" i="104"/>
  <c r="N167" i="104"/>
  <c r="N169" i="104"/>
  <c r="N165" i="104"/>
  <c r="N160" i="104"/>
  <c r="N153" i="104"/>
  <c r="N148" i="104"/>
  <c r="N158" i="104"/>
  <c r="N150" i="104"/>
  <c r="N208" i="104"/>
  <c r="N164" i="104"/>
  <c r="N152" i="104"/>
  <c r="N180" i="104"/>
  <c r="N157" i="104"/>
  <c r="N147" i="104"/>
  <c r="N166" i="104"/>
  <c r="N173" i="104"/>
  <c r="N171" i="104"/>
  <c r="N163" i="104"/>
  <c r="N162" i="104"/>
  <c r="N149" i="104"/>
  <c r="N134" i="104"/>
  <c r="N161" i="104"/>
  <c r="N139" i="104"/>
  <c r="N129" i="104"/>
  <c r="N117" i="104"/>
  <c r="N105" i="104"/>
  <c r="N136" i="104"/>
  <c r="N124" i="104"/>
  <c r="N112" i="104"/>
  <c r="N100" i="104"/>
  <c r="N172" i="104"/>
  <c r="N140" i="104"/>
  <c r="N131" i="104"/>
  <c r="N138" i="104"/>
  <c r="N126" i="104"/>
  <c r="N154" i="104"/>
  <c r="N141" i="104"/>
  <c r="N133" i="104"/>
  <c r="N121" i="104"/>
  <c r="N144" i="104"/>
  <c r="N142" i="104"/>
  <c r="N128" i="104"/>
  <c r="N116" i="104"/>
  <c r="N104" i="104"/>
  <c r="N145" i="104"/>
  <c r="N135" i="104"/>
  <c r="N123" i="104"/>
  <c r="N111" i="104"/>
  <c r="N99" i="104"/>
  <c r="N189" i="104"/>
  <c r="N130" i="104"/>
  <c r="N118" i="104"/>
  <c r="N106" i="104"/>
  <c r="N137" i="104"/>
  <c r="N125" i="104"/>
  <c r="N113" i="104"/>
  <c r="N101" i="104"/>
  <c r="N151" i="104"/>
  <c r="N122" i="104"/>
  <c r="N120" i="104"/>
  <c r="N146" i="104"/>
  <c r="N85" i="104"/>
  <c r="N155" i="104"/>
  <c r="N114" i="104"/>
  <c r="N92" i="104"/>
  <c r="N115" i="104"/>
  <c r="N96" i="104"/>
  <c r="N95" i="104"/>
  <c r="N94" i="104"/>
  <c r="N127" i="104"/>
  <c r="N132" i="104"/>
  <c r="N119" i="104"/>
  <c r="N108" i="104"/>
  <c r="N107" i="104"/>
  <c r="N86" i="104"/>
  <c r="N143" i="104"/>
  <c r="N109" i="104"/>
  <c r="N102" i="104"/>
  <c r="N97" i="104"/>
  <c r="N93" i="104"/>
  <c r="N76" i="104"/>
  <c r="N64" i="104"/>
  <c r="N52" i="104"/>
  <c r="N110" i="104"/>
  <c r="N78" i="104"/>
  <c r="N103" i="104"/>
  <c r="N73" i="104"/>
  <c r="N61" i="104"/>
  <c r="N49" i="104"/>
  <c r="N156" i="104"/>
  <c r="N91" i="104"/>
  <c r="N80" i="104"/>
  <c r="N88" i="104"/>
  <c r="N75" i="104"/>
  <c r="N63" i="104"/>
  <c r="N51" i="104"/>
  <c r="N70" i="104"/>
  <c r="N58" i="104"/>
  <c r="N46" i="104"/>
  <c r="N84" i="104"/>
  <c r="N77" i="104"/>
  <c r="N90" i="104"/>
  <c r="N83" i="104"/>
  <c r="N72" i="104"/>
  <c r="N98" i="104"/>
  <c r="N89" i="104"/>
  <c r="N69" i="104"/>
  <c r="N54" i="104"/>
  <c r="N45" i="104"/>
  <c r="N37" i="104"/>
  <c r="N68" i="104"/>
  <c r="N67" i="104"/>
  <c r="N79" i="104"/>
  <c r="N62" i="104"/>
  <c r="N41" i="104"/>
  <c r="N82" i="104"/>
  <c r="N31" i="104"/>
  <c r="N87" i="104"/>
  <c r="N66" i="104"/>
  <c r="N71" i="104"/>
  <c r="Z273" i="104"/>
  <c r="Z261" i="104"/>
  <c r="Z268" i="104"/>
  <c r="Z275" i="104"/>
  <c r="Z263" i="104"/>
  <c r="Z251" i="104"/>
  <c r="Z270" i="104"/>
  <c r="Z258" i="104"/>
  <c r="Z265" i="104"/>
  <c r="Z272" i="104"/>
  <c r="Z260" i="104"/>
  <c r="Z267" i="104"/>
  <c r="Z255" i="104"/>
  <c r="Z274" i="104"/>
  <c r="Z262" i="104"/>
  <c r="Z264" i="104"/>
  <c r="Z252" i="104"/>
  <c r="Z269" i="104"/>
  <c r="Z250" i="104"/>
  <c r="Z238" i="104"/>
  <c r="Z253" i="104"/>
  <c r="Z242" i="104"/>
  <c r="Z271" i="104"/>
  <c r="Z266" i="104"/>
  <c r="Z249" i="104"/>
  <c r="Z276" i="104"/>
  <c r="Z244" i="104"/>
  <c r="Z254" i="104"/>
  <c r="Z257" i="104"/>
  <c r="Z246" i="104"/>
  <c r="Z259" i="104"/>
  <c r="Z241" i="104"/>
  <c r="Z236" i="104"/>
  <c r="Z227" i="104"/>
  <c r="Z229" i="104"/>
  <c r="Z239" i="104"/>
  <c r="Z232" i="104"/>
  <c r="Z228" i="104"/>
  <c r="Z248" i="104"/>
  <c r="Z256" i="104"/>
  <c r="Z243" i="104"/>
  <c r="Z240" i="104"/>
  <c r="Z231" i="104"/>
  <c r="Z234" i="104"/>
  <c r="Z209" i="104"/>
  <c r="Z235" i="104"/>
  <c r="Z216" i="104"/>
  <c r="Z247" i="104"/>
  <c r="Z233" i="104"/>
  <c r="Z226" i="104"/>
  <c r="Z224" i="104"/>
  <c r="Z222" i="104"/>
  <c r="Z221" i="104"/>
  <c r="Z213" i="104"/>
  <c r="Z211" i="104"/>
  <c r="Z207" i="104"/>
  <c r="Z223" i="104"/>
  <c r="Z202" i="104"/>
  <c r="Z245" i="104"/>
  <c r="Z225" i="104"/>
  <c r="Z217" i="104"/>
  <c r="Z204" i="104"/>
  <c r="Z237" i="104"/>
  <c r="Z218" i="104"/>
  <c r="Z197" i="104"/>
  <c r="Z187" i="104"/>
  <c r="Z206" i="104"/>
  <c r="Z194" i="104"/>
  <c r="Z230" i="104"/>
  <c r="Z214" i="104"/>
  <c r="Z199" i="104"/>
  <c r="Z198" i="104"/>
  <c r="Z196" i="104"/>
  <c r="Z184" i="104"/>
  <c r="Z220" i="104"/>
  <c r="Z215" i="104"/>
  <c r="Z191" i="104"/>
  <c r="Z195" i="104"/>
  <c r="Z177" i="104"/>
  <c r="Z200" i="104"/>
  <c r="Z186" i="104"/>
  <c r="Z185" i="104"/>
  <c r="Z205" i="104"/>
  <c r="Z174" i="104"/>
  <c r="Z219" i="104"/>
  <c r="Z203" i="104"/>
  <c r="Z189" i="104"/>
  <c r="Z212" i="104"/>
  <c r="Z208" i="104"/>
  <c r="Z201" i="104"/>
  <c r="Z178" i="104"/>
  <c r="Z181" i="104"/>
  <c r="Z159" i="104"/>
  <c r="Z183" i="104"/>
  <c r="Z180" i="104"/>
  <c r="Z190" i="104"/>
  <c r="Z172" i="104"/>
  <c r="Z168" i="104"/>
  <c r="Z173" i="104"/>
  <c r="Z170" i="104"/>
  <c r="Z210" i="104"/>
  <c r="Z193" i="104"/>
  <c r="Z179" i="104"/>
  <c r="Z176" i="104"/>
  <c r="Z175" i="104"/>
  <c r="Z167" i="104"/>
  <c r="Z166" i="104"/>
  <c r="Z161" i="104"/>
  <c r="Z163" i="104"/>
  <c r="Z153" i="104"/>
  <c r="Z160" i="104"/>
  <c r="Z148" i="104"/>
  <c r="Z188" i="104"/>
  <c r="Z171" i="104"/>
  <c r="Z182" i="104"/>
  <c r="Z150" i="104"/>
  <c r="Z192" i="104"/>
  <c r="Z165" i="104"/>
  <c r="Z158" i="104"/>
  <c r="Z169" i="104"/>
  <c r="Z152" i="104"/>
  <c r="Z147" i="104"/>
  <c r="Z157" i="104"/>
  <c r="Z149" i="104"/>
  <c r="Z154" i="104"/>
  <c r="Z134" i="104"/>
  <c r="Z145" i="104"/>
  <c r="Z129" i="104"/>
  <c r="Z117" i="104"/>
  <c r="Z105" i="104"/>
  <c r="Z136" i="104"/>
  <c r="Z124" i="104"/>
  <c r="Z112" i="104"/>
  <c r="Z100" i="104"/>
  <c r="Z143" i="104"/>
  <c r="Z139" i="104"/>
  <c r="Z131" i="104"/>
  <c r="Z146" i="104"/>
  <c r="Z138" i="104"/>
  <c r="Z126" i="104"/>
  <c r="Z162" i="104"/>
  <c r="Z156" i="104"/>
  <c r="Z155" i="104"/>
  <c r="Z151" i="104"/>
  <c r="Z140" i="104"/>
  <c r="Z133" i="104"/>
  <c r="Z121" i="104"/>
  <c r="Z128" i="104"/>
  <c r="Z116" i="104"/>
  <c r="Z104" i="104"/>
  <c r="Z164" i="104"/>
  <c r="Z141" i="104"/>
  <c r="Z135" i="104"/>
  <c r="Z123" i="104"/>
  <c r="Z111" i="104"/>
  <c r="Z99" i="104"/>
  <c r="Z130" i="104"/>
  <c r="Z118" i="104"/>
  <c r="Z106" i="104"/>
  <c r="Z142" i="104"/>
  <c r="Z137" i="104"/>
  <c r="Z125" i="104"/>
  <c r="Z113" i="104"/>
  <c r="Z101" i="104"/>
  <c r="Z115" i="104"/>
  <c r="Z102" i="104"/>
  <c r="Z85" i="104"/>
  <c r="Z108" i="104"/>
  <c r="Z107" i="104"/>
  <c r="Z92" i="104"/>
  <c r="Z109" i="104"/>
  <c r="Z127" i="104"/>
  <c r="Z119" i="104"/>
  <c r="Z144" i="104"/>
  <c r="Z132" i="104"/>
  <c r="Z86" i="104"/>
  <c r="Z114" i="104"/>
  <c r="Z103" i="104"/>
  <c r="Z93" i="104"/>
  <c r="Z122" i="104"/>
  <c r="Z120" i="104"/>
  <c r="Z90" i="104"/>
  <c r="Z81" i="104"/>
  <c r="Z76" i="104"/>
  <c r="Z64" i="104"/>
  <c r="Z52" i="104"/>
  <c r="Z97" i="104"/>
  <c r="Z78" i="104"/>
  <c r="Z89" i="104"/>
  <c r="Z87" i="104"/>
  <c r="Z73" i="104"/>
  <c r="Z61" i="104"/>
  <c r="Z49" i="104"/>
  <c r="Z80" i="104"/>
  <c r="Z98" i="104"/>
  <c r="Z94" i="104"/>
  <c r="Z75" i="104"/>
  <c r="Z63" i="104"/>
  <c r="Z51" i="104"/>
  <c r="Z70" i="104"/>
  <c r="Z58" i="104"/>
  <c r="Z46" i="104"/>
  <c r="Z77" i="104"/>
  <c r="Z72" i="104"/>
  <c r="Z95" i="104"/>
  <c r="Z91" i="104"/>
  <c r="Z88" i="104"/>
  <c r="Z84" i="104"/>
  <c r="Z83" i="104"/>
  <c r="Z79" i="104"/>
  <c r="Z66" i="104"/>
  <c r="Z60" i="104"/>
  <c r="Z50" i="104"/>
  <c r="Z37" i="104"/>
  <c r="Z65" i="104"/>
  <c r="Z71" i="104"/>
  <c r="Z82" i="104"/>
  <c r="Z54" i="104"/>
  <c r="Z41" i="104"/>
  <c r="Z110" i="104"/>
  <c r="Z96" i="104"/>
  <c r="Z69" i="104"/>
  <c r="Z59" i="104"/>
  <c r="Z68" i="104"/>
  <c r="Z56" i="104"/>
  <c r="Z43" i="104"/>
  <c r="Z31" i="104"/>
  <c r="Z67" i="104"/>
  <c r="Z55" i="104"/>
  <c r="U22" i="104"/>
  <c r="AG22" i="104"/>
  <c r="AN23" i="104"/>
  <c r="R25" i="104"/>
  <c r="AD25" i="104"/>
  <c r="T27" i="104"/>
  <c r="R28" i="104"/>
  <c r="T29" i="104"/>
  <c r="U30" i="104"/>
  <c r="I32" i="104"/>
  <c r="X32" i="104"/>
  <c r="Z33" i="104"/>
  <c r="U35" i="104"/>
  <c r="AD36" i="104"/>
  <c r="X37" i="104"/>
  <c r="R38" i="104"/>
  <c r="AJ38" i="104"/>
  <c r="Z42" i="104"/>
  <c r="AB44" i="104"/>
  <c r="U48" i="104"/>
  <c r="AD49" i="104"/>
  <c r="R51" i="104"/>
  <c r="V52" i="104"/>
  <c r="AA54" i="104"/>
  <c r="X57" i="104"/>
  <c r="R59" i="104"/>
  <c r="Z62" i="104"/>
  <c r="AN30" i="104"/>
  <c r="K30" i="104" s="1"/>
  <c r="O268" i="104"/>
  <c r="O256" i="104"/>
  <c r="O275" i="104"/>
  <c r="O263" i="104"/>
  <c r="O270" i="104"/>
  <c r="O258" i="104"/>
  <c r="O265" i="104"/>
  <c r="O272" i="104"/>
  <c r="O260" i="104"/>
  <c r="O267" i="104"/>
  <c r="O274" i="104"/>
  <c r="O262" i="104"/>
  <c r="O269" i="104"/>
  <c r="O276" i="104"/>
  <c r="O271" i="104"/>
  <c r="O259" i="104"/>
  <c r="O251" i="104"/>
  <c r="O245" i="104"/>
  <c r="O233" i="104"/>
  <c r="O249" i="104"/>
  <c r="O237" i="104"/>
  <c r="O252" i="104"/>
  <c r="O261" i="104"/>
  <c r="O273" i="104"/>
  <c r="O266" i="104"/>
  <c r="O246" i="104"/>
  <c r="O241" i="104"/>
  <c r="O253" i="104"/>
  <c r="O248" i="104"/>
  <c r="O264" i="104"/>
  <c r="O255" i="104"/>
  <c r="O247" i="104"/>
  <c r="O240" i="104"/>
  <c r="O238" i="104"/>
  <c r="O227" i="104"/>
  <c r="O243" i="104"/>
  <c r="O222" i="104"/>
  <c r="O257" i="104"/>
  <c r="O244" i="104"/>
  <c r="O242" i="104"/>
  <c r="O224" i="104"/>
  <c r="O234" i="104"/>
  <c r="O231" i="104"/>
  <c r="O254" i="104"/>
  <c r="O250" i="104"/>
  <c r="O236" i="104"/>
  <c r="O239" i="104"/>
  <c r="O214" i="104"/>
  <c r="O219" i="104"/>
  <c r="O216" i="104"/>
  <c r="O228" i="104"/>
  <c r="O223" i="104"/>
  <c r="O220" i="104"/>
  <c r="O210" i="104"/>
  <c r="O229" i="104"/>
  <c r="O199" i="104"/>
  <c r="O215" i="104"/>
  <c r="O213" i="104"/>
  <c r="O204" i="104"/>
  <c r="O195" i="104"/>
  <c r="O235" i="104"/>
  <c r="O212" i="104"/>
  <c r="O194" i="104"/>
  <c r="O189" i="104"/>
  <c r="O232" i="104"/>
  <c r="O226" i="104"/>
  <c r="O218" i="104"/>
  <c r="O207" i="104"/>
  <c r="O201" i="104"/>
  <c r="O200" i="104"/>
  <c r="O191" i="104"/>
  <c r="O225" i="104"/>
  <c r="O211" i="104"/>
  <c r="O208" i="104"/>
  <c r="O186" i="104"/>
  <c r="O172" i="104"/>
  <c r="O230" i="104"/>
  <c r="O187" i="104"/>
  <c r="O202" i="104"/>
  <c r="O193" i="104"/>
  <c r="O188" i="104"/>
  <c r="O209" i="104"/>
  <c r="O206" i="104"/>
  <c r="O205" i="104"/>
  <c r="O190" i="104"/>
  <c r="O197" i="104"/>
  <c r="O196" i="104"/>
  <c r="O183" i="104"/>
  <c r="O182" i="104"/>
  <c r="O198" i="104"/>
  <c r="O221" i="104"/>
  <c r="O192" i="104"/>
  <c r="O171" i="104"/>
  <c r="O166" i="104"/>
  <c r="O174" i="104"/>
  <c r="O163" i="104"/>
  <c r="O217" i="104"/>
  <c r="O203" i="104"/>
  <c r="O179" i="104"/>
  <c r="O181" i="104"/>
  <c r="O176" i="104"/>
  <c r="O175" i="104"/>
  <c r="O165" i="104"/>
  <c r="O185" i="104"/>
  <c r="O180" i="104"/>
  <c r="O177" i="104"/>
  <c r="O169" i="104"/>
  <c r="O160" i="104"/>
  <c r="O148" i="104"/>
  <c r="O168" i="104"/>
  <c r="O159" i="104"/>
  <c r="O155" i="104"/>
  <c r="O143" i="104"/>
  <c r="O167" i="104"/>
  <c r="O158" i="104"/>
  <c r="O145" i="104"/>
  <c r="O184" i="104"/>
  <c r="O164" i="104"/>
  <c r="O152" i="104"/>
  <c r="O157" i="104"/>
  <c r="O147" i="104"/>
  <c r="O154" i="104"/>
  <c r="O142" i="104"/>
  <c r="O173" i="104"/>
  <c r="O162" i="104"/>
  <c r="O156" i="104"/>
  <c r="O144" i="104"/>
  <c r="O178" i="104"/>
  <c r="O161" i="104"/>
  <c r="O153" i="104"/>
  <c r="O139" i="104"/>
  <c r="O129" i="104"/>
  <c r="O136" i="104"/>
  <c r="O124" i="104"/>
  <c r="O112" i="104"/>
  <c r="O100" i="104"/>
  <c r="O140" i="104"/>
  <c r="O131" i="104"/>
  <c r="O119" i="104"/>
  <c r="O107" i="104"/>
  <c r="O138" i="104"/>
  <c r="O126" i="104"/>
  <c r="O141" i="104"/>
  <c r="O133" i="104"/>
  <c r="O121" i="104"/>
  <c r="O149" i="104"/>
  <c r="O128" i="104"/>
  <c r="O116" i="104"/>
  <c r="O135" i="104"/>
  <c r="O123" i="104"/>
  <c r="O111" i="104"/>
  <c r="O130" i="104"/>
  <c r="O118" i="104"/>
  <c r="O106" i="104"/>
  <c r="O137" i="104"/>
  <c r="O125" i="104"/>
  <c r="O113" i="104"/>
  <c r="O151" i="104"/>
  <c r="O146" i="104"/>
  <c r="O132" i="104"/>
  <c r="O120" i="104"/>
  <c r="O108" i="104"/>
  <c r="O96" i="104"/>
  <c r="O114" i="104"/>
  <c r="O101" i="104"/>
  <c r="O92" i="104"/>
  <c r="O98" i="104"/>
  <c r="O87" i="104"/>
  <c r="O115" i="104"/>
  <c r="O134" i="104"/>
  <c r="O103" i="104"/>
  <c r="O150" i="104"/>
  <c r="O127" i="104"/>
  <c r="O117" i="104"/>
  <c r="O170" i="104"/>
  <c r="O109" i="104"/>
  <c r="O102" i="104"/>
  <c r="O97" i="104"/>
  <c r="O93" i="104"/>
  <c r="O88" i="104"/>
  <c r="O71" i="104"/>
  <c r="O59" i="104"/>
  <c r="O47" i="104"/>
  <c r="O122" i="104"/>
  <c r="O110" i="104"/>
  <c r="O78" i="104"/>
  <c r="O95" i="104"/>
  <c r="O73" i="104"/>
  <c r="O91" i="104"/>
  <c r="O80" i="104"/>
  <c r="O68" i="104"/>
  <c r="O56" i="104"/>
  <c r="O44" i="104"/>
  <c r="O99" i="104"/>
  <c r="O86" i="104"/>
  <c r="O104" i="104"/>
  <c r="O70" i="104"/>
  <c r="O58" i="104"/>
  <c r="O84" i="104"/>
  <c r="O77" i="104"/>
  <c r="O65" i="104"/>
  <c r="O53" i="104"/>
  <c r="O90" i="104"/>
  <c r="O83" i="104"/>
  <c r="O85" i="104"/>
  <c r="O82" i="104"/>
  <c r="O79" i="104"/>
  <c r="O67" i="104"/>
  <c r="O76" i="104"/>
  <c r="O64" i="104"/>
  <c r="O42" i="104"/>
  <c r="O32" i="104"/>
  <c r="O74" i="104"/>
  <c r="O105" i="104"/>
  <c r="O94" i="104"/>
  <c r="O48" i="104"/>
  <c r="O46" i="104"/>
  <c r="O36" i="104"/>
  <c r="O61" i="104"/>
  <c r="O66" i="104"/>
  <c r="O55" i="104"/>
  <c r="O38" i="104"/>
  <c r="O81" i="104"/>
  <c r="O72" i="104"/>
  <c r="O89" i="104"/>
  <c r="O69" i="104"/>
  <c r="O54" i="104"/>
  <c r="O45" i="104"/>
  <c r="O37" i="104"/>
  <c r="AA268" i="104"/>
  <c r="AA256" i="104"/>
  <c r="AA275" i="104"/>
  <c r="AA263" i="104"/>
  <c r="AA270" i="104"/>
  <c r="AA258" i="104"/>
  <c r="AA265" i="104"/>
  <c r="AA272" i="104"/>
  <c r="AA260" i="104"/>
  <c r="AA267" i="104"/>
  <c r="AA274" i="104"/>
  <c r="AA262" i="104"/>
  <c r="AA269" i="104"/>
  <c r="AA276" i="104"/>
  <c r="AA271" i="104"/>
  <c r="AA259" i="104"/>
  <c r="AA253" i="104"/>
  <c r="AA245" i="104"/>
  <c r="AA233" i="104"/>
  <c r="AA273" i="104"/>
  <c r="AA266" i="104"/>
  <c r="AA249" i="104"/>
  <c r="AA237" i="104"/>
  <c r="AA254" i="104"/>
  <c r="AA239" i="104"/>
  <c r="AA257" i="104"/>
  <c r="AA246" i="104"/>
  <c r="AA252" i="104"/>
  <c r="AA241" i="104"/>
  <c r="AA248" i="104"/>
  <c r="AA227" i="104"/>
  <c r="AA222" i="104"/>
  <c r="AA240" i="104"/>
  <c r="AA224" i="104"/>
  <c r="AA244" i="104"/>
  <c r="AA261" i="104"/>
  <c r="AA231" i="104"/>
  <c r="AA229" i="104"/>
  <c r="AA214" i="104"/>
  <c r="AA238" i="104"/>
  <c r="AA235" i="104"/>
  <c r="AA216" i="104"/>
  <c r="AA264" i="104"/>
  <c r="AA247" i="104"/>
  <c r="AA236" i="104"/>
  <c r="AA221" i="104"/>
  <c r="AA220" i="104"/>
  <c r="AA219" i="104"/>
  <c r="AA250" i="104"/>
  <c r="AA228" i="104"/>
  <c r="AA251" i="104"/>
  <c r="AA255" i="104"/>
  <c r="AA226" i="104"/>
  <c r="AA213" i="104"/>
  <c r="AA211" i="104"/>
  <c r="AA223" i="104"/>
  <c r="AA225" i="104"/>
  <c r="AA210" i="104"/>
  <c r="AA197" i="104"/>
  <c r="AA234" i="104"/>
  <c r="AA230" i="104"/>
  <c r="AA209" i="104"/>
  <c r="AA199" i="104"/>
  <c r="AA208" i="104"/>
  <c r="AA203" i="104"/>
  <c r="AA202" i="104"/>
  <c r="AA195" i="104"/>
  <c r="AA243" i="104"/>
  <c r="AA232" i="104"/>
  <c r="AA206" i="104"/>
  <c r="AA194" i="104"/>
  <c r="AA198" i="104"/>
  <c r="AA189" i="104"/>
  <c r="AA215" i="104"/>
  <c r="AA191" i="104"/>
  <c r="AA201" i="104"/>
  <c r="AA200" i="104"/>
  <c r="AA186" i="104"/>
  <c r="AA196" i="104"/>
  <c r="AA184" i="104"/>
  <c r="AA172" i="104"/>
  <c r="AA242" i="104"/>
  <c r="AA205" i="104"/>
  <c r="AA192" i="104"/>
  <c r="AA217" i="104"/>
  <c r="AA218" i="104"/>
  <c r="AA212" i="104"/>
  <c r="AA187" i="104"/>
  <c r="AA207" i="104"/>
  <c r="AA181" i="104"/>
  <c r="AA188" i="104"/>
  <c r="AA183" i="104"/>
  <c r="AA180" i="104"/>
  <c r="AA166" i="104"/>
  <c r="AA182" i="104"/>
  <c r="AA190" i="104"/>
  <c r="AA173" i="104"/>
  <c r="AA163" i="104"/>
  <c r="AA204" i="104"/>
  <c r="AA174" i="104"/>
  <c r="AA165" i="104"/>
  <c r="AA193" i="104"/>
  <c r="AA179" i="104"/>
  <c r="AA176" i="104"/>
  <c r="AA185" i="104"/>
  <c r="AA177" i="104"/>
  <c r="AA160" i="104"/>
  <c r="AA148" i="104"/>
  <c r="AA171" i="104"/>
  <c r="AA155" i="104"/>
  <c r="AA143" i="104"/>
  <c r="AA170" i="104"/>
  <c r="AA159" i="104"/>
  <c r="AA158" i="104"/>
  <c r="AA145" i="104"/>
  <c r="AA169" i="104"/>
  <c r="AA152" i="104"/>
  <c r="AA147" i="104"/>
  <c r="AA178" i="104"/>
  <c r="AA168" i="104"/>
  <c r="AA167" i="104"/>
  <c r="AA157" i="104"/>
  <c r="AA154" i="104"/>
  <c r="AA142" i="104"/>
  <c r="AA164" i="104"/>
  <c r="AA162" i="104"/>
  <c r="AA156" i="104"/>
  <c r="AA144" i="104"/>
  <c r="AA175" i="104"/>
  <c r="AA149" i="104"/>
  <c r="AA129" i="104"/>
  <c r="AA136" i="104"/>
  <c r="AA124" i="104"/>
  <c r="AA112" i="104"/>
  <c r="AA100" i="104"/>
  <c r="AA139" i="104"/>
  <c r="AA131" i="104"/>
  <c r="AA119" i="104"/>
  <c r="AA107" i="104"/>
  <c r="AA146" i="104"/>
  <c r="AA138" i="104"/>
  <c r="AA126" i="104"/>
  <c r="AA151" i="104"/>
  <c r="AA140" i="104"/>
  <c r="AA133" i="104"/>
  <c r="AA121" i="104"/>
  <c r="AA150" i="104"/>
  <c r="AA128" i="104"/>
  <c r="AA116" i="104"/>
  <c r="AA141" i="104"/>
  <c r="AA135" i="104"/>
  <c r="AA123" i="104"/>
  <c r="AA111" i="104"/>
  <c r="AA153" i="104"/>
  <c r="AA130" i="104"/>
  <c r="AA118" i="104"/>
  <c r="AA106" i="104"/>
  <c r="AA137" i="104"/>
  <c r="AA125" i="104"/>
  <c r="AA113" i="104"/>
  <c r="AA132" i="104"/>
  <c r="AA120" i="104"/>
  <c r="AA108" i="104"/>
  <c r="AA96" i="104"/>
  <c r="AA117" i="104"/>
  <c r="AA92" i="104"/>
  <c r="AA134" i="104"/>
  <c r="AA109" i="104"/>
  <c r="AA99" i="104"/>
  <c r="AA87" i="104"/>
  <c r="AA127" i="104"/>
  <c r="AA104" i="104"/>
  <c r="AA110" i="104"/>
  <c r="AA94" i="104"/>
  <c r="AA122" i="104"/>
  <c r="AA114" i="104"/>
  <c r="AA103" i="104"/>
  <c r="AA93" i="104"/>
  <c r="AA88" i="104"/>
  <c r="AA97" i="104"/>
  <c r="AA71" i="104"/>
  <c r="AA59" i="104"/>
  <c r="AA47" i="104"/>
  <c r="AA101" i="104"/>
  <c r="AA78" i="104"/>
  <c r="AA89" i="104"/>
  <c r="AA73" i="104"/>
  <c r="AA80" i="104"/>
  <c r="AA68" i="104"/>
  <c r="AA56" i="104"/>
  <c r="AA44" i="104"/>
  <c r="AA98" i="104"/>
  <c r="AA161" i="104"/>
  <c r="AA115" i="104"/>
  <c r="AA70" i="104"/>
  <c r="AA58" i="104"/>
  <c r="AA77" i="104"/>
  <c r="AA65" i="104"/>
  <c r="AA53" i="104"/>
  <c r="AA105" i="104"/>
  <c r="AA95" i="104"/>
  <c r="AA91" i="104"/>
  <c r="AA86" i="104"/>
  <c r="AA84" i="104"/>
  <c r="AA83" i="104"/>
  <c r="AA79" i="104"/>
  <c r="AA67" i="104"/>
  <c r="AA102" i="104"/>
  <c r="AA32" i="104"/>
  <c r="AA85" i="104"/>
  <c r="AA82" i="104"/>
  <c r="AA75" i="104"/>
  <c r="AA69" i="104"/>
  <c r="AA36" i="104"/>
  <c r="AA64" i="104"/>
  <c r="AA38" i="104"/>
  <c r="AA81" i="104"/>
  <c r="AA63" i="104"/>
  <c r="AA90" i="104"/>
  <c r="AA76" i="104"/>
  <c r="AA74" i="104"/>
  <c r="AA66" i="104"/>
  <c r="AA60" i="104"/>
  <c r="AA50" i="104"/>
  <c r="AA37" i="104"/>
  <c r="AH22" i="104"/>
  <c r="N26" i="104"/>
  <c r="Z26" i="104"/>
  <c r="U27" i="104"/>
  <c r="U29" i="104"/>
  <c r="AJ30" i="104"/>
  <c r="X31" i="104"/>
  <c r="AM32" i="104"/>
  <c r="H32" i="104"/>
  <c r="AN32" i="104"/>
  <c r="AA33" i="104"/>
  <c r="N36" i="104"/>
  <c r="N39" i="104"/>
  <c r="AP41" i="104"/>
  <c r="AL41" i="104"/>
  <c r="AJ41" i="104"/>
  <c r="K41" i="104"/>
  <c r="AQ41" i="104"/>
  <c r="AE41" i="104"/>
  <c r="AA42" i="104"/>
  <c r="AA43" i="104"/>
  <c r="R47" i="104"/>
  <c r="AJ50" i="104"/>
  <c r="H50" i="104"/>
  <c r="AQ50" i="104"/>
  <c r="AE50" i="104"/>
  <c r="AP50" i="104"/>
  <c r="AR50" i="104"/>
  <c r="AL50" i="104"/>
  <c r="I50" i="104"/>
  <c r="AK50" i="104"/>
  <c r="V51" i="104"/>
  <c r="S53" i="104"/>
  <c r="Z57" i="104"/>
  <c r="S59" i="104"/>
  <c r="R61" i="104"/>
  <c r="AA62" i="104"/>
  <c r="H65" i="104"/>
  <c r="AP65" i="104"/>
  <c r="AN65" i="104"/>
  <c r="K65" i="104" s="1"/>
  <c r="AM65" i="104"/>
  <c r="AK65" i="104"/>
  <c r="M65" i="104"/>
  <c r="AQ65" i="104"/>
  <c r="AO65" i="104"/>
  <c r="AL65" i="104"/>
  <c r="AJ65" i="104"/>
  <c r="AE65" i="104"/>
  <c r="I65" i="104"/>
  <c r="AR58" i="104"/>
  <c r="AO58" i="104"/>
  <c r="AM58" i="104"/>
  <c r="AL58" i="104"/>
  <c r="AK58" i="104"/>
  <c r="M58" i="104"/>
  <c r="AE58" i="104"/>
  <c r="AN58" i="104"/>
  <c r="K58" i="104" s="1"/>
  <c r="P275" i="104"/>
  <c r="P263" i="104"/>
  <c r="P251" i="104"/>
  <c r="P270" i="104"/>
  <c r="P258" i="104"/>
  <c r="P265" i="104"/>
  <c r="P253" i="104"/>
  <c r="P272" i="104"/>
  <c r="P260" i="104"/>
  <c r="P267" i="104"/>
  <c r="P255" i="104"/>
  <c r="P274" i="104"/>
  <c r="P262" i="104"/>
  <c r="P269" i="104"/>
  <c r="P257" i="104"/>
  <c r="P264" i="104"/>
  <c r="P266" i="104"/>
  <c r="P254" i="104"/>
  <c r="P259" i="104"/>
  <c r="P240" i="104"/>
  <c r="P252" i="104"/>
  <c r="P244" i="104"/>
  <c r="P261" i="104"/>
  <c r="P273" i="104"/>
  <c r="P268" i="104"/>
  <c r="P246" i="104"/>
  <c r="P271" i="104"/>
  <c r="P256" i="104"/>
  <c r="P276" i="104"/>
  <c r="P248" i="104"/>
  <c r="P243" i="104"/>
  <c r="P245" i="104"/>
  <c r="P229" i="104"/>
  <c r="P239" i="104"/>
  <c r="P234" i="104"/>
  <c r="P219" i="104"/>
  <c r="P242" i="104"/>
  <c r="P241" i="104"/>
  <c r="P235" i="104"/>
  <c r="P238" i="104"/>
  <c r="P227" i="104"/>
  <c r="P232" i="104"/>
  <c r="P230" i="104"/>
  <c r="P221" i="104"/>
  <c r="P220" i="104"/>
  <c r="P228" i="104"/>
  <c r="P222" i="104"/>
  <c r="P211" i="104"/>
  <c r="P223" i="104"/>
  <c r="P218" i="104"/>
  <c r="P249" i="104"/>
  <c r="P225" i="104"/>
  <c r="P250" i="104"/>
  <c r="P247" i="104"/>
  <c r="P231" i="104"/>
  <c r="P216" i="104"/>
  <c r="P236" i="104"/>
  <c r="P214" i="104"/>
  <c r="P209" i="104"/>
  <c r="P204" i="104"/>
  <c r="P233" i="104"/>
  <c r="P206" i="104"/>
  <c r="P205" i="104"/>
  <c r="P237" i="104"/>
  <c r="P189" i="104"/>
  <c r="P226" i="104"/>
  <c r="P207" i="104"/>
  <c r="P201" i="104"/>
  <c r="P200" i="104"/>
  <c r="P196" i="104"/>
  <c r="P208" i="104"/>
  <c r="P186" i="104"/>
  <c r="P224" i="104"/>
  <c r="P203" i="104"/>
  <c r="P202" i="104"/>
  <c r="P193" i="104"/>
  <c r="P181" i="104"/>
  <c r="P179" i="104"/>
  <c r="P210" i="104"/>
  <c r="P215" i="104"/>
  <c r="P176" i="104"/>
  <c r="P199" i="104"/>
  <c r="P190" i="104"/>
  <c r="P197" i="104"/>
  <c r="P195" i="104"/>
  <c r="P198" i="104"/>
  <c r="P180" i="104"/>
  <c r="P217" i="104"/>
  <c r="P192" i="104"/>
  <c r="P173" i="104"/>
  <c r="P172" i="104"/>
  <c r="P161" i="104"/>
  <c r="P212" i="104"/>
  <c r="P191" i="104"/>
  <c r="P188" i="104"/>
  <c r="P170" i="104"/>
  <c r="P175" i="104"/>
  <c r="P194" i="104"/>
  <c r="P183" i="104"/>
  <c r="P213" i="104"/>
  <c r="P185" i="104"/>
  <c r="P182" i="104"/>
  <c r="P177" i="104"/>
  <c r="P184" i="104"/>
  <c r="P169" i="104"/>
  <c r="P165" i="104"/>
  <c r="P168" i="104"/>
  <c r="P159" i="104"/>
  <c r="P155" i="104"/>
  <c r="P167" i="104"/>
  <c r="P158" i="104"/>
  <c r="P150" i="104"/>
  <c r="P164" i="104"/>
  <c r="P152" i="104"/>
  <c r="P157" i="104"/>
  <c r="P154" i="104"/>
  <c r="P142" i="104"/>
  <c r="P166" i="104"/>
  <c r="P162" i="104"/>
  <c r="P149" i="104"/>
  <c r="P171" i="104"/>
  <c r="P163" i="104"/>
  <c r="P178" i="104"/>
  <c r="P151" i="104"/>
  <c r="P148" i="104"/>
  <c r="P136" i="104"/>
  <c r="P140" i="104"/>
  <c r="P131" i="104"/>
  <c r="P119" i="104"/>
  <c r="P107" i="104"/>
  <c r="P95" i="104"/>
  <c r="P138" i="104"/>
  <c r="P126" i="104"/>
  <c r="P114" i="104"/>
  <c r="P102" i="104"/>
  <c r="P187" i="104"/>
  <c r="P174" i="104"/>
  <c r="P141" i="104"/>
  <c r="P133" i="104"/>
  <c r="P160" i="104"/>
  <c r="P128" i="104"/>
  <c r="P144" i="104"/>
  <c r="P135" i="104"/>
  <c r="P123" i="104"/>
  <c r="P145" i="104"/>
  <c r="P130" i="104"/>
  <c r="P118" i="104"/>
  <c r="P106" i="104"/>
  <c r="P137" i="104"/>
  <c r="P125" i="104"/>
  <c r="P113" i="104"/>
  <c r="P101" i="104"/>
  <c r="P146" i="104"/>
  <c r="P132" i="104"/>
  <c r="P120" i="104"/>
  <c r="P108" i="104"/>
  <c r="P156" i="104"/>
  <c r="P127" i="104"/>
  <c r="P115" i="104"/>
  <c r="P103" i="104"/>
  <c r="P139" i="104"/>
  <c r="P129" i="104"/>
  <c r="P98" i="104"/>
  <c r="P87" i="104"/>
  <c r="P124" i="104"/>
  <c r="P94" i="104"/>
  <c r="P134" i="104"/>
  <c r="P121" i="104"/>
  <c r="P116" i="104"/>
  <c r="P112" i="104"/>
  <c r="P117" i="104"/>
  <c r="P100" i="104"/>
  <c r="P147" i="104"/>
  <c r="P143" i="104"/>
  <c r="P88" i="104"/>
  <c r="P122" i="104"/>
  <c r="P110" i="104"/>
  <c r="P104" i="104"/>
  <c r="P99" i="104"/>
  <c r="P78" i="104"/>
  <c r="P66" i="104"/>
  <c r="P54" i="104"/>
  <c r="P42" i="104"/>
  <c r="P92" i="104"/>
  <c r="P73" i="104"/>
  <c r="P153" i="104"/>
  <c r="P96" i="104"/>
  <c r="P91" i="104"/>
  <c r="P80" i="104"/>
  <c r="P109" i="104"/>
  <c r="P86" i="104"/>
  <c r="P75" i="104"/>
  <c r="P63" i="104"/>
  <c r="P51" i="104"/>
  <c r="P97" i="104"/>
  <c r="P84" i="104"/>
  <c r="P77" i="104"/>
  <c r="P65" i="104"/>
  <c r="P53" i="104"/>
  <c r="P90" i="104"/>
  <c r="P83" i="104"/>
  <c r="P72" i="104"/>
  <c r="P60" i="104"/>
  <c r="P48" i="104"/>
  <c r="P85" i="104"/>
  <c r="P82" i="104"/>
  <c r="P79" i="104"/>
  <c r="P74" i="104"/>
  <c r="P62" i="104"/>
  <c r="P105" i="104"/>
  <c r="P89" i="104"/>
  <c r="P68" i="104"/>
  <c r="P59" i="104"/>
  <c r="P49" i="104"/>
  <c r="P39" i="104"/>
  <c r="P67" i="104"/>
  <c r="P61" i="104"/>
  <c r="P58" i="104"/>
  <c r="P55" i="104"/>
  <c r="P50" i="104"/>
  <c r="P44" i="104"/>
  <c r="P33" i="104"/>
  <c r="P81" i="104"/>
  <c r="P76" i="104"/>
  <c r="P64" i="104"/>
  <c r="AB275" i="104"/>
  <c r="AB263" i="104"/>
  <c r="AB251" i="104"/>
  <c r="AB270" i="104"/>
  <c r="AB258" i="104"/>
  <c r="AB265" i="104"/>
  <c r="AB253" i="104"/>
  <c r="AB272" i="104"/>
  <c r="AB260" i="104"/>
  <c r="AB267" i="104"/>
  <c r="AB255" i="104"/>
  <c r="AB274" i="104"/>
  <c r="AB262" i="104"/>
  <c r="AB269" i="104"/>
  <c r="AB257" i="104"/>
  <c r="AB264" i="104"/>
  <c r="AB266" i="104"/>
  <c r="AB254" i="104"/>
  <c r="AB240" i="104"/>
  <c r="AB261" i="104"/>
  <c r="AB273" i="104"/>
  <c r="AB271" i="104"/>
  <c r="AB244" i="104"/>
  <c r="AB276" i="104"/>
  <c r="AB246" i="104"/>
  <c r="AB252" i="104"/>
  <c r="AB259" i="104"/>
  <c r="AB248" i="104"/>
  <c r="AB243" i="104"/>
  <c r="AB249" i="104"/>
  <c r="AB241" i="104"/>
  <c r="AB238" i="104"/>
  <c r="AB229" i="104"/>
  <c r="AB256" i="104"/>
  <c r="AB250" i="104"/>
  <c r="AB219" i="104"/>
  <c r="AB245" i="104"/>
  <c r="AB268" i="104"/>
  <c r="AB237" i="104"/>
  <c r="AB234" i="104"/>
  <c r="AB247" i="104"/>
  <c r="AB236" i="104"/>
  <c r="AB227" i="104"/>
  <c r="AB221" i="104"/>
  <c r="AB220" i="104"/>
  <c r="AB211" i="104"/>
  <c r="AB242" i="104"/>
  <c r="AB233" i="104"/>
  <c r="AB230" i="104"/>
  <c r="AB224" i="104"/>
  <c r="AB223" i="104"/>
  <c r="AB222" i="104"/>
  <c r="AB235" i="104"/>
  <c r="AB225" i="104"/>
  <c r="AB210" i="104"/>
  <c r="AB217" i="104"/>
  <c r="AB204" i="104"/>
  <c r="AB239" i="104"/>
  <c r="AB206" i="104"/>
  <c r="AB228" i="104"/>
  <c r="AB231" i="104"/>
  <c r="AB232" i="104"/>
  <c r="AB226" i="104"/>
  <c r="AB216" i="104"/>
  <c r="AB209" i="104"/>
  <c r="AB198" i="104"/>
  <c r="AB189" i="104"/>
  <c r="AB214" i="104"/>
  <c r="AB213" i="104"/>
  <c r="AB199" i="104"/>
  <c r="AB196" i="104"/>
  <c r="AB215" i="104"/>
  <c r="AB201" i="104"/>
  <c r="AB200" i="104"/>
  <c r="AB186" i="104"/>
  <c r="AB212" i="104"/>
  <c r="AB207" i="104"/>
  <c r="AB193" i="104"/>
  <c r="AB181" i="104"/>
  <c r="AB202" i="104"/>
  <c r="AB185" i="104"/>
  <c r="AB179" i="104"/>
  <c r="AB205" i="104"/>
  <c r="AB197" i="104"/>
  <c r="AB192" i="104"/>
  <c r="AB176" i="104"/>
  <c r="AB218" i="104"/>
  <c r="AB203" i="104"/>
  <c r="AB194" i="104"/>
  <c r="AB191" i="104"/>
  <c r="AB208" i="104"/>
  <c r="AB188" i="104"/>
  <c r="AB180" i="104"/>
  <c r="AB183" i="104"/>
  <c r="AB182" i="104"/>
  <c r="AB171" i="104"/>
  <c r="AB161" i="104"/>
  <c r="AB190" i="104"/>
  <c r="AB178" i="104"/>
  <c r="AB184" i="104"/>
  <c r="AB170" i="104"/>
  <c r="AB174" i="104"/>
  <c r="AB175" i="104"/>
  <c r="AB167" i="104"/>
  <c r="AB195" i="104"/>
  <c r="AB187" i="104"/>
  <c r="AB169" i="104"/>
  <c r="AB177" i="104"/>
  <c r="AB163" i="104"/>
  <c r="AB160" i="104"/>
  <c r="AB155" i="104"/>
  <c r="AB159" i="104"/>
  <c r="AB150" i="104"/>
  <c r="AB173" i="104"/>
  <c r="AB158" i="104"/>
  <c r="AB172" i="104"/>
  <c r="AB165" i="104"/>
  <c r="AB152" i="104"/>
  <c r="AB168" i="104"/>
  <c r="AB157" i="104"/>
  <c r="AB154" i="104"/>
  <c r="AB142" i="104"/>
  <c r="AB149" i="104"/>
  <c r="AB164" i="104"/>
  <c r="AB162" i="104"/>
  <c r="AB151" i="104"/>
  <c r="AB145" i="104"/>
  <c r="AB136" i="104"/>
  <c r="AB139" i="104"/>
  <c r="AB131" i="104"/>
  <c r="AB119" i="104"/>
  <c r="AB107" i="104"/>
  <c r="AB95" i="104"/>
  <c r="AB146" i="104"/>
  <c r="AB143" i="104"/>
  <c r="AB138" i="104"/>
  <c r="AB126" i="104"/>
  <c r="AB114" i="104"/>
  <c r="AB102" i="104"/>
  <c r="AB140" i="104"/>
  <c r="AB133" i="104"/>
  <c r="AB166" i="104"/>
  <c r="AB156" i="104"/>
  <c r="AB147" i="104"/>
  <c r="AB128" i="104"/>
  <c r="AB141" i="104"/>
  <c r="AB135" i="104"/>
  <c r="AB123" i="104"/>
  <c r="AB111" i="104"/>
  <c r="AB153" i="104"/>
  <c r="AB130" i="104"/>
  <c r="AB118" i="104"/>
  <c r="AB106" i="104"/>
  <c r="AB148" i="104"/>
  <c r="AB137" i="104"/>
  <c r="AB125" i="104"/>
  <c r="AB113" i="104"/>
  <c r="AB101" i="104"/>
  <c r="AB132" i="104"/>
  <c r="AB120" i="104"/>
  <c r="AB108" i="104"/>
  <c r="AB127" i="104"/>
  <c r="AB115" i="104"/>
  <c r="AB103" i="104"/>
  <c r="AB124" i="104"/>
  <c r="AB121" i="104"/>
  <c r="AB117" i="104"/>
  <c r="AB134" i="104"/>
  <c r="AB109" i="104"/>
  <c r="AB99" i="104"/>
  <c r="AB87" i="104"/>
  <c r="AB104" i="104"/>
  <c r="AB110" i="104"/>
  <c r="AB144" i="104"/>
  <c r="AB122" i="104"/>
  <c r="AB100" i="104"/>
  <c r="AB88" i="104"/>
  <c r="AB129" i="104"/>
  <c r="AB83" i="104"/>
  <c r="AB116" i="104"/>
  <c r="AB78" i="104"/>
  <c r="AB66" i="104"/>
  <c r="AB54" i="104"/>
  <c r="AB42" i="104"/>
  <c r="AB89" i="104"/>
  <c r="AB73" i="104"/>
  <c r="AB80" i="104"/>
  <c r="AB98" i="104"/>
  <c r="AB75" i="104"/>
  <c r="AB63" i="104"/>
  <c r="AB51" i="104"/>
  <c r="AB94" i="104"/>
  <c r="AB93" i="104"/>
  <c r="AB77" i="104"/>
  <c r="AB65" i="104"/>
  <c r="AB53" i="104"/>
  <c r="AB105" i="104"/>
  <c r="AB92" i="104"/>
  <c r="AB72" i="104"/>
  <c r="AB60" i="104"/>
  <c r="AB48" i="104"/>
  <c r="AB91" i="104"/>
  <c r="AB86" i="104"/>
  <c r="AB84" i="104"/>
  <c r="AB79" i="104"/>
  <c r="AB112" i="104"/>
  <c r="AB82" i="104"/>
  <c r="AB74" i="104"/>
  <c r="AB62" i="104"/>
  <c r="AB96" i="104"/>
  <c r="AB85" i="104"/>
  <c r="AB57" i="104"/>
  <c r="AB39" i="104"/>
  <c r="AB71" i="104"/>
  <c r="AB97" i="104"/>
  <c r="AB64" i="104"/>
  <c r="AB59" i="104"/>
  <c r="AB49" i="104"/>
  <c r="AB43" i="104"/>
  <c r="AB68" i="104"/>
  <c r="AB56" i="104"/>
  <c r="AB81" i="104"/>
  <c r="AB67" i="104"/>
  <c r="AB46" i="104"/>
  <c r="AB33" i="104"/>
  <c r="AB90" i="104"/>
  <c r="AB76" i="104"/>
  <c r="AI22" i="104"/>
  <c r="R23" i="104"/>
  <c r="AD23" i="104"/>
  <c r="AP23" i="104"/>
  <c r="M24" i="104"/>
  <c r="AK24" i="104"/>
  <c r="T25" i="104"/>
  <c r="O26" i="104"/>
  <c r="AA26" i="104"/>
  <c r="AM26" i="104"/>
  <c r="V27" i="104"/>
  <c r="T28" i="104"/>
  <c r="V29" i="104"/>
  <c r="H30" i="104"/>
  <c r="AL30" i="104"/>
  <c r="AR31" i="104"/>
  <c r="AL31" i="104"/>
  <c r="Y31" i="104"/>
  <c r="AM31" i="104"/>
  <c r="K32" i="104"/>
  <c r="Z32" i="104"/>
  <c r="AO32" i="104"/>
  <c r="N33" i="104"/>
  <c r="S34" i="104"/>
  <c r="AH34" i="104"/>
  <c r="AU34" i="104" s="1"/>
  <c r="P36" i="104"/>
  <c r="AB37" i="104"/>
  <c r="T38" i="104"/>
  <c r="AL38" i="104"/>
  <c r="O39" i="104"/>
  <c r="AG39" i="104"/>
  <c r="AT39" i="104" s="1"/>
  <c r="Z40" i="104"/>
  <c r="M41" i="104"/>
  <c r="AD43" i="104"/>
  <c r="AE44" i="104"/>
  <c r="AK45" i="104"/>
  <c r="M45" i="104"/>
  <c r="I45" i="104"/>
  <c r="AQ45" i="104"/>
  <c r="AE45" i="104"/>
  <c r="AN45" i="104"/>
  <c r="K45" i="104" s="1"/>
  <c r="AL45" i="104"/>
  <c r="T47" i="104"/>
  <c r="Z48" i="104"/>
  <c r="M50" i="104"/>
  <c r="AM50" i="104"/>
  <c r="W51" i="104"/>
  <c r="AA52" i="104"/>
  <c r="W53" i="104"/>
  <c r="AD54" i="104"/>
  <c r="AP56" i="104"/>
  <c r="AM56" i="104"/>
  <c r="AK56" i="104"/>
  <c r="M56" i="104"/>
  <c r="AJ56" i="104"/>
  <c r="K56" i="104"/>
  <c r="I56" i="104"/>
  <c r="H56" i="104"/>
  <c r="AR56" i="104"/>
  <c r="AO56" i="104"/>
  <c r="AA57" i="104"/>
  <c r="H58" i="104"/>
  <c r="T59" i="104"/>
  <c r="S61" i="104"/>
  <c r="O63" i="104"/>
  <c r="N65" i="104"/>
  <c r="S66" i="104"/>
  <c r="T80" i="104"/>
  <c r="R265" i="104"/>
  <c r="R253" i="104"/>
  <c r="R272" i="104"/>
  <c r="R260" i="104"/>
  <c r="R267" i="104"/>
  <c r="R255" i="104"/>
  <c r="R274" i="104"/>
  <c r="R262" i="104"/>
  <c r="R269" i="104"/>
  <c r="R257" i="104"/>
  <c r="R264" i="104"/>
  <c r="R276" i="104"/>
  <c r="R271" i="104"/>
  <c r="R259" i="104"/>
  <c r="R266" i="104"/>
  <c r="R268" i="104"/>
  <c r="R256" i="104"/>
  <c r="R254" i="104"/>
  <c r="R242" i="104"/>
  <c r="R275" i="104"/>
  <c r="R270" i="104"/>
  <c r="R261" i="104"/>
  <c r="R246" i="104"/>
  <c r="R234" i="104"/>
  <c r="R273" i="104"/>
  <c r="R248" i="104"/>
  <c r="R258" i="104"/>
  <c r="R263" i="104"/>
  <c r="R250" i="104"/>
  <c r="R245" i="104"/>
  <c r="R243" i="104"/>
  <c r="R233" i="104"/>
  <c r="R244" i="104"/>
  <c r="R252" i="104"/>
  <c r="R249" i="104"/>
  <c r="R221" i="104"/>
  <c r="R247" i="104"/>
  <c r="R229" i="104"/>
  <c r="R251" i="104"/>
  <c r="R232" i="104"/>
  <c r="R216" i="104"/>
  <c r="R228" i="104"/>
  <c r="R222" i="104"/>
  <c r="R219" i="104"/>
  <c r="R213" i="104"/>
  <c r="R224" i="104"/>
  <c r="R238" i="104"/>
  <c r="R237" i="104"/>
  <c r="R220" i="104"/>
  <c r="R214" i="104"/>
  <c r="R236" i="104"/>
  <c r="R206" i="104"/>
  <c r="R235" i="104"/>
  <c r="R226" i="104"/>
  <c r="R218" i="104"/>
  <c r="R208" i="104"/>
  <c r="R240" i="104"/>
  <c r="R197" i="104"/>
  <c r="R241" i="104"/>
  <c r="R231" i="104"/>
  <c r="R201" i="104"/>
  <c r="R191" i="104"/>
  <c r="R227" i="104"/>
  <c r="R225" i="104"/>
  <c r="R211" i="104"/>
  <c r="R203" i="104"/>
  <c r="R202" i="104"/>
  <c r="R210" i="104"/>
  <c r="R188" i="104"/>
  <c r="R239" i="104"/>
  <c r="R230" i="104"/>
  <c r="R195" i="104"/>
  <c r="R183" i="104"/>
  <c r="R204" i="104"/>
  <c r="R215" i="104"/>
  <c r="R190" i="104"/>
  <c r="R178" i="104"/>
  <c r="R205" i="104"/>
  <c r="R199" i="104"/>
  <c r="R209" i="104"/>
  <c r="R198" i="104"/>
  <c r="R217" i="104"/>
  <c r="R200" i="104"/>
  <c r="R196" i="104"/>
  <c r="R223" i="104"/>
  <c r="R184" i="104"/>
  <c r="R212" i="104"/>
  <c r="R192" i="104"/>
  <c r="R185" i="104"/>
  <c r="R163" i="104"/>
  <c r="R176" i="104"/>
  <c r="R181" i="104"/>
  <c r="R207" i="104"/>
  <c r="R194" i="104"/>
  <c r="R182" i="104"/>
  <c r="R177" i="104"/>
  <c r="R180" i="104"/>
  <c r="R169" i="104"/>
  <c r="R186" i="104"/>
  <c r="R193" i="104"/>
  <c r="R168" i="104"/>
  <c r="R158" i="104"/>
  <c r="R167" i="104"/>
  <c r="R145" i="104"/>
  <c r="R152" i="104"/>
  <c r="R140" i="104"/>
  <c r="R175" i="104"/>
  <c r="R164" i="104"/>
  <c r="R154" i="104"/>
  <c r="R166" i="104"/>
  <c r="R162" i="104"/>
  <c r="R149" i="104"/>
  <c r="R173" i="104"/>
  <c r="R156" i="104"/>
  <c r="R144" i="104"/>
  <c r="R171" i="104"/>
  <c r="R151" i="104"/>
  <c r="R139" i="104"/>
  <c r="R172" i="104"/>
  <c r="R170" i="104"/>
  <c r="R161" i="104"/>
  <c r="R189" i="104"/>
  <c r="R187" i="104"/>
  <c r="R160" i="104"/>
  <c r="R153" i="104"/>
  <c r="R165" i="104"/>
  <c r="R138" i="104"/>
  <c r="R126" i="104"/>
  <c r="R141" i="104"/>
  <c r="R133" i="104"/>
  <c r="R121" i="104"/>
  <c r="R109" i="104"/>
  <c r="R97" i="104"/>
  <c r="R174" i="104"/>
  <c r="R128" i="104"/>
  <c r="R116" i="104"/>
  <c r="R104" i="104"/>
  <c r="R159" i="104"/>
  <c r="R135" i="104"/>
  <c r="R142" i="104"/>
  <c r="R130" i="104"/>
  <c r="R118" i="104"/>
  <c r="R137" i="104"/>
  <c r="R125" i="104"/>
  <c r="R113" i="104"/>
  <c r="R132" i="104"/>
  <c r="R120" i="104"/>
  <c r="R108" i="104"/>
  <c r="R146" i="104"/>
  <c r="R127" i="104"/>
  <c r="R115" i="104"/>
  <c r="R103" i="104"/>
  <c r="R179" i="104"/>
  <c r="R155" i="104"/>
  <c r="R143" i="104"/>
  <c r="R134" i="104"/>
  <c r="R122" i="104"/>
  <c r="R110" i="104"/>
  <c r="R150" i="104"/>
  <c r="R147" i="104"/>
  <c r="R129" i="104"/>
  <c r="R117" i="104"/>
  <c r="R105" i="104"/>
  <c r="R124" i="104"/>
  <c r="R131" i="104"/>
  <c r="R112" i="104"/>
  <c r="R96" i="104"/>
  <c r="R95" i="104"/>
  <c r="R89" i="104"/>
  <c r="R100" i="104"/>
  <c r="R123" i="104"/>
  <c r="R90" i="104"/>
  <c r="R148" i="104"/>
  <c r="R85" i="104"/>
  <c r="R102" i="104"/>
  <c r="R80" i="104"/>
  <c r="R68" i="104"/>
  <c r="R56" i="104"/>
  <c r="R44" i="104"/>
  <c r="R157" i="104"/>
  <c r="R91" i="104"/>
  <c r="R86" i="104"/>
  <c r="R75" i="104"/>
  <c r="R107" i="104"/>
  <c r="R136" i="104"/>
  <c r="R99" i="104"/>
  <c r="R88" i="104"/>
  <c r="R84" i="104"/>
  <c r="R77" i="104"/>
  <c r="R65" i="104"/>
  <c r="R53" i="104"/>
  <c r="R119" i="104"/>
  <c r="R83" i="104"/>
  <c r="R106" i="104"/>
  <c r="R101" i="104"/>
  <c r="R79" i="104"/>
  <c r="R67" i="104"/>
  <c r="R55" i="104"/>
  <c r="R82" i="104"/>
  <c r="R74" i="104"/>
  <c r="R62" i="104"/>
  <c r="R50" i="104"/>
  <c r="R81" i="104"/>
  <c r="R98" i="104"/>
  <c r="R76" i="104"/>
  <c r="R64" i="104"/>
  <c r="R111" i="104"/>
  <c r="R93" i="104"/>
  <c r="R87" i="104"/>
  <c r="R73" i="104"/>
  <c r="R63" i="104"/>
  <c r="R43" i="104"/>
  <c r="R41" i="104"/>
  <c r="R29" i="104"/>
  <c r="R94" i="104"/>
  <c r="R66" i="104"/>
  <c r="R71" i="104"/>
  <c r="R60" i="104"/>
  <c r="R57" i="104"/>
  <c r="R35" i="104"/>
  <c r="R92" i="104"/>
  <c r="R70" i="104"/>
  <c r="R69" i="104"/>
  <c r="R78" i="104"/>
  <c r="R49" i="104"/>
  <c r="R34" i="104"/>
  <c r="AD48" i="104"/>
  <c r="Q270" i="104"/>
  <c r="Q258" i="104"/>
  <c r="Q265" i="104"/>
  <c r="Q272" i="104"/>
  <c r="Q260" i="104"/>
  <c r="Q267" i="104"/>
  <c r="Q274" i="104"/>
  <c r="Q262" i="104"/>
  <c r="Q269" i="104"/>
  <c r="Q257" i="104"/>
  <c r="Q264" i="104"/>
  <c r="Q276" i="104"/>
  <c r="Q271" i="104"/>
  <c r="Q273" i="104"/>
  <c r="Q261" i="104"/>
  <c r="Q247" i="104"/>
  <c r="Q235" i="104"/>
  <c r="Q254" i="104"/>
  <c r="Q275" i="104"/>
  <c r="Q239" i="104"/>
  <c r="Q268" i="104"/>
  <c r="Q266" i="104"/>
  <c r="Q256" i="104"/>
  <c r="Q241" i="104"/>
  <c r="Q248" i="104"/>
  <c r="Q253" i="104"/>
  <c r="Q243" i="104"/>
  <c r="Q263" i="104"/>
  <c r="Q255" i="104"/>
  <c r="Q250" i="104"/>
  <c r="Q238" i="104"/>
  <c r="Q251" i="104"/>
  <c r="Q229" i="104"/>
  <c r="Q242" i="104"/>
  <c r="Q233" i="104"/>
  <c r="Q224" i="104"/>
  <c r="Q232" i="104"/>
  <c r="Q226" i="104"/>
  <c r="Q236" i="104"/>
  <c r="Q249" i="104"/>
  <c r="Q244" i="104"/>
  <c r="Q230" i="104"/>
  <c r="Q221" i="104"/>
  <c r="Q220" i="104"/>
  <c r="Q252" i="104"/>
  <c r="Q245" i="104"/>
  <c r="Q216" i="104"/>
  <c r="Q246" i="104"/>
  <c r="Q223" i="104"/>
  <c r="Q218" i="104"/>
  <c r="Q259" i="104"/>
  <c r="Q213" i="104"/>
  <c r="Q240" i="104"/>
  <c r="Q234" i="104"/>
  <c r="Q222" i="104"/>
  <c r="Q231" i="104"/>
  <c r="Q214" i="104"/>
  <c r="Q209" i="104"/>
  <c r="Q199" i="104"/>
  <c r="Q219" i="104"/>
  <c r="Q215" i="104"/>
  <c r="Q201" i="104"/>
  <c r="Q228" i="104"/>
  <c r="Q237" i="104"/>
  <c r="Q207" i="104"/>
  <c r="Q200" i="104"/>
  <c r="Q196" i="104"/>
  <c r="Q191" i="104"/>
  <c r="Q227" i="104"/>
  <c r="Q208" i="104"/>
  <c r="Q225" i="104"/>
  <c r="Q211" i="104"/>
  <c r="Q203" i="104"/>
  <c r="Q202" i="104"/>
  <c r="Q193" i="104"/>
  <c r="Q181" i="104"/>
  <c r="Q210" i="104"/>
  <c r="Q188" i="104"/>
  <c r="Q194" i="104"/>
  <c r="Q189" i="104"/>
  <c r="Q187" i="104"/>
  <c r="Q174" i="104"/>
  <c r="Q204" i="104"/>
  <c r="Q171" i="104"/>
  <c r="Q206" i="104"/>
  <c r="Q205" i="104"/>
  <c r="Q197" i="104"/>
  <c r="Q195" i="104"/>
  <c r="Q198" i="104"/>
  <c r="Q217" i="104"/>
  <c r="Q184" i="104"/>
  <c r="Q212" i="104"/>
  <c r="Q168" i="104"/>
  <c r="Q179" i="104"/>
  <c r="Q175" i="104"/>
  <c r="Q165" i="104"/>
  <c r="Q176" i="104"/>
  <c r="Q190" i="104"/>
  <c r="Q183" i="104"/>
  <c r="Q167" i="104"/>
  <c r="Q185" i="104"/>
  <c r="Q182" i="104"/>
  <c r="Q177" i="104"/>
  <c r="Q180" i="104"/>
  <c r="Q164" i="104"/>
  <c r="Q159" i="104"/>
  <c r="Q158" i="104"/>
  <c r="Q150" i="104"/>
  <c r="Q145" i="104"/>
  <c r="Q157" i="104"/>
  <c r="Q147" i="104"/>
  <c r="Q154" i="104"/>
  <c r="Q192" i="104"/>
  <c r="Q166" i="104"/>
  <c r="Q162" i="104"/>
  <c r="Q149" i="104"/>
  <c r="Q173" i="104"/>
  <c r="Q163" i="104"/>
  <c r="Q156" i="104"/>
  <c r="Q144" i="104"/>
  <c r="Q178" i="104"/>
  <c r="Q172" i="104"/>
  <c r="Q170" i="104"/>
  <c r="Q161" i="104"/>
  <c r="Q146" i="104"/>
  <c r="Q140" i="104"/>
  <c r="Q131" i="104"/>
  <c r="Q138" i="104"/>
  <c r="Q126" i="104"/>
  <c r="Q114" i="104"/>
  <c r="Q102" i="104"/>
  <c r="Q141" i="104"/>
  <c r="Q133" i="104"/>
  <c r="Q121" i="104"/>
  <c r="Q109" i="104"/>
  <c r="Q97" i="104"/>
  <c r="Q160" i="104"/>
  <c r="Q128" i="104"/>
  <c r="Q186" i="104"/>
  <c r="Q135" i="104"/>
  <c r="Q123" i="104"/>
  <c r="Q142" i="104"/>
  <c r="Q130" i="104"/>
  <c r="Q118" i="104"/>
  <c r="Q137" i="104"/>
  <c r="Q125" i="104"/>
  <c r="Q113" i="104"/>
  <c r="Q132" i="104"/>
  <c r="Q120" i="104"/>
  <c r="Q108" i="104"/>
  <c r="Q152" i="104"/>
  <c r="Q151" i="104"/>
  <c r="Q127" i="104"/>
  <c r="Q115" i="104"/>
  <c r="Q169" i="104"/>
  <c r="Q155" i="104"/>
  <c r="Q143" i="104"/>
  <c r="Q134" i="104"/>
  <c r="Q122" i="104"/>
  <c r="Q110" i="104"/>
  <c r="Q98" i="104"/>
  <c r="Q111" i="104"/>
  <c r="Q124" i="104"/>
  <c r="Q94" i="104"/>
  <c r="Q82" i="104"/>
  <c r="Q116" i="104"/>
  <c r="Q112" i="104"/>
  <c r="Q96" i="104"/>
  <c r="Q95" i="104"/>
  <c r="Q89" i="104"/>
  <c r="Q117" i="104"/>
  <c r="Q103" i="104"/>
  <c r="Q91" i="104"/>
  <c r="Q136" i="104"/>
  <c r="Q104" i="104"/>
  <c r="Q99" i="104"/>
  <c r="Q153" i="104"/>
  <c r="Q90" i="104"/>
  <c r="Q92" i="104"/>
  <c r="Q73" i="104"/>
  <c r="Q61" i="104"/>
  <c r="Q49" i="104"/>
  <c r="Q80" i="104"/>
  <c r="Q86" i="104"/>
  <c r="Q75" i="104"/>
  <c r="Q139" i="104"/>
  <c r="Q107" i="104"/>
  <c r="Q70" i="104"/>
  <c r="Q58" i="104"/>
  <c r="Q46" i="104"/>
  <c r="Q129" i="104"/>
  <c r="Q88" i="104"/>
  <c r="Q84" i="104"/>
  <c r="Q77" i="104"/>
  <c r="Q119" i="104"/>
  <c r="Q83" i="104"/>
  <c r="Q72" i="104"/>
  <c r="Q60" i="104"/>
  <c r="Q48" i="104"/>
  <c r="Q106" i="104"/>
  <c r="Q101" i="104"/>
  <c r="Q85" i="104"/>
  <c r="Q79" i="104"/>
  <c r="Q67" i="104"/>
  <c r="Q55" i="104"/>
  <c r="Q43" i="104"/>
  <c r="Q105" i="104"/>
  <c r="Q81" i="104"/>
  <c r="Q69" i="104"/>
  <c r="Q78" i="104"/>
  <c r="Q56" i="104"/>
  <c r="Q34" i="104"/>
  <c r="Q74" i="104"/>
  <c r="Q63" i="104"/>
  <c r="Q38" i="104"/>
  <c r="Q66" i="104"/>
  <c r="Q148" i="104"/>
  <c r="Q87" i="104"/>
  <c r="Q40" i="104"/>
  <c r="Q28" i="104"/>
  <c r="Q100" i="104"/>
  <c r="Q71" i="104"/>
  <c r="Q65" i="104"/>
  <c r="Q93" i="104"/>
  <c r="Q68" i="104"/>
  <c r="Q59" i="104"/>
  <c r="Q42" i="104"/>
  <c r="Q39" i="104"/>
  <c r="AC270" i="104"/>
  <c r="AC258" i="104"/>
  <c r="AC265" i="104"/>
  <c r="AC272" i="104"/>
  <c r="AC260" i="104"/>
  <c r="AC267" i="104"/>
  <c r="AC274" i="104"/>
  <c r="AC262" i="104"/>
  <c r="AC269" i="104"/>
  <c r="AC257" i="104"/>
  <c r="AC264" i="104"/>
  <c r="AC276" i="104"/>
  <c r="AC271" i="104"/>
  <c r="AC273" i="104"/>
  <c r="AC261" i="104"/>
  <c r="AC247" i="104"/>
  <c r="AC235" i="104"/>
  <c r="AC256" i="104"/>
  <c r="AC239" i="104"/>
  <c r="AC254" i="104"/>
  <c r="AC263" i="104"/>
  <c r="AC252" i="104"/>
  <c r="AC241" i="104"/>
  <c r="AC259" i="104"/>
  <c r="AC248" i="104"/>
  <c r="AC243" i="104"/>
  <c r="AC250" i="104"/>
  <c r="AC238" i="104"/>
  <c r="AC266" i="104"/>
  <c r="AC249" i="104"/>
  <c r="AC275" i="104"/>
  <c r="AC229" i="104"/>
  <c r="AC224" i="104"/>
  <c r="AC268" i="104"/>
  <c r="AC251" i="104"/>
  <c r="AC233" i="104"/>
  <c r="AC226" i="104"/>
  <c r="AC253" i="104"/>
  <c r="AC231" i="104"/>
  <c r="AC237" i="104"/>
  <c r="AC234" i="104"/>
  <c r="AC216" i="104"/>
  <c r="AC242" i="104"/>
  <c r="AC230" i="104"/>
  <c r="AC219" i="104"/>
  <c r="AC255" i="104"/>
  <c r="AC222" i="104"/>
  <c r="AC218" i="104"/>
  <c r="AC213" i="104"/>
  <c r="AC225" i="104"/>
  <c r="AC221" i="104"/>
  <c r="AC210" i="104"/>
  <c r="AC217" i="104"/>
  <c r="AC245" i="104"/>
  <c r="AC227" i="104"/>
  <c r="AC209" i="104"/>
  <c r="AC199" i="104"/>
  <c r="AC240" i="104"/>
  <c r="AC232" i="104"/>
  <c r="AC214" i="104"/>
  <c r="AC201" i="104"/>
  <c r="AC236" i="104"/>
  <c r="AC196" i="104"/>
  <c r="AC244" i="104"/>
  <c r="AC215" i="104"/>
  <c r="AC191" i="104"/>
  <c r="AC200" i="104"/>
  <c r="AC223" i="104"/>
  <c r="AC220" i="104"/>
  <c r="AC212" i="104"/>
  <c r="AC207" i="104"/>
  <c r="AC193" i="104"/>
  <c r="AC181" i="104"/>
  <c r="AC188" i="104"/>
  <c r="AC205" i="104"/>
  <c r="AC174" i="104"/>
  <c r="AC228" i="104"/>
  <c r="AC206" i="104"/>
  <c r="AC198" i="104"/>
  <c r="AC203" i="104"/>
  <c r="AC187" i="104"/>
  <c r="AC171" i="104"/>
  <c r="AC208" i="104"/>
  <c r="AC246" i="104"/>
  <c r="AC183" i="104"/>
  <c r="AC182" i="104"/>
  <c r="AC190" i="104"/>
  <c r="AC197" i="104"/>
  <c r="AC178" i="104"/>
  <c r="AC168" i="104"/>
  <c r="AC185" i="104"/>
  <c r="AC194" i="104"/>
  <c r="AC165" i="104"/>
  <c r="AC204" i="104"/>
  <c r="AC186" i="104"/>
  <c r="AC202" i="104"/>
  <c r="AC175" i="104"/>
  <c r="AC167" i="104"/>
  <c r="AC195" i="104"/>
  <c r="AC179" i="104"/>
  <c r="AC176" i="104"/>
  <c r="AC189" i="104"/>
  <c r="AC192" i="104"/>
  <c r="AC164" i="104"/>
  <c r="AC211" i="104"/>
  <c r="AC159" i="104"/>
  <c r="AC150" i="104"/>
  <c r="AC173" i="104"/>
  <c r="AC170" i="104"/>
  <c r="AC158" i="104"/>
  <c r="AC145" i="104"/>
  <c r="AC172" i="104"/>
  <c r="AC184" i="104"/>
  <c r="AC169" i="104"/>
  <c r="AC147" i="104"/>
  <c r="AC180" i="104"/>
  <c r="AC157" i="104"/>
  <c r="AC154" i="104"/>
  <c r="AC149" i="104"/>
  <c r="AC162" i="104"/>
  <c r="AC156" i="104"/>
  <c r="AC144" i="104"/>
  <c r="AC146" i="104"/>
  <c r="AC139" i="104"/>
  <c r="AC131" i="104"/>
  <c r="AC177" i="104"/>
  <c r="AC143" i="104"/>
  <c r="AC138" i="104"/>
  <c r="AC126" i="104"/>
  <c r="AC114" i="104"/>
  <c r="AC102" i="104"/>
  <c r="AC163" i="104"/>
  <c r="AC160" i="104"/>
  <c r="AC140" i="104"/>
  <c r="AC133" i="104"/>
  <c r="AC121" i="104"/>
  <c r="AC109" i="104"/>
  <c r="AC97" i="104"/>
  <c r="AC166" i="104"/>
  <c r="AC152" i="104"/>
  <c r="AC151" i="104"/>
  <c r="AC128" i="104"/>
  <c r="AC155" i="104"/>
  <c r="AC141" i="104"/>
  <c r="AC135" i="104"/>
  <c r="AC123" i="104"/>
  <c r="AC153" i="104"/>
  <c r="AC130" i="104"/>
  <c r="AC118" i="104"/>
  <c r="AC148" i="104"/>
  <c r="AC137" i="104"/>
  <c r="AC125" i="104"/>
  <c r="AC113" i="104"/>
  <c r="AC132" i="104"/>
  <c r="AC120" i="104"/>
  <c r="AC108" i="104"/>
  <c r="AC142" i="104"/>
  <c r="AC127" i="104"/>
  <c r="AC115" i="104"/>
  <c r="AC134" i="104"/>
  <c r="AC122" i="104"/>
  <c r="AC110" i="104"/>
  <c r="AC98" i="104"/>
  <c r="AC107" i="104"/>
  <c r="AC106" i="104"/>
  <c r="AC104" i="104"/>
  <c r="AC82" i="104"/>
  <c r="AC94" i="104"/>
  <c r="AC89" i="104"/>
  <c r="AC119" i="104"/>
  <c r="AC101" i="104"/>
  <c r="AC95" i="104"/>
  <c r="AC91" i="104"/>
  <c r="AC136" i="104"/>
  <c r="AC129" i="104"/>
  <c r="AC161" i="104"/>
  <c r="AC116" i="104"/>
  <c r="AC112" i="104"/>
  <c r="AC90" i="104"/>
  <c r="AC73" i="104"/>
  <c r="AC61" i="104"/>
  <c r="AC49" i="104"/>
  <c r="AC80" i="104"/>
  <c r="AC124" i="104"/>
  <c r="AC87" i="104"/>
  <c r="AC75" i="104"/>
  <c r="AC93" i="104"/>
  <c r="AC70" i="104"/>
  <c r="AC58" i="104"/>
  <c r="AC46" i="104"/>
  <c r="AC77" i="104"/>
  <c r="AC105" i="104"/>
  <c r="AC92" i="104"/>
  <c r="AC72" i="104"/>
  <c r="AC60" i="104"/>
  <c r="AC48" i="104"/>
  <c r="AC100" i="104"/>
  <c r="AC86" i="104"/>
  <c r="AC84" i="104"/>
  <c r="AC79" i="104"/>
  <c r="AC67" i="104"/>
  <c r="AC55" i="104"/>
  <c r="AC43" i="104"/>
  <c r="AC111" i="104"/>
  <c r="AC83" i="104"/>
  <c r="AC96" i="104"/>
  <c r="AC88" i="104"/>
  <c r="AC69" i="104"/>
  <c r="AC117" i="104"/>
  <c r="AC85" i="104"/>
  <c r="AC71" i="104"/>
  <c r="AC65" i="104"/>
  <c r="AC52" i="104"/>
  <c r="AC47" i="104"/>
  <c r="AC45" i="104"/>
  <c r="AC34" i="104"/>
  <c r="AC99" i="104"/>
  <c r="AC68" i="104"/>
  <c r="AC56" i="104"/>
  <c r="AC38" i="104"/>
  <c r="AC81" i="104"/>
  <c r="AC63" i="104"/>
  <c r="AC53" i="104"/>
  <c r="AC51" i="104"/>
  <c r="AC40" i="104"/>
  <c r="AC28" i="104"/>
  <c r="AC76" i="104"/>
  <c r="AC62" i="104"/>
  <c r="AC103" i="104"/>
  <c r="AC78" i="104"/>
  <c r="AC57" i="104"/>
  <c r="AC39" i="104"/>
  <c r="K22" i="104"/>
  <c r="X22" i="104"/>
  <c r="S23" i="104"/>
  <c r="AE23" i="104"/>
  <c r="N24" i="104"/>
  <c r="Z24" i="104"/>
  <c r="U25" i="104"/>
  <c r="P26" i="104"/>
  <c r="AB26" i="104"/>
  <c r="W27" i="104"/>
  <c r="U28" i="104"/>
  <c r="H29" i="104"/>
  <c r="W29" i="104"/>
  <c r="AL29" i="104"/>
  <c r="I30" i="104"/>
  <c r="X30" i="104"/>
  <c r="AM30" i="104"/>
  <c r="AA31" i="104"/>
  <c r="AN31" i="104"/>
  <c r="K31" i="104" s="1"/>
  <c r="M32" i="104"/>
  <c r="AB32" i="104"/>
  <c r="AP32" i="104"/>
  <c r="O33" i="104"/>
  <c r="AD33" i="104"/>
  <c r="T34" i="104"/>
  <c r="H35" i="104"/>
  <c r="Z35" i="104"/>
  <c r="AO35" i="104"/>
  <c r="Q36" i="104"/>
  <c r="AL37" i="104"/>
  <c r="I37" i="104"/>
  <c r="AR37" i="104"/>
  <c r="AM37" i="104"/>
  <c r="AC37" i="104"/>
  <c r="W38" i="104"/>
  <c r="AN38" i="104"/>
  <c r="K38" i="104" s="1"/>
  <c r="R39" i="104"/>
  <c r="AI39" i="104"/>
  <c r="AV39" i="104" s="1"/>
  <c r="AA40" i="104"/>
  <c r="O41" i="104"/>
  <c r="I44" i="104"/>
  <c r="AJ45" i="104"/>
  <c r="S46" i="104"/>
  <c r="AP46" i="104"/>
  <c r="Y47" i="104"/>
  <c r="AA48" i="104"/>
  <c r="N50" i="104"/>
  <c r="AN50" i="104"/>
  <c r="K50" i="104" s="1"/>
  <c r="X51" i="104"/>
  <c r="AB52" i="104"/>
  <c r="X53" i="104"/>
  <c r="N56" i="104"/>
  <c r="AQ56" i="104"/>
  <c r="AD57" i="104"/>
  <c r="I58" i="104"/>
  <c r="AJ58" i="104"/>
  <c r="W59" i="104"/>
  <c r="AA61" i="104"/>
  <c r="U63" i="104"/>
  <c r="W65" i="104"/>
  <c r="AC66" i="104"/>
  <c r="AE42" i="104"/>
  <c r="AH43" i="104"/>
  <c r="AU43" i="104" s="1"/>
  <c r="AH47" i="104"/>
  <c r="AU47" i="104" s="1"/>
  <c r="AG47" i="104"/>
  <c r="AT47" i="104" s="1"/>
  <c r="AI52" i="104"/>
  <c r="AV52" i="104" s="1"/>
  <c r="AG52" i="104"/>
  <c r="AT52" i="104" s="1"/>
  <c r="I60" i="104"/>
  <c r="AQ60" i="104"/>
  <c r="AE60" i="104"/>
  <c r="AO60" i="104"/>
  <c r="AN60" i="104"/>
  <c r="K60" i="104" s="1"/>
  <c r="AL60" i="104"/>
  <c r="AL68" i="104"/>
  <c r="AM71" i="104"/>
  <c r="AL71" i="104"/>
  <c r="AJ71" i="104"/>
  <c r="K71" i="104"/>
  <c r="I71" i="104"/>
  <c r="H71" i="104"/>
  <c r="AQ71" i="104"/>
  <c r="AE71" i="104"/>
  <c r="AO68" i="104"/>
  <c r="AL69" i="104"/>
  <c r="AG100" i="104"/>
  <c r="AT100" i="104" s="1"/>
  <c r="AH100" i="104"/>
  <c r="AU100" i="104" s="1"/>
  <c r="AI100" i="104"/>
  <c r="AV100" i="104" s="1"/>
  <c r="AN69" i="104"/>
  <c r="K69" i="104" s="1"/>
  <c r="H53" i="104"/>
  <c r="AP53" i="104"/>
  <c r="AN53" i="104"/>
  <c r="K53" i="104" s="1"/>
  <c r="AM53" i="104"/>
  <c r="AJ60" i="104"/>
  <c r="AI61" i="104"/>
  <c r="AV61" i="104" s="1"/>
  <c r="AG61" i="104"/>
  <c r="AT61" i="104" s="1"/>
  <c r="AJ62" i="104"/>
  <c r="H62" i="104"/>
  <c r="AQ62" i="104"/>
  <c r="AE62" i="104"/>
  <c r="AP62" i="104"/>
  <c r="AN62" i="104"/>
  <c r="K62" i="104" s="1"/>
  <c r="AO71" i="104"/>
  <c r="AI82" i="104"/>
  <c r="AV82" i="104" s="1"/>
  <c r="AH82" i="104"/>
  <c r="AU82" i="104" s="1"/>
  <c r="AG82" i="104"/>
  <c r="AT82" i="104" s="1"/>
  <c r="AH62" i="104"/>
  <c r="AU62" i="104" s="1"/>
  <c r="AJ83" i="104"/>
  <c r="AN83" i="104"/>
  <c r="K83" i="104" s="1"/>
  <c r="AK83" i="104"/>
  <c r="H83" i="104"/>
  <c r="AE83" i="104"/>
  <c r="AR83" i="104"/>
  <c r="AQ83" i="104"/>
  <c r="AP83" i="104"/>
  <c r="AO83" i="104"/>
  <c r="M83" i="104"/>
  <c r="AN42" i="104"/>
  <c r="K42" i="104" s="1"/>
  <c r="I42" i="104"/>
  <c r="AM42" i="104"/>
  <c r="AM60" i="104"/>
  <c r="AI62" i="104"/>
  <c r="AV62" i="104" s="1"/>
  <c r="AR71" i="104"/>
  <c r="AI74" i="104"/>
  <c r="AV74" i="104" s="1"/>
  <c r="AH74" i="104"/>
  <c r="AU74" i="104" s="1"/>
  <c r="AG74" i="104"/>
  <c r="AT74" i="104" s="1"/>
  <c r="H77" i="104"/>
  <c r="AR77" i="104"/>
  <c r="AQ77" i="104"/>
  <c r="AE77" i="104"/>
  <c r="AP77" i="104"/>
  <c r="AO77" i="104"/>
  <c r="AN77" i="104"/>
  <c r="K77" i="104" s="1"/>
  <c r="AM77" i="104"/>
  <c r="AL77" i="104"/>
  <c r="AK77" i="104"/>
  <c r="M77" i="104"/>
  <c r="AI79" i="104"/>
  <c r="AV79" i="104" s="1"/>
  <c r="AH79" i="104"/>
  <c r="AU79" i="104" s="1"/>
  <c r="AG79" i="104"/>
  <c r="AT79" i="104" s="1"/>
  <c r="AL117" i="104"/>
  <c r="AK117" i="104"/>
  <c r="M117" i="104"/>
  <c r="I117" i="104"/>
  <c r="H117" i="104"/>
  <c r="AR117" i="104"/>
  <c r="AQ117" i="104"/>
  <c r="AE117" i="104"/>
  <c r="AP117" i="104"/>
  <c r="AO117" i="104"/>
  <c r="AJ117" i="104"/>
  <c r="AN117" i="104"/>
  <c r="K117" i="104" s="1"/>
  <c r="AM117" i="104"/>
  <c r="AL85" i="104"/>
  <c r="AK85" i="104"/>
  <c r="AQ85" i="104"/>
  <c r="AE85" i="104"/>
  <c r="AP85" i="104"/>
  <c r="AR85" i="104"/>
  <c r="I85" i="104"/>
  <c r="AO85" i="104"/>
  <c r="H85" i="104"/>
  <c r="AN85" i="104"/>
  <c r="AM85" i="104"/>
  <c r="AJ85" i="104"/>
  <c r="M85" i="104"/>
  <c r="AP68" i="104"/>
  <c r="AM68" i="104"/>
  <c r="AK68" i="104"/>
  <c r="M68" i="104"/>
  <c r="AJ68" i="104"/>
  <c r="K68" i="104"/>
  <c r="I68" i="104"/>
  <c r="AK69" i="104"/>
  <c r="M69" i="104"/>
  <c r="I69" i="104"/>
  <c r="AR69" i="104"/>
  <c r="AQ69" i="104"/>
  <c r="AE69" i="104"/>
  <c r="AO69" i="104"/>
  <c r="K85" i="104"/>
  <c r="AI64" i="104"/>
  <c r="AV64" i="104" s="1"/>
  <c r="AG64" i="104"/>
  <c r="AT64" i="104" s="1"/>
  <c r="AI73" i="104"/>
  <c r="AV73" i="104" s="1"/>
  <c r="AG73" i="104"/>
  <c r="AT73" i="104" s="1"/>
  <c r="AR42" i="104"/>
  <c r="AG43" i="104"/>
  <c r="AT43" i="104" s="1"/>
  <c r="AM47" i="104"/>
  <c r="AJ47" i="104"/>
  <c r="K47" i="104"/>
  <c r="I47" i="104"/>
  <c r="H47" i="104"/>
  <c r="AK53" i="104"/>
  <c r="AK57" i="104"/>
  <c r="M57" i="104"/>
  <c r="I57" i="104"/>
  <c r="AR57" i="104"/>
  <c r="AQ57" i="104"/>
  <c r="AE57" i="104"/>
  <c r="H60" i="104"/>
  <c r="AO62" i="104"/>
  <c r="AH64" i="104"/>
  <c r="AU64" i="104" s="1"/>
  <c r="AR70" i="104"/>
  <c r="AO70" i="104"/>
  <c r="AM70" i="104"/>
  <c r="AL70" i="104"/>
  <c r="AJ70" i="104"/>
  <c r="K70" i="104"/>
  <c r="I72" i="104"/>
  <c r="H72" i="104"/>
  <c r="AR72" i="104"/>
  <c r="AQ72" i="104"/>
  <c r="AE72" i="104"/>
  <c r="AO72" i="104"/>
  <c r="AN72" i="104"/>
  <c r="K72" i="104" s="1"/>
  <c r="AL72" i="104"/>
  <c r="AM83" i="104"/>
  <c r="AN82" i="104"/>
  <c r="K82" i="104" s="1"/>
  <c r="AK90" i="104"/>
  <c r="M90" i="104"/>
  <c r="AJ90" i="104"/>
  <c r="K90" i="104"/>
  <c r="AP90" i="104"/>
  <c r="AO90" i="104"/>
  <c r="AE90" i="104"/>
  <c r="AN93" i="104"/>
  <c r="K93" i="104" s="1"/>
  <c r="AP94" i="104"/>
  <c r="AR123" i="104"/>
  <c r="AQ123" i="104"/>
  <c r="AE123" i="104"/>
  <c r="AO123" i="104"/>
  <c r="AN123" i="104"/>
  <c r="K123" i="104" s="1"/>
  <c r="AM123" i="104"/>
  <c r="AL123" i="104"/>
  <c r="AK123" i="104"/>
  <c r="M123" i="104"/>
  <c r="AJ123" i="104"/>
  <c r="I123" i="104"/>
  <c r="AP123" i="104"/>
  <c r="H123" i="104"/>
  <c r="AN74" i="104"/>
  <c r="K74" i="104" s="1"/>
  <c r="I80" i="104"/>
  <c r="AQ81" i="104"/>
  <c r="AJ87" i="104"/>
  <c r="AO93" i="104"/>
  <c r="AP97" i="104"/>
  <c r="AO97" i="104"/>
  <c r="I97" i="104"/>
  <c r="AN97" i="104"/>
  <c r="K97" i="104" s="1"/>
  <c r="H97" i="104"/>
  <c r="AM97" i="104"/>
  <c r="AK97" i="104"/>
  <c r="AE97" i="104"/>
  <c r="H135" i="104"/>
  <c r="AR135" i="104"/>
  <c r="AQ135" i="104"/>
  <c r="AE135" i="104"/>
  <c r="AP135" i="104"/>
  <c r="AO135" i="104"/>
  <c r="AN135" i="104"/>
  <c r="K135" i="104" s="1"/>
  <c r="AM135" i="104"/>
  <c r="AL135" i="104"/>
  <c r="AK135" i="104"/>
  <c r="M135" i="104"/>
  <c r="AJ135" i="104"/>
  <c r="I135" i="104"/>
  <c r="AR81" i="104"/>
  <c r="AK87" i="104"/>
  <c r="AP93" i="104"/>
  <c r="AO43" i="104"/>
  <c r="I54" i="104"/>
  <c r="AO55" i="104"/>
  <c r="M63" i="104"/>
  <c r="AK63" i="104"/>
  <c r="AO67" i="104"/>
  <c r="AP74" i="104"/>
  <c r="M75" i="104"/>
  <c r="AK75" i="104"/>
  <c r="AO79" i="104"/>
  <c r="AJ80" i="104"/>
  <c r="AE82" i="104"/>
  <c r="AR82" i="104"/>
  <c r="H86" i="104"/>
  <c r="AR86" i="104"/>
  <c r="AL86" i="104"/>
  <c r="AK86" i="104"/>
  <c r="M86" i="104"/>
  <c r="AL87" i="104"/>
  <c r="AI88" i="104"/>
  <c r="AV88" i="104" s="1"/>
  <c r="AH88" i="104"/>
  <c r="AU88" i="104" s="1"/>
  <c r="M97" i="104"/>
  <c r="AL97" i="104"/>
  <c r="AR99" i="104"/>
  <c r="AQ99" i="104"/>
  <c r="AE99" i="104"/>
  <c r="AL99" i="104"/>
  <c r="AJ99" i="104"/>
  <c r="I99" i="104"/>
  <c r="AP99" i="104"/>
  <c r="H99" i="104"/>
  <c r="AN99" i="104"/>
  <c r="K99" i="104" s="1"/>
  <c r="AM99" i="104"/>
  <c r="K61" i="104"/>
  <c r="AJ61" i="104"/>
  <c r="AL63" i="104"/>
  <c r="AP67" i="104"/>
  <c r="K73" i="104"/>
  <c r="AJ73" i="104"/>
  <c r="AE74" i="104"/>
  <c r="AQ74" i="104"/>
  <c r="AL75" i="104"/>
  <c r="AG76" i="104"/>
  <c r="AT76" i="104" s="1"/>
  <c r="AP79" i="104"/>
  <c r="M80" i="104"/>
  <c r="AK80" i="104"/>
  <c r="K86" i="104"/>
  <c r="AO87" i="104"/>
  <c r="AR91" i="104"/>
  <c r="AQ91" i="104"/>
  <c r="AE91" i="104"/>
  <c r="AO91" i="104"/>
  <c r="AK91" i="104"/>
  <c r="M91" i="104"/>
  <c r="AJ91" i="104"/>
  <c r="K91" i="104"/>
  <c r="AN95" i="104"/>
  <c r="K95" i="104" s="1"/>
  <c r="AR95" i="104"/>
  <c r="AE95" i="104"/>
  <c r="AP95" i="104"/>
  <c r="AK95" i="104"/>
  <c r="I95" i="104"/>
  <c r="AJ95" i="104"/>
  <c r="H95" i="104"/>
  <c r="AQ97" i="104"/>
  <c r="M99" i="104"/>
  <c r="AO99" i="104"/>
  <c r="AI103" i="104"/>
  <c r="AV103" i="104" s="1"/>
  <c r="AH103" i="104"/>
  <c r="AU103" i="104" s="1"/>
  <c r="AG103" i="104"/>
  <c r="AT103" i="104" s="1"/>
  <c r="AL49" i="104"/>
  <c r="M54" i="104"/>
  <c r="AK54" i="104"/>
  <c r="AL61" i="104"/>
  <c r="AN63" i="104"/>
  <c r="K63" i="104" s="1"/>
  <c r="M66" i="104"/>
  <c r="AL73" i="104"/>
  <c r="H74" i="104"/>
  <c r="AN75" i="104"/>
  <c r="K75" i="104" s="1"/>
  <c r="M78" i="104"/>
  <c r="AM80" i="104"/>
  <c r="I81" i="104"/>
  <c r="AJ81" i="104"/>
  <c r="AG84" i="104"/>
  <c r="AT84" i="104" s="1"/>
  <c r="I87" i="104"/>
  <c r="AM90" i="104"/>
  <c r="AM92" i="104"/>
  <c r="AL92" i="104"/>
  <c r="AJ92" i="104"/>
  <c r="AR92" i="104"/>
  <c r="AQ92" i="104"/>
  <c r="AE92" i="104"/>
  <c r="M95" i="104"/>
  <c r="AI96" i="104"/>
  <c r="AV96" i="104" s="1"/>
  <c r="AH96" i="104"/>
  <c r="AU96" i="104" s="1"/>
  <c r="AG96" i="104"/>
  <c r="AT96" i="104" s="1"/>
  <c r="AK110" i="104"/>
  <c r="M110" i="104"/>
  <c r="AJ110" i="104"/>
  <c r="AR110" i="104"/>
  <c r="AQ110" i="104"/>
  <c r="AE110" i="104"/>
  <c r="AP110" i="104"/>
  <c r="AO110" i="104"/>
  <c r="I110" i="104"/>
  <c r="H110" i="104"/>
  <c r="AN110" i="104"/>
  <c r="K110" i="104" s="1"/>
  <c r="AM110" i="104"/>
  <c r="AN80" i="104"/>
  <c r="K80" i="104" s="1"/>
  <c r="AK81" i="104"/>
  <c r="AN87" i="104"/>
  <c r="K87" i="104" s="1"/>
  <c r="AM87" i="104"/>
  <c r="H87" i="104"/>
  <c r="AR87" i="104"/>
  <c r="AG92" i="104"/>
  <c r="AT92" i="104" s="1"/>
  <c r="I93" i="104"/>
  <c r="H93" i="104"/>
  <c r="AQ93" i="104"/>
  <c r="AE93" i="104"/>
  <c r="AM93" i="104"/>
  <c r="AL93" i="104"/>
  <c r="AK94" i="104"/>
  <c r="AR94" i="104"/>
  <c r="AQ94" i="104"/>
  <c r="AO94" i="104"/>
  <c r="AJ94" i="104"/>
  <c r="I94" i="104"/>
  <c r="H94" i="104"/>
  <c r="AO80" i="104"/>
  <c r="K81" i="104"/>
  <c r="AL81" i="104"/>
  <c r="AH92" i="104"/>
  <c r="AU92" i="104" s="1"/>
  <c r="K94" i="104"/>
  <c r="AM100" i="104"/>
  <c r="AL100" i="104"/>
  <c r="H100" i="104"/>
  <c r="AQ100" i="104"/>
  <c r="AE100" i="104"/>
  <c r="AK100" i="104"/>
  <c r="AJ100" i="104"/>
  <c r="I100" i="104"/>
  <c r="AR100" i="104"/>
  <c r="AO100" i="104"/>
  <c r="AI102" i="104"/>
  <c r="AV102" i="104" s="1"/>
  <c r="AG102" i="104"/>
  <c r="AT102" i="104" s="1"/>
  <c r="AH102" i="104"/>
  <c r="AU102" i="104" s="1"/>
  <c r="AE63" i="104"/>
  <c r="AE75" i="104"/>
  <c r="M81" i="104"/>
  <c r="AK82" i="104"/>
  <c r="AJ86" i="104"/>
  <c r="M87" i="104"/>
  <c r="AE87" i="104"/>
  <c r="AI89" i="104"/>
  <c r="AV89" i="104" s="1"/>
  <c r="AH89" i="104"/>
  <c r="AU89" i="104" s="1"/>
  <c r="M93" i="104"/>
  <c r="M94" i="104"/>
  <c r="AL94" i="104"/>
  <c r="K100" i="104"/>
  <c r="AP100" i="104"/>
  <c r="I89" i="104"/>
  <c r="AN98" i="104"/>
  <c r="K98" i="104" s="1"/>
  <c r="AM101" i="104"/>
  <c r="AL105" i="104"/>
  <c r="AK105" i="104"/>
  <c r="M105" i="104"/>
  <c r="H105" i="104"/>
  <c r="AR105" i="104"/>
  <c r="AQ105" i="104"/>
  <c r="AP105" i="104"/>
  <c r="AE105" i="104"/>
  <c r="H106" i="104"/>
  <c r="AR106" i="104"/>
  <c r="AN106" i="104"/>
  <c r="K106" i="104" s="1"/>
  <c r="AM106" i="104"/>
  <c r="AL106" i="104"/>
  <c r="AK106" i="104"/>
  <c r="M106" i="104"/>
  <c r="AI107" i="104"/>
  <c r="AV107" i="104" s="1"/>
  <c r="AH107" i="104"/>
  <c r="AU107" i="104" s="1"/>
  <c r="AG107" i="104"/>
  <c r="AT107" i="104" s="1"/>
  <c r="AI108" i="104"/>
  <c r="AV108" i="104" s="1"/>
  <c r="AH108" i="104"/>
  <c r="AU108" i="104" s="1"/>
  <c r="M113" i="104"/>
  <c r="AR113" i="104"/>
  <c r="AI132" i="104"/>
  <c r="AV132" i="104" s="1"/>
  <c r="AH132" i="104"/>
  <c r="AU132" i="104" s="1"/>
  <c r="AG132" i="104"/>
  <c r="AT132" i="104" s="1"/>
  <c r="AI137" i="104"/>
  <c r="AV137" i="104" s="1"/>
  <c r="AH137" i="104"/>
  <c r="AU137" i="104" s="1"/>
  <c r="AG137" i="104"/>
  <c r="AT137" i="104" s="1"/>
  <c r="AH147" i="104"/>
  <c r="AU147" i="104" s="1"/>
  <c r="AG147" i="104"/>
  <c r="AT147" i="104" s="1"/>
  <c r="AI171" i="104"/>
  <c r="AV171" i="104" s="1"/>
  <c r="AG171" i="104"/>
  <c r="AT171" i="104" s="1"/>
  <c r="AH171" i="104"/>
  <c r="AU171" i="104" s="1"/>
  <c r="AK98" i="104"/>
  <c r="M98" i="104"/>
  <c r="AJ98" i="104"/>
  <c r="AQ98" i="104"/>
  <c r="AE98" i="104"/>
  <c r="AO98" i="104"/>
  <c r="I101" i="104"/>
  <c r="H101" i="104"/>
  <c r="AN101" i="104"/>
  <c r="K101" i="104" s="1"/>
  <c r="AL101" i="104"/>
  <c r="AI112" i="104"/>
  <c r="AV112" i="104" s="1"/>
  <c r="AH112" i="104"/>
  <c r="AU112" i="104" s="1"/>
  <c r="AG112" i="104"/>
  <c r="AT112" i="104" s="1"/>
  <c r="AI147" i="104"/>
  <c r="AV147" i="104" s="1"/>
  <c r="AO89" i="104"/>
  <c r="M101" i="104"/>
  <c r="AE101" i="104"/>
  <c r="AO105" i="104"/>
  <c r="H118" i="104"/>
  <c r="AR118" i="104"/>
  <c r="AP118" i="104"/>
  <c r="AO118" i="104"/>
  <c r="AN118" i="104"/>
  <c r="K118" i="104" s="1"/>
  <c r="AM118" i="104"/>
  <c r="AL118" i="104"/>
  <c r="AK118" i="104"/>
  <c r="M118" i="104"/>
  <c r="AL122" i="104"/>
  <c r="AE84" i="104"/>
  <c r="AR111" i="104"/>
  <c r="AQ111" i="104"/>
  <c r="AE111" i="104"/>
  <c r="AN111" i="104"/>
  <c r="K111" i="104" s="1"/>
  <c r="AM111" i="104"/>
  <c r="AL111" i="104"/>
  <c r="AK111" i="104"/>
  <c r="M111" i="104"/>
  <c r="AJ111" i="104"/>
  <c r="I130" i="104"/>
  <c r="H130" i="104"/>
  <c r="AR130" i="104"/>
  <c r="AQ130" i="104"/>
  <c r="AE130" i="104"/>
  <c r="AP130" i="104"/>
  <c r="AO130" i="104"/>
  <c r="AN130" i="104"/>
  <c r="K130" i="104" s="1"/>
  <c r="AM130" i="104"/>
  <c r="AL130" i="104"/>
  <c r="AK130" i="104"/>
  <c r="M130" i="104"/>
  <c r="AK146" i="104"/>
  <c r="M146" i="104"/>
  <c r="AJ146" i="104"/>
  <c r="I146" i="104"/>
  <c r="AR146" i="104"/>
  <c r="AQ146" i="104"/>
  <c r="AE146" i="104"/>
  <c r="AO146" i="104"/>
  <c r="H146" i="104"/>
  <c r="AP146" i="104"/>
  <c r="AN146" i="104"/>
  <c r="K146" i="104" s="1"/>
  <c r="AM146" i="104"/>
  <c r="AL146" i="104"/>
  <c r="AI120" i="104"/>
  <c r="AV120" i="104" s="1"/>
  <c r="AH120" i="104"/>
  <c r="AU120" i="104" s="1"/>
  <c r="AK122" i="104"/>
  <c r="M122" i="104"/>
  <c r="AJ122" i="104"/>
  <c r="K122" i="104"/>
  <c r="I122" i="104"/>
  <c r="H122" i="104"/>
  <c r="AR122" i="104"/>
  <c r="AQ122" i="104"/>
  <c r="AE122" i="104"/>
  <c r="AP122" i="104"/>
  <c r="AO122" i="104"/>
  <c r="AN122" i="104"/>
  <c r="AI151" i="104"/>
  <c r="AV151" i="104" s="1"/>
  <c r="AG151" i="104"/>
  <c r="AT151" i="104" s="1"/>
  <c r="AH151" i="104"/>
  <c r="AU151" i="104" s="1"/>
  <c r="I113" i="104"/>
  <c r="H113" i="104"/>
  <c r="AP113" i="104"/>
  <c r="AO113" i="104"/>
  <c r="AN113" i="104"/>
  <c r="K113" i="104" s="1"/>
  <c r="AM113" i="104"/>
  <c r="AL113" i="104"/>
  <c r="AK113" i="104"/>
  <c r="AI125" i="104"/>
  <c r="AV125" i="104" s="1"/>
  <c r="AH125" i="104"/>
  <c r="AU125" i="104" s="1"/>
  <c r="AG125" i="104"/>
  <c r="AT125" i="104" s="1"/>
  <c r="AI156" i="104"/>
  <c r="AV156" i="104" s="1"/>
  <c r="AH156" i="104"/>
  <c r="AU156" i="104" s="1"/>
  <c r="AG156" i="104"/>
  <c r="AT156" i="104" s="1"/>
  <c r="H102" i="104"/>
  <c r="AN103" i="104"/>
  <c r="K103" i="104" s="1"/>
  <c r="AR107" i="104"/>
  <c r="I109" i="104"/>
  <c r="AE112" i="104"/>
  <c r="AQ112" i="104"/>
  <c r="H114" i="104"/>
  <c r="AG114" i="104"/>
  <c r="AT114" i="104" s="1"/>
  <c r="AN115" i="104"/>
  <c r="AR119" i="104"/>
  <c r="AM120" i="104"/>
  <c r="I121" i="104"/>
  <c r="AE124" i="104"/>
  <c r="AQ124" i="104"/>
  <c r="AL125" i="104"/>
  <c r="H126" i="104"/>
  <c r="AG126" i="104"/>
  <c r="AT126" i="104" s="1"/>
  <c r="AN127" i="104"/>
  <c r="K127" i="104" s="1"/>
  <c r="AP129" i="104"/>
  <c r="AR131" i="104"/>
  <c r="AM132" i="104"/>
  <c r="I133" i="104"/>
  <c r="AO134" i="104"/>
  <c r="AE136" i="104"/>
  <c r="AQ136" i="104"/>
  <c r="AL137" i="104"/>
  <c r="AG138" i="104"/>
  <c r="AT138" i="104" s="1"/>
  <c r="AG139" i="104"/>
  <c r="AT139" i="104" s="1"/>
  <c r="AR142" i="104"/>
  <c r="AN142" i="104"/>
  <c r="K142" i="104" s="1"/>
  <c r="AM142" i="104"/>
  <c r="AP142" i="104"/>
  <c r="AN147" i="104"/>
  <c r="AR112" i="104"/>
  <c r="AH114" i="104"/>
  <c r="AU114" i="104" s="1"/>
  <c r="AR124" i="104"/>
  <c r="AM125" i="104"/>
  <c r="AH126" i="104"/>
  <c r="AU126" i="104" s="1"/>
  <c r="AE129" i="104"/>
  <c r="AQ129" i="104"/>
  <c r="AG131" i="104"/>
  <c r="AT131" i="104" s="1"/>
  <c r="AP134" i="104"/>
  <c r="AM137" i="104"/>
  <c r="AP145" i="104"/>
  <c r="AO145" i="104"/>
  <c r="AM145" i="104"/>
  <c r="AK145" i="104"/>
  <c r="M145" i="104"/>
  <c r="AJ145" i="104"/>
  <c r="I145" i="104"/>
  <c r="AP147" i="104"/>
  <c r="I149" i="104"/>
  <c r="H149" i="104"/>
  <c r="AQ149" i="104"/>
  <c r="AE149" i="104"/>
  <c r="AP149" i="104"/>
  <c r="AO149" i="104"/>
  <c r="AN149" i="104"/>
  <c r="K149" i="104" s="1"/>
  <c r="AL149" i="104"/>
  <c r="AK149" i="104"/>
  <c r="I107" i="104"/>
  <c r="K109" i="104"/>
  <c r="AJ109" i="104"/>
  <c r="H112" i="104"/>
  <c r="AP115" i="104"/>
  <c r="AK116" i="104"/>
  <c r="I119" i="104"/>
  <c r="K121" i="104"/>
  <c r="AJ121" i="104"/>
  <c r="H124" i="104"/>
  <c r="AG124" i="104"/>
  <c r="AT124" i="104" s="1"/>
  <c r="AN125" i="104"/>
  <c r="K125" i="104" s="1"/>
  <c r="AP127" i="104"/>
  <c r="AK128" i="104"/>
  <c r="AR129" i="104"/>
  <c r="I131" i="104"/>
  <c r="AH131" i="104"/>
  <c r="AU131" i="104" s="1"/>
  <c r="K133" i="104"/>
  <c r="AJ133" i="104"/>
  <c r="AE134" i="104"/>
  <c r="AQ134" i="104"/>
  <c r="H136" i="104"/>
  <c r="AG136" i="104"/>
  <c r="AT136" i="104" s="1"/>
  <c r="AN137" i="104"/>
  <c r="K137" i="104" s="1"/>
  <c r="AJ138" i="104"/>
  <c r="H140" i="104"/>
  <c r="AK141" i="104"/>
  <c r="M141" i="104"/>
  <c r="AR141" i="104"/>
  <c r="AM141" i="104"/>
  <c r="M142" i="104"/>
  <c r="AI144" i="104"/>
  <c r="AV144" i="104" s="1"/>
  <c r="AH144" i="104"/>
  <c r="AU144" i="104" s="1"/>
  <c r="AG144" i="104"/>
  <c r="AT144" i="104" s="1"/>
  <c r="AL145" i="104"/>
  <c r="AM149" i="104"/>
  <c r="H154" i="104"/>
  <c r="AR154" i="104"/>
  <c r="AP154" i="104"/>
  <c r="AO154" i="104"/>
  <c r="AN154" i="104"/>
  <c r="K154" i="104" s="1"/>
  <c r="AM154" i="104"/>
  <c r="AK154" i="104"/>
  <c r="M154" i="104"/>
  <c r="AJ154" i="104"/>
  <c r="AI162" i="104"/>
  <c r="AV162" i="104" s="1"/>
  <c r="AH162" i="104"/>
  <c r="AU162" i="104" s="1"/>
  <c r="AG162" i="104"/>
  <c r="AT162" i="104" s="1"/>
  <c r="M109" i="104"/>
  <c r="AK109" i="104"/>
  <c r="I112" i="104"/>
  <c r="M121" i="104"/>
  <c r="AK121" i="104"/>
  <c r="I124" i="104"/>
  <c r="AH124" i="104"/>
  <c r="AU124" i="104" s="1"/>
  <c r="AO125" i="104"/>
  <c r="AE127" i="104"/>
  <c r="AQ127" i="104"/>
  <c r="H129" i="104"/>
  <c r="M133" i="104"/>
  <c r="AK133" i="104"/>
  <c r="AR134" i="104"/>
  <c r="I136" i="104"/>
  <c r="AH136" i="104"/>
  <c r="AU136" i="104" s="1"/>
  <c r="AO137" i="104"/>
  <c r="AN145" i="104"/>
  <c r="K145" i="104" s="1"/>
  <c r="M149" i="104"/>
  <c r="AR149" i="104"/>
  <c r="AP125" i="104"/>
  <c r="I129" i="104"/>
  <c r="AL133" i="104"/>
  <c r="H134" i="104"/>
  <c r="AP137" i="104"/>
  <c r="AP140" i="104"/>
  <c r="AK140" i="104"/>
  <c r="M140" i="104"/>
  <c r="AN140" i="104"/>
  <c r="K140" i="104" s="1"/>
  <c r="AQ145" i="104"/>
  <c r="AM166" i="104"/>
  <c r="AJ166" i="104"/>
  <c r="I166" i="104"/>
  <c r="AQ166" i="104"/>
  <c r="AE166" i="104"/>
  <c r="AR166" i="104"/>
  <c r="AP166" i="104"/>
  <c r="AO166" i="104"/>
  <c r="AN166" i="104"/>
  <c r="K166" i="104" s="1"/>
  <c r="AL166" i="104"/>
  <c r="AK166" i="104"/>
  <c r="M166" i="104"/>
  <c r="AE125" i="104"/>
  <c r="AQ125" i="104"/>
  <c r="AG127" i="104"/>
  <c r="AT127" i="104" s="1"/>
  <c r="I134" i="104"/>
  <c r="AE137" i="104"/>
  <c r="AQ137" i="104"/>
  <c r="AR145" i="104"/>
  <c r="AP163" i="104"/>
  <c r="AM163" i="104"/>
  <c r="AK163" i="104"/>
  <c r="M163" i="104"/>
  <c r="I163" i="104"/>
  <c r="H163" i="104"/>
  <c r="AR163" i="104"/>
  <c r="AQ163" i="104"/>
  <c r="AO163" i="104"/>
  <c r="AN163" i="104"/>
  <c r="K163" i="104" s="1"/>
  <c r="AL163" i="104"/>
  <c r="AJ163" i="104"/>
  <c r="AH172" i="104"/>
  <c r="AU172" i="104" s="1"/>
  <c r="AG172" i="104"/>
  <c r="AT172" i="104" s="1"/>
  <c r="AR125" i="104"/>
  <c r="AH127" i="104"/>
  <c r="AU127" i="104" s="1"/>
  <c r="AR137" i="104"/>
  <c r="AN102" i="104"/>
  <c r="K102" i="104" s="1"/>
  <c r="AM107" i="104"/>
  <c r="AO109" i="104"/>
  <c r="AL112" i="104"/>
  <c r="AN114" i="104"/>
  <c r="K114" i="104" s="1"/>
  <c r="AM119" i="104"/>
  <c r="AO121" i="104"/>
  <c r="AL124" i="104"/>
  <c r="H125" i="104"/>
  <c r="M129" i="104"/>
  <c r="AK129" i="104"/>
  <c r="AM131" i="104"/>
  <c r="AO133" i="104"/>
  <c r="K134" i="104"/>
  <c r="AJ134" i="104"/>
  <c r="AL136" i="104"/>
  <c r="H137" i="104"/>
  <c r="AR140" i="104"/>
  <c r="H147" i="104"/>
  <c r="AE104" i="104"/>
  <c r="K115" i="104"/>
  <c r="AE116" i="104"/>
  <c r="AE128" i="104"/>
  <c r="M134" i="104"/>
  <c r="AK134" i="104"/>
  <c r="AE140" i="104"/>
  <c r="AJ142" i="104"/>
  <c r="AI148" i="104"/>
  <c r="AV148" i="104" s="1"/>
  <c r="AH148" i="104"/>
  <c r="AU148" i="104" s="1"/>
  <c r="AG148" i="104"/>
  <c r="AT148" i="104" s="1"/>
  <c r="AE163" i="104"/>
  <c r="H178" i="104"/>
  <c r="AP178" i="104"/>
  <c r="AL178" i="104"/>
  <c r="M178" i="104"/>
  <c r="AR178" i="104"/>
  <c r="AO178" i="104"/>
  <c r="I178" i="104"/>
  <c r="AN178" i="104"/>
  <c r="K178" i="104" s="1"/>
  <c r="AM178" i="104"/>
  <c r="AK178" i="104"/>
  <c r="AJ178" i="104"/>
  <c r="AQ178" i="104"/>
  <c r="AE178" i="104"/>
  <c r="AI143" i="104"/>
  <c r="AV143" i="104" s="1"/>
  <c r="AH143" i="104"/>
  <c r="AU143" i="104" s="1"/>
  <c r="AR147" i="104"/>
  <c r="AQ147" i="104"/>
  <c r="AE147" i="104"/>
  <c r="AO147" i="104"/>
  <c r="AM147" i="104"/>
  <c r="AL147" i="104"/>
  <c r="AJ147" i="104"/>
  <c r="K147" i="104"/>
  <c r="AR171" i="104"/>
  <c r="AO171" i="104"/>
  <c r="AP171" i="104"/>
  <c r="AL171" i="104"/>
  <c r="AJ171" i="104"/>
  <c r="I171" i="104"/>
  <c r="H171" i="104"/>
  <c r="AE171" i="104"/>
  <c r="AQ171" i="104"/>
  <c r="AN171" i="104"/>
  <c r="K171" i="104" s="1"/>
  <c r="AM171" i="104"/>
  <c r="AK171" i="104"/>
  <c r="AR143" i="104"/>
  <c r="AM144" i="104"/>
  <c r="AE148" i="104"/>
  <c r="AQ148" i="104"/>
  <c r="AG150" i="104"/>
  <c r="AT150" i="104" s="1"/>
  <c r="AP153" i="104"/>
  <c r="AJ157" i="104"/>
  <c r="AL157" i="104"/>
  <c r="AG159" i="104"/>
  <c r="AT159" i="104" s="1"/>
  <c r="AE160" i="104"/>
  <c r="AR160" i="104"/>
  <c r="H164" i="104"/>
  <c r="AK165" i="104"/>
  <c r="AO169" i="104"/>
  <c r="AQ176" i="104"/>
  <c r="AE176" i="104"/>
  <c r="AN176" i="104"/>
  <c r="K176" i="104" s="1"/>
  <c r="AJ176" i="104"/>
  <c r="AK176" i="104"/>
  <c r="AR176" i="104"/>
  <c r="M176" i="104"/>
  <c r="AP176" i="104"/>
  <c r="AH159" i="104"/>
  <c r="AU159" i="104" s="1"/>
  <c r="AK164" i="104"/>
  <c r="M164" i="104"/>
  <c r="I164" i="104"/>
  <c r="AR164" i="104"/>
  <c r="AO164" i="104"/>
  <c r="AL165" i="104"/>
  <c r="AR169" i="104"/>
  <c r="AI180" i="104"/>
  <c r="AV180" i="104" s="1"/>
  <c r="AG180" i="104"/>
  <c r="AT180" i="104" s="1"/>
  <c r="AH180" i="104"/>
  <c r="AU180" i="104" s="1"/>
  <c r="I143" i="104"/>
  <c r="AO144" i="104"/>
  <c r="H148" i="104"/>
  <c r="M152" i="104"/>
  <c r="AK152" i="104"/>
  <c r="AR153" i="104"/>
  <c r="I155" i="104"/>
  <c r="AH155" i="104"/>
  <c r="AU155" i="104" s="1"/>
  <c r="AP156" i="104"/>
  <c r="AN157" i="104"/>
  <c r="K157" i="104" s="1"/>
  <c r="AQ158" i="104"/>
  <c r="AE158" i="104"/>
  <c r="AK158" i="104"/>
  <c r="H159" i="104"/>
  <c r="K164" i="104"/>
  <c r="AN165" i="104"/>
  <c r="K165" i="104" s="1"/>
  <c r="AP144" i="104"/>
  <c r="I148" i="104"/>
  <c r="AL152" i="104"/>
  <c r="H153" i="104"/>
  <c r="AO157" i="104"/>
  <c r="I159" i="104"/>
  <c r="AJ159" i="104"/>
  <c r="AE164" i="104"/>
  <c r="AP165" i="104"/>
  <c r="I167" i="104"/>
  <c r="AQ167" i="104"/>
  <c r="AE167" i="104"/>
  <c r="AO167" i="104"/>
  <c r="AN167" i="104"/>
  <c r="K167" i="104" s="1"/>
  <c r="AL167" i="104"/>
  <c r="AP157" i="104"/>
  <c r="AK159" i="104"/>
  <c r="I160" i="104"/>
  <c r="AJ160" i="104"/>
  <c r="H165" i="104"/>
  <c r="AQ165" i="104"/>
  <c r="K148" i="104"/>
  <c r="AJ148" i="104"/>
  <c r="AK160" i="104"/>
  <c r="AG167" i="104"/>
  <c r="AT167" i="104" s="1"/>
  <c r="AG175" i="104"/>
  <c r="AT175" i="104" s="1"/>
  <c r="AI175" i="104"/>
  <c r="AV175" i="104" s="1"/>
  <c r="AR165" i="104"/>
  <c r="AO165" i="104"/>
  <c r="AM165" i="104"/>
  <c r="AJ165" i="104"/>
  <c r="AI168" i="104"/>
  <c r="AV168" i="104" s="1"/>
  <c r="AG168" i="104"/>
  <c r="AT168" i="104" s="1"/>
  <c r="AJ169" i="104"/>
  <c r="K169" i="104"/>
  <c r="H169" i="104"/>
  <c r="AQ169" i="104"/>
  <c r="AE169" i="104"/>
  <c r="AP169" i="104"/>
  <c r="AN169" i="104"/>
  <c r="AQ183" i="104"/>
  <c r="AE183" i="104"/>
  <c r="AP183" i="104"/>
  <c r="AL183" i="104"/>
  <c r="I183" i="104"/>
  <c r="AJ183" i="104"/>
  <c r="AR183" i="104"/>
  <c r="AO183" i="104"/>
  <c r="AN183" i="104"/>
  <c r="K183" i="104" s="1"/>
  <c r="AM183" i="104"/>
  <c r="M183" i="104"/>
  <c r="AK183" i="104"/>
  <c r="AL148" i="104"/>
  <c r="AP152" i="104"/>
  <c r="M153" i="104"/>
  <c r="AK153" i="104"/>
  <c r="AM155" i="104"/>
  <c r="I156" i="104"/>
  <c r="AP158" i="104"/>
  <c r="AO159" i="104"/>
  <c r="M160" i="104"/>
  <c r="AM160" i="104"/>
  <c r="AK161" i="104"/>
  <c r="AJ164" i="104"/>
  <c r="M165" i="104"/>
  <c r="AE165" i="104"/>
  <c r="AJ167" i="104"/>
  <c r="AH168" i="104"/>
  <c r="AU168" i="104" s="1"/>
  <c r="M169" i="104"/>
  <c r="AG185" i="104"/>
  <c r="AT185" i="104" s="1"/>
  <c r="AI185" i="104"/>
  <c r="AV185" i="104" s="1"/>
  <c r="AH185" i="104"/>
  <c r="AU185" i="104" s="1"/>
  <c r="AE152" i="104"/>
  <c r="AG157" i="104"/>
  <c r="AT157" i="104" s="1"/>
  <c r="AP159" i="104"/>
  <c r="AN160" i="104"/>
  <c r="K160" i="104" s="1"/>
  <c r="AL164" i="104"/>
  <c r="AK167" i="104"/>
  <c r="AK169" i="104"/>
  <c r="AI186" i="104"/>
  <c r="AV186" i="104" s="1"/>
  <c r="AH186" i="104"/>
  <c r="AU186" i="104" s="1"/>
  <c r="AG186" i="104"/>
  <c r="AT186" i="104" s="1"/>
  <c r="H168" i="104"/>
  <c r="H174" i="104"/>
  <c r="AJ175" i="104"/>
  <c r="K175" i="104"/>
  <c r="H175" i="104"/>
  <c r="AN175" i="104"/>
  <c r="I179" i="104"/>
  <c r="AI182" i="104"/>
  <c r="AV182" i="104" s="1"/>
  <c r="AH182" i="104"/>
  <c r="AU182" i="104" s="1"/>
  <c r="AG182" i="104"/>
  <c r="AT182" i="104" s="1"/>
  <c r="AN179" i="104"/>
  <c r="K179" i="104" s="1"/>
  <c r="AK179" i="104"/>
  <c r="M179" i="104"/>
  <c r="H179" i="104"/>
  <c r="AQ179" i="104"/>
  <c r="AO181" i="104"/>
  <c r="AN181" i="104"/>
  <c r="K181" i="104" s="1"/>
  <c r="AJ181" i="104"/>
  <c r="AQ181" i="104"/>
  <c r="M181" i="104"/>
  <c r="AP181" i="104"/>
  <c r="AK181" i="104"/>
  <c r="AE196" i="104"/>
  <c r="AO174" i="104"/>
  <c r="AL174" i="104"/>
  <c r="AN174" i="104"/>
  <c r="K174" i="104" s="1"/>
  <c r="AR179" i="104"/>
  <c r="AL181" i="104"/>
  <c r="AK188" i="104"/>
  <c r="AJ191" i="104"/>
  <c r="K168" i="104"/>
  <c r="AJ168" i="104"/>
  <c r="AL170" i="104"/>
  <c r="I173" i="104"/>
  <c r="AQ173" i="104"/>
  <c r="AE173" i="104"/>
  <c r="AM173" i="104"/>
  <c r="AP174" i="104"/>
  <c r="AQ175" i="104"/>
  <c r="AM181" i="104"/>
  <c r="AM188" i="104"/>
  <c r="AK191" i="104"/>
  <c r="AP196" i="104"/>
  <c r="I223" i="104"/>
  <c r="AR223" i="104"/>
  <c r="AE223" i="104"/>
  <c r="AQ223" i="104"/>
  <c r="AL223" i="104"/>
  <c r="H223" i="104"/>
  <c r="AP223" i="104"/>
  <c r="AO223" i="104"/>
  <c r="M223" i="104"/>
  <c r="AN223" i="104"/>
  <c r="K223" i="104" s="1"/>
  <c r="AK223" i="104"/>
  <c r="AJ223" i="104"/>
  <c r="AM223" i="104"/>
  <c r="AE179" i="104"/>
  <c r="AR181" i="104"/>
  <c r="AN188" i="104"/>
  <c r="K188" i="104" s="1"/>
  <c r="AL168" i="104"/>
  <c r="AN170" i="104"/>
  <c r="K170" i="104" s="1"/>
  <c r="AM172" i="104"/>
  <c r="AJ172" i="104"/>
  <c r="K172" i="104"/>
  <c r="AO172" i="104"/>
  <c r="M173" i="104"/>
  <c r="AO173" i="104"/>
  <c r="AR174" i="104"/>
  <c r="AE175" i="104"/>
  <c r="I188" i="104"/>
  <c r="AL193" i="104"/>
  <c r="H188" i="104"/>
  <c r="AR188" i="104"/>
  <c r="AP188" i="104"/>
  <c r="AO188" i="104"/>
  <c r="AL188" i="104"/>
  <c r="AJ188" i="104"/>
  <c r="AE188" i="104"/>
  <c r="M188" i="104"/>
  <c r="AP191" i="104"/>
  <c r="AO191" i="104"/>
  <c r="AM191" i="104"/>
  <c r="AL191" i="104"/>
  <c r="M191" i="104"/>
  <c r="K191" i="104"/>
  <c r="I191" i="104"/>
  <c r="H191" i="104"/>
  <c r="AR191" i="104"/>
  <c r="AQ191" i="104"/>
  <c r="AP193" i="104"/>
  <c r="AK192" i="104"/>
  <c r="M192" i="104"/>
  <c r="AJ192" i="104"/>
  <c r="I192" i="104"/>
  <c r="H192" i="104"/>
  <c r="AR192" i="104"/>
  <c r="AQ192" i="104"/>
  <c r="AO192" i="104"/>
  <c r="AN192" i="104"/>
  <c r="K192" i="104" s="1"/>
  <c r="AM192" i="104"/>
  <c r="AL192" i="104"/>
  <c r="H193" i="104"/>
  <c r="AE170" i="104"/>
  <c r="AR172" i="104"/>
  <c r="AJ179" i="104"/>
  <c r="AR193" i="104"/>
  <c r="AQ193" i="104"/>
  <c r="AE193" i="104"/>
  <c r="AO193" i="104"/>
  <c r="AN193" i="104"/>
  <c r="AM193" i="104"/>
  <c r="AK193" i="104"/>
  <c r="AJ193" i="104"/>
  <c r="M193" i="104"/>
  <c r="K193" i="104"/>
  <c r="AM195" i="104"/>
  <c r="I195" i="104"/>
  <c r="H195" i="104"/>
  <c r="AQ195" i="104"/>
  <c r="AE195" i="104"/>
  <c r="AP195" i="104"/>
  <c r="AR195" i="104"/>
  <c r="AO195" i="104"/>
  <c r="AL195" i="104"/>
  <c r="AK195" i="104"/>
  <c r="AJ195" i="104"/>
  <c r="M195" i="104"/>
  <c r="I196" i="104"/>
  <c r="AO196" i="104"/>
  <c r="AN196" i="104"/>
  <c r="K196" i="104" s="1"/>
  <c r="AL196" i="104"/>
  <c r="AK196" i="104"/>
  <c r="M196" i="104"/>
  <c r="AR196" i="104"/>
  <c r="AQ196" i="104"/>
  <c r="AM196" i="104"/>
  <c r="AJ196" i="104"/>
  <c r="AI190" i="104"/>
  <c r="AV190" i="104" s="1"/>
  <c r="AH190" i="104"/>
  <c r="AU190" i="104" s="1"/>
  <c r="AI205" i="104"/>
  <c r="AV205" i="104" s="1"/>
  <c r="AG205" i="104"/>
  <c r="AT205" i="104" s="1"/>
  <c r="AH205" i="104"/>
  <c r="AU205" i="104" s="1"/>
  <c r="AL209" i="104"/>
  <c r="AQ209" i="104"/>
  <c r="AP209" i="104"/>
  <c r="AN209" i="104"/>
  <c r="M209" i="104"/>
  <c r="I209" i="104"/>
  <c r="H209" i="104"/>
  <c r="AR209" i="104"/>
  <c r="AO209" i="104"/>
  <c r="AM209" i="104"/>
  <c r="AP189" i="104"/>
  <c r="AJ200" i="104"/>
  <c r="I200" i="104"/>
  <c r="AL200" i="104"/>
  <c r="AE200" i="104"/>
  <c r="AR200" i="104"/>
  <c r="AQ200" i="104"/>
  <c r="AP200" i="104"/>
  <c r="AO200" i="104"/>
  <c r="M200" i="104"/>
  <c r="AN200" i="104"/>
  <c r="K200" i="104" s="1"/>
  <c r="K209" i="104"/>
  <c r="AQ211" i="104"/>
  <c r="AG213" i="104"/>
  <c r="AT213" i="104" s="1"/>
  <c r="AH202" i="104"/>
  <c r="AU202" i="104" s="1"/>
  <c r="AG202" i="104"/>
  <c r="AT202" i="104" s="1"/>
  <c r="AH213" i="104"/>
  <c r="AU213" i="104" s="1"/>
  <c r="AQ218" i="104"/>
  <c r="AP218" i="104"/>
  <c r="M218" i="104"/>
  <c r="AO218" i="104"/>
  <c r="AN218" i="104"/>
  <c r="K218" i="104" s="1"/>
  <c r="AM218" i="104"/>
  <c r="AL218" i="104"/>
  <c r="AK218" i="104"/>
  <c r="H218" i="104"/>
  <c r="AR189" i="104"/>
  <c r="AG190" i="104"/>
  <c r="AT190" i="104" s="1"/>
  <c r="AN204" i="104"/>
  <c r="K204" i="104" s="1"/>
  <c r="AL204" i="104"/>
  <c r="AR204" i="104"/>
  <c r="AK204" i="104"/>
  <c r="H204" i="104"/>
  <c r="AJ204" i="104"/>
  <c r="AO204" i="104"/>
  <c r="AI215" i="104"/>
  <c r="AV215" i="104" s="1"/>
  <c r="AH215" i="104"/>
  <c r="AU215" i="104" s="1"/>
  <c r="AM222" i="104"/>
  <c r="AK222" i="104"/>
  <c r="M222" i="104"/>
  <c r="AR222" i="104"/>
  <c r="AQ222" i="104"/>
  <c r="AJ222" i="104"/>
  <c r="AP222" i="104"/>
  <c r="AO222" i="104"/>
  <c r="H222" i="104"/>
  <c r="AL222" i="104"/>
  <c r="AE222" i="104"/>
  <c r="H185" i="104"/>
  <c r="AR185" i="104"/>
  <c r="AL185" i="104"/>
  <c r="AN186" i="104"/>
  <c r="K186" i="104" s="1"/>
  <c r="AM186" i="104"/>
  <c r="AO186" i="104"/>
  <c r="AI187" i="104"/>
  <c r="AV187" i="104" s="1"/>
  <c r="AH187" i="104"/>
  <c r="AU187" i="104" s="1"/>
  <c r="H201" i="104"/>
  <c r="M204" i="104"/>
  <c r="AQ204" i="104"/>
  <c r="AK208" i="104"/>
  <c r="AG210" i="104"/>
  <c r="AT210" i="104" s="1"/>
  <c r="AI210" i="104"/>
  <c r="AV210" i="104" s="1"/>
  <c r="AE218" i="104"/>
  <c r="AN189" i="104"/>
  <c r="K189" i="104" s="1"/>
  <c r="AM189" i="104"/>
  <c r="AK189" i="104"/>
  <c r="M189" i="104"/>
  <c r="AJ189" i="104"/>
  <c r="AE189" i="104"/>
  <c r="AQ201" i="104"/>
  <c r="AE201" i="104"/>
  <c r="AO201" i="104"/>
  <c r="AL201" i="104"/>
  <c r="I201" i="104"/>
  <c r="AR201" i="104"/>
  <c r="AP201" i="104"/>
  <c r="M201" i="104"/>
  <c r="AK201" i="104"/>
  <c r="I208" i="104"/>
  <c r="AE209" i="104"/>
  <c r="AN211" i="104"/>
  <c r="K211" i="104" s="1"/>
  <c r="AO211" i="104"/>
  <c r="AM211" i="104"/>
  <c r="M211" i="104"/>
  <c r="AL211" i="104"/>
  <c r="AJ211" i="104"/>
  <c r="I211" i="104"/>
  <c r="AP211" i="104"/>
  <c r="AK211" i="104"/>
  <c r="H208" i="104"/>
  <c r="AR208" i="104"/>
  <c r="AP208" i="104"/>
  <c r="AO208" i="104"/>
  <c r="K208" i="104"/>
  <c r="AJ208" i="104"/>
  <c r="AE208" i="104"/>
  <c r="AM208" i="104"/>
  <c r="AL184" i="104"/>
  <c r="AK184" i="104"/>
  <c r="M184" i="104"/>
  <c r="AO184" i="104"/>
  <c r="AO185" i="104"/>
  <c r="AR186" i="104"/>
  <c r="AG194" i="104"/>
  <c r="AT194" i="104" s="1"/>
  <c r="AN201" i="104"/>
  <c r="K201" i="104" s="1"/>
  <c r="H203" i="104"/>
  <c r="AQ203" i="104"/>
  <c r="AE203" i="104"/>
  <c r="AO203" i="104"/>
  <c r="M203" i="104"/>
  <c r="AJ203" i="104"/>
  <c r="AL203" i="104"/>
  <c r="AG206" i="104"/>
  <c r="AT206" i="104" s="1"/>
  <c r="M208" i="104"/>
  <c r="AN208" i="104"/>
  <c r="AG215" i="104"/>
  <c r="AT215" i="104" s="1"/>
  <c r="AR218" i="104"/>
  <c r="AN222" i="104"/>
  <c r="K222" i="104" s="1"/>
  <c r="AI224" i="104"/>
  <c r="AV224" i="104" s="1"/>
  <c r="AG224" i="104"/>
  <c r="AT224" i="104" s="1"/>
  <c r="AN240" i="104"/>
  <c r="K240" i="104" s="1"/>
  <c r="AJ240" i="104"/>
  <c r="I240" i="104"/>
  <c r="AR240" i="104"/>
  <c r="AQ240" i="104"/>
  <c r="AE240" i="104"/>
  <c r="M240" i="104"/>
  <c r="H240" i="104"/>
  <c r="AK240" i="104"/>
  <c r="AP240" i="104"/>
  <c r="AM240" i="104"/>
  <c r="AL240" i="104"/>
  <c r="AO240" i="104"/>
  <c r="AE190" i="104"/>
  <c r="AQ190" i="104"/>
  <c r="AR202" i="104"/>
  <c r="AL206" i="104"/>
  <c r="AR232" i="104"/>
  <c r="H232" i="104"/>
  <c r="AP232" i="104"/>
  <c r="AO232" i="104"/>
  <c r="AM232" i="104"/>
  <c r="AK232" i="104"/>
  <c r="AJ232" i="104"/>
  <c r="AE232" i="104"/>
  <c r="M232" i="104"/>
  <c r="AN232" i="104"/>
  <c r="K232" i="104" s="1"/>
  <c r="I232" i="104"/>
  <c r="AL232" i="104"/>
  <c r="K182" i="104"/>
  <c r="K194" i="104"/>
  <c r="H197" i="104"/>
  <c r="I198" i="104"/>
  <c r="AR198" i="104"/>
  <c r="AL198" i="104"/>
  <c r="AO199" i="104"/>
  <c r="AM199" i="104"/>
  <c r="AN199" i="104"/>
  <c r="K199" i="104" s="1"/>
  <c r="H206" i="104"/>
  <c r="AJ210" i="104"/>
  <c r="AI226" i="104"/>
  <c r="AV226" i="104" s="1"/>
  <c r="AH226" i="104"/>
  <c r="AU226" i="104" s="1"/>
  <c r="AM227" i="104"/>
  <c r="AL227" i="104"/>
  <c r="AJ227" i="104"/>
  <c r="K227" i="104"/>
  <c r="AE227" i="104"/>
  <c r="M227" i="104"/>
  <c r="AQ227" i="104"/>
  <c r="I227" i="104"/>
  <c r="AP227" i="104"/>
  <c r="H227" i="104"/>
  <c r="AO227" i="104"/>
  <c r="AK210" i="104"/>
  <c r="AI212" i="104"/>
  <c r="AV212" i="104" s="1"/>
  <c r="AG212" i="104"/>
  <c r="AT212" i="104" s="1"/>
  <c r="AM197" i="104"/>
  <c r="AK197" i="104"/>
  <c r="M197" i="104"/>
  <c r="AN197" i="104"/>
  <c r="K197" i="104" s="1"/>
  <c r="AQ206" i="104"/>
  <c r="AE206" i="104"/>
  <c r="AP206" i="104"/>
  <c r="AN206" i="104"/>
  <c r="K206" i="104" s="1"/>
  <c r="AR206" i="104"/>
  <c r="AM210" i="104"/>
  <c r="AP219" i="104"/>
  <c r="AN219" i="104"/>
  <c r="K219" i="104" s="1"/>
  <c r="AE219" i="104"/>
  <c r="AQ219" i="104"/>
  <c r="AO219" i="104"/>
  <c r="I219" i="104"/>
  <c r="AL219" i="104"/>
  <c r="AK219" i="104"/>
  <c r="AJ219" i="104"/>
  <c r="M219" i="104"/>
  <c r="AK221" i="104"/>
  <c r="AI237" i="104"/>
  <c r="AV237" i="104" s="1"/>
  <c r="AH237" i="104"/>
  <c r="AU237" i="104" s="1"/>
  <c r="AG237" i="104"/>
  <c r="AT237" i="104" s="1"/>
  <c r="AL238" i="104"/>
  <c r="I238" i="104"/>
  <c r="AO238" i="104"/>
  <c r="AE238" i="104"/>
  <c r="M238" i="104"/>
  <c r="AR238" i="104"/>
  <c r="AP238" i="104"/>
  <c r="H238" i="104"/>
  <c r="AN238" i="104"/>
  <c r="K238" i="104" s="1"/>
  <c r="AK238" i="104"/>
  <c r="AQ238" i="104"/>
  <c r="AM238" i="104"/>
  <c r="AJ238" i="104"/>
  <c r="AO197" i="104"/>
  <c r="AI241" i="104"/>
  <c r="AV241" i="104" s="1"/>
  <c r="AH241" i="104"/>
  <c r="AU241" i="104" s="1"/>
  <c r="AG241" i="104"/>
  <c r="AT241" i="104" s="1"/>
  <c r="AR221" i="104"/>
  <c r="AP221" i="104"/>
  <c r="AE221" i="104"/>
  <c r="AO221" i="104"/>
  <c r="AN221" i="104"/>
  <c r="K221" i="104" s="1"/>
  <c r="M221" i="104"/>
  <c r="AJ221" i="104"/>
  <c r="H221" i="104"/>
  <c r="AQ221" i="104"/>
  <c r="AM221" i="104"/>
  <c r="AH242" i="104"/>
  <c r="AU242" i="104" s="1"/>
  <c r="AG242" i="104"/>
  <c r="AT242" i="104" s="1"/>
  <c r="AI242" i="104"/>
  <c r="AV242" i="104" s="1"/>
  <c r="AL202" i="104"/>
  <c r="AJ202" i="104"/>
  <c r="K202" i="104"/>
  <c r="AO202" i="104"/>
  <c r="H210" i="104"/>
  <c r="AP210" i="104"/>
  <c r="AO210" i="104"/>
  <c r="AN210" i="104"/>
  <c r="K210" i="104" s="1"/>
  <c r="AL210" i="104"/>
  <c r="AE210" i="104"/>
  <c r="AO224" i="104"/>
  <c r="AM224" i="104"/>
  <c r="AJ224" i="104"/>
  <c r="AK224" i="104"/>
  <c r="H224" i="104"/>
  <c r="AR224" i="104"/>
  <c r="AQ224" i="104"/>
  <c r="AP224" i="104"/>
  <c r="AJ225" i="104"/>
  <c r="I225" i="104"/>
  <c r="AM225" i="104"/>
  <c r="H225" i="104"/>
  <c r="AL225" i="104"/>
  <c r="AN225" i="104"/>
  <c r="K225" i="104" s="1"/>
  <c r="AR225" i="104"/>
  <c r="AQ225" i="104"/>
  <c r="AK213" i="104"/>
  <c r="AM214" i="104"/>
  <c r="AK214" i="104"/>
  <c r="M214" i="104"/>
  <c r="AJ214" i="104"/>
  <c r="K214" i="104"/>
  <c r="AR214" i="104"/>
  <c r="AP216" i="104"/>
  <c r="AO216" i="104"/>
  <c r="AM216" i="104"/>
  <c r="AL216" i="104"/>
  <c r="AE216" i="104"/>
  <c r="AP217" i="104"/>
  <c r="AI259" i="104"/>
  <c r="AV259" i="104" s="1"/>
  <c r="AH259" i="104"/>
  <c r="AU259" i="104" s="1"/>
  <c r="AG259" i="104"/>
  <c r="AT259" i="104" s="1"/>
  <c r="AK231" i="104"/>
  <c r="M231" i="104"/>
  <c r="H231" i="104"/>
  <c r="AE231" i="104"/>
  <c r="AR231" i="104"/>
  <c r="K231" i="104"/>
  <c r="AP231" i="104"/>
  <c r="I231" i="104"/>
  <c r="AO231" i="104"/>
  <c r="AM231" i="104"/>
  <c r="AL231" i="104"/>
  <c r="AQ231" i="104"/>
  <c r="I213" i="104"/>
  <c r="AR213" i="104"/>
  <c r="AP213" i="104"/>
  <c r="AO213" i="104"/>
  <c r="AN213" i="104"/>
  <c r="K213" i="104" s="1"/>
  <c r="AK217" i="104"/>
  <c r="M217" i="104"/>
  <c r="AJ217" i="104"/>
  <c r="K217" i="104"/>
  <c r="I217" i="104"/>
  <c r="H217" i="104"/>
  <c r="AH228" i="104"/>
  <c r="AU228" i="104" s="1"/>
  <c r="AG228" i="104"/>
  <c r="AT228" i="104" s="1"/>
  <c r="AK243" i="104"/>
  <c r="M243" i="104"/>
  <c r="H243" i="104"/>
  <c r="AQ243" i="104"/>
  <c r="AE243" i="104"/>
  <c r="AP243" i="104"/>
  <c r="AO243" i="104"/>
  <c r="AN243" i="104"/>
  <c r="K243" i="104" s="1"/>
  <c r="AR243" i="104"/>
  <c r="AM243" i="104"/>
  <c r="AL243" i="104"/>
  <c r="AJ243" i="104"/>
  <c r="AG250" i="104"/>
  <c r="AT250" i="104" s="1"/>
  <c r="AI250" i="104"/>
  <c r="AV250" i="104" s="1"/>
  <c r="AH250" i="104"/>
  <c r="AU250" i="104" s="1"/>
  <c r="AG239" i="104"/>
  <c r="AT239" i="104" s="1"/>
  <c r="AH239" i="104"/>
  <c r="AU239" i="104" s="1"/>
  <c r="AI239" i="104"/>
  <c r="AV239" i="104" s="1"/>
  <c r="AE215" i="104"/>
  <c r="AQ215" i="104"/>
  <c r="AK229" i="104"/>
  <c r="AR234" i="104"/>
  <c r="AR215" i="104"/>
  <c r="AJ226" i="104"/>
  <c r="AM229" i="104"/>
  <c r="H239" i="104"/>
  <c r="AO239" i="104"/>
  <c r="AM239" i="104"/>
  <c r="AJ239" i="104"/>
  <c r="AN239" i="104"/>
  <c r="K239" i="104" s="1"/>
  <c r="AL239" i="104"/>
  <c r="AK239" i="104"/>
  <c r="I226" i="104"/>
  <c r="AJ228" i="104"/>
  <c r="I229" i="104"/>
  <c r="AQ239" i="104"/>
  <c r="AR226" i="104"/>
  <c r="AQ226" i="104"/>
  <c r="AE226" i="104"/>
  <c r="AO226" i="104"/>
  <c r="AM226" i="104"/>
  <c r="AK228" i="104"/>
  <c r="AO229" i="104"/>
  <c r="AN229" i="104"/>
  <c r="K229" i="104" s="1"/>
  <c r="AL229" i="104"/>
  <c r="AR229" i="104"/>
  <c r="AG230" i="104"/>
  <c r="AT230" i="104" s="1"/>
  <c r="AI233" i="104"/>
  <c r="AV233" i="104" s="1"/>
  <c r="AG233" i="104"/>
  <c r="AT233" i="104" s="1"/>
  <c r="AH233" i="104"/>
  <c r="AU233" i="104" s="1"/>
  <c r="I234" i="104"/>
  <c r="AP234" i="104"/>
  <c r="AJ234" i="104"/>
  <c r="AE234" i="104"/>
  <c r="AO235" i="104"/>
  <c r="AK235" i="104"/>
  <c r="M235" i="104"/>
  <c r="AL235" i="104"/>
  <c r="H235" i="104"/>
  <c r="AJ235" i="104"/>
  <c r="AE235" i="104"/>
  <c r="AN251" i="104"/>
  <c r="K251" i="104" s="1"/>
  <c r="AL251" i="104"/>
  <c r="AQ251" i="104"/>
  <c r="AE251" i="104"/>
  <c r="M251" i="104"/>
  <c r="AP251" i="104"/>
  <c r="I251" i="104"/>
  <c r="AO251" i="104"/>
  <c r="H251" i="104"/>
  <c r="AM251" i="104"/>
  <c r="AK251" i="104"/>
  <c r="AJ251" i="104"/>
  <c r="AR251" i="104"/>
  <c r="I257" i="104"/>
  <c r="AR257" i="104"/>
  <c r="AQ257" i="104"/>
  <c r="AE257" i="104"/>
  <c r="AP257" i="104"/>
  <c r="AO257" i="104"/>
  <c r="AN257" i="104"/>
  <c r="K257" i="104" s="1"/>
  <c r="AK257" i="104"/>
  <c r="M257" i="104"/>
  <c r="AJ257" i="104"/>
  <c r="AM257" i="104"/>
  <c r="AL257" i="104"/>
  <c r="AH234" i="104"/>
  <c r="AU234" i="104" s="1"/>
  <c r="AI234" i="104"/>
  <c r="AV234" i="104" s="1"/>
  <c r="AG234" i="104"/>
  <c r="AT234" i="104" s="1"/>
  <c r="AP242" i="104"/>
  <c r="AL242" i="104"/>
  <c r="AJ242" i="104"/>
  <c r="I242" i="104"/>
  <c r="H242" i="104"/>
  <c r="AO242" i="104"/>
  <c r="AN242" i="104"/>
  <c r="K242" i="104" s="1"/>
  <c r="AM242" i="104"/>
  <c r="AR242" i="104"/>
  <c r="AG253" i="104"/>
  <c r="AT253" i="104" s="1"/>
  <c r="AI253" i="104"/>
  <c r="AV253" i="104" s="1"/>
  <c r="AH253" i="104"/>
  <c r="AU253" i="104" s="1"/>
  <c r="I228" i="104"/>
  <c r="H228" i="104"/>
  <c r="AQ228" i="104"/>
  <c r="AE228" i="104"/>
  <c r="AO228" i="104"/>
  <c r="AQ260" i="104"/>
  <c r="AE260" i="104"/>
  <c r="AP260" i="104"/>
  <c r="AO260" i="104"/>
  <c r="AN260" i="104"/>
  <c r="K260" i="104" s="1"/>
  <c r="AM260" i="104"/>
  <c r="AL260" i="104"/>
  <c r="AK260" i="104"/>
  <c r="M260" i="104"/>
  <c r="I260" i="104"/>
  <c r="AR260" i="104"/>
  <c r="AJ260" i="104"/>
  <c r="H230" i="104"/>
  <c r="AJ248" i="104"/>
  <c r="AR248" i="104"/>
  <c r="AQ248" i="104"/>
  <c r="AE248" i="104"/>
  <c r="AP248" i="104"/>
  <c r="AO248" i="104"/>
  <c r="AN248" i="104"/>
  <c r="K248" i="104" s="1"/>
  <c r="AM248" i="104"/>
  <c r="AJ230" i="104"/>
  <c r="H236" i="104"/>
  <c r="AK236" i="104"/>
  <c r="H237" i="104"/>
  <c r="AK237" i="104"/>
  <c r="AI245" i="104"/>
  <c r="AV245" i="104" s="1"/>
  <c r="AG245" i="104"/>
  <c r="AT245" i="104" s="1"/>
  <c r="AH245" i="104"/>
  <c r="AU245" i="104" s="1"/>
  <c r="I236" i="104"/>
  <c r="I237" i="104"/>
  <c r="I246" i="104"/>
  <c r="AP246" i="104"/>
  <c r="AN246" i="104"/>
  <c r="K246" i="104" s="1"/>
  <c r="AM246" i="104"/>
  <c r="AL246" i="104"/>
  <c r="AK246" i="104"/>
  <c r="M246" i="104"/>
  <c r="AQ250" i="104"/>
  <c r="AE250" i="104"/>
  <c r="AJ250" i="104"/>
  <c r="AO250" i="104"/>
  <c r="AN250" i="104"/>
  <c r="K250" i="104" s="1"/>
  <c r="AK250" i="104"/>
  <c r="I250" i="104"/>
  <c r="H250" i="104"/>
  <c r="AM250" i="104"/>
  <c r="AI264" i="104"/>
  <c r="AV264" i="104" s="1"/>
  <c r="AH264" i="104"/>
  <c r="AU264" i="104" s="1"/>
  <c r="AG264" i="104"/>
  <c r="AT264" i="104" s="1"/>
  <c r="AJ236" i="104"/>
  <c r="K236" i="104"/>
  <c r="AR236" i="104"/>
  <c r="AM236" i="104"/>
  <c r="AQ237" i="104"/>
  <c r="AE237" i="104"/>
  <c r="AM237" i="104"/>
  <c r="AN237" i="104"/>
  <c r="K237" i="104" s="1"/>
  <c r="H262" i="104"/>
  <c r="AR262" i="104"/>
  <c r="AQ262" i="104"/>
  <c r="AE262" i="104"/>
  <c r="AP262" i="104"/>
  <c r="AO262" i="104"/>
  <c r="AN262" i="104"/>
  <c r="K262" i="104" s="1"/>
  <c r="AM262" i="104"/>
  <c r="AL262" i="104"/>
  <c r="AJ262" i="104"/>
  <c r="M262" i="104"/>
  <c r="AK262" i="104"/>
  <c r="AI276" i="104"/>
  <c r="AV276" i="104" s="1"/>
  <c r="AH276" i="104"/>
  <c r="AU276" i="104" s="1"/>
  <c r="AG276" i="104"/>
  <c r="AT276" i="104" s="1"/>
  <c r="AR247" i="104"/>
  <c r="I249" i="104"/>
  <c r="AJ269" i="104"/>
  <c r="AI271" i="104"/>
  <c r="AV271" i="104" s="1"/>
  <c r="AH271" i="104"/>
  <c r="AU271" i="104" s="1"/>
  <c r="AG271" i="104"/>
  <c r="AT271" i="104" s="1"/>
  <c r="AQ272" i="104"/>
  <c r="AE272" i="104"/>
  <c r="AP272" i="104"/>
  <c r="AO272" i="104"/>
  <c r="AN272" i="104"/>
  <c r="AM272" i="104"/>
  <c r="AL272" i="104"/>
  <c r="AK272" i="104"/>
  <c r="M272" i="104"/>
  <c r="AJ272" i="104"/>
  <c r="K272" i="104"/>
  <c r="I272" i="104"/>
  <c r="AJ249" i="104"/>
  <c r="AL244" i="104"/>
  <c r="M249" i="104"/>
  <c r="AK249" i="104"/>
  <c r="AI252" i="104"/>
  <c r="AV252" i="104" s="1"/>
  <c r="AG252" i="104"/>
  <c r="AT252" i="104" s="1"/>
  <c r="AJ253" i="104"/>
  <c r="H274" i="104"/>
  <c r="AR274" i="104"/>
  <c r="AQ274" i="104"/>
  <c r="AE274" i="104"/>
  <c r="AP274" i="104"/>
  <c r="AO274" i="104"/>
  <c r="AN274" i="104"/>
  <c r="K274" i="104" s="1"/>
  <c r="AM274" i="104"/>
  <c r="AL274" i="104"/>
  <c r="AJ274" i="104"/>
  <c r="AK253" i="104"/>
  <c r="I269" i="104"/>
  <c r="H269" i="104"/>
  <c r="AR269" i="104"/>
  <c r="AQ269" i="104"/>
  <c r="AE269" i="104"/>
  <c r="AP269" i="104"/>
  <c r="AO269" i="104"/>
  <c r="AN269" i="104"/>
  <c r="AM269" i="104"/>
  <c r="AK269" i="104"/>
  <c r="M269" i="104"/>
  <c r="AN244" i="104"/>
  <c r="K244" i="104" s="1"/>
  <c r="M247" i="104"/>
  <c r="AK247" i="104"/>
  <c r="AM249" i="104"/>
  <c r="K269" i="104"/>
  <c r="AP253" i="104"/>
  <c r="AN253" i="104"/>
  <c r="K253" i="104" s="1"/>
  <c r="H253" i="104"/>
  <c r="AQ253" i="104"/>
  <c r="AE249" i="104"/>
  <c r="AR253" i="104"/>
  <c r="AH274" i="104"/>
  <c r="AU274" i="104" s="1"/>
  <c r="AL252" i="104"/>
  <c r="AN254" i="104"/>
  <c r="K254" i="104" s="1"/>
  <c r="AP256" i="104"/>
  <c r="AR258" i="104"/>
  <c r="AM259" i="104"/>
  <c r="AO261" i="104"/>
  <c r="AE263" i="104"/>
  <c r="AQ263" i="104"/>
  <c r="AL264" i="104"/>
  <c r="H265" i="104"/>
  <c r="AN266" i="104"/>
  <c r="K266" i="104" s="1"/>
  <c r="AP268" i="104"/>
  <c r="AR270" i="104"/>
  <c r="AM271" i="104"/>
  <c r="AO273" i="104"/>
  <c r="AE275" i="104"/>
  <c r="AQ275" i="104"/>
  <c r="AM276" i="104"/>
  <c r="AH270" i="104"/>
  <c r="AU270" i="104" s="1"/>
  <c r="AO271" i="104"/>
  <c r="AE273" i="104"/>
  <c r="AQ273" i="104"/>
  <c r="H275" i="104"/>
  <c r="AO276" i="104"/>
  <c r="H256" i="104"/>
  <c r="AP259" i="104"/>
  <c r="AR261" i="104"/>
  <c r="I263" i="104"/>
  <c r="AH263" i="104"/>
  <c r="AU263" i="104" s="1"/>
  <c r="AO264" i="104"/>
  <c r="K265" i="104"/>
  <c r="AJ265" i="104"/>
  <c r="AE266" i="104"/>
  <c r="AQ266" i="104"/>
  <c r="AL267" i="104"/>
  <c r="H268" i="104"/>
  <c r="AP271" i="104"/>
  <c r="AR273" i="104"/>
  <c r="I275" i="104"/>
  <c r="AP276" i="104"/>
  <c r="K258" i="104"/>
  <c r="AJ258" i="104"/>
  <c r="AE259" i="104"/>
  <c r="AQ259" i="104"/>
  <c r="H261" i="104"/>
  <c r="AP264" i="104"/>
  <c r="M265" i="104"/>
  <c r="AK265" i="104"/>
  <c r="AM267" i="104"/>
  <c r="I268" i="104"/>
  <c r="K270" i="104"/>
  <c r="AJ270" i="104"/>
  <c r="AE271" i="104"/>
  <c r="AQ271" i="104"/>
  <c r="H273" i="104"/>
  <c r="AE276" i="104"/>
  <c r="AQ276" i="104"/>
  <c r="AK258" i="104"/>
  <c r="AR259" i="104"/>
  <c r="I261" i="104"/>
  <c r="AL265" i="104"/>
  <c r="AR271" i="104"/>
  <c r="I273" i="104"/>
  <c r="AR276" i="104"/>
  <c r="H259" i="104"/>
  <c r="AM265" i="104"/>
  <c r="K268" i="104"/>
  <c r="AJ268" i="104"/>
  <c r="H271" i="104"/>
  <c r="AP255" i="104"/>
  <c r="M256" i="104"/>
  <c r="AK256" i="104"/>
  <c r="AM258" i="104"/>
  <c r="I259" i="104"/>
  <c r="AJ261" i="104"/>
  <c r="AN265" i="104"/>
  <c r="M268" i="104"/>
  <c r="AK268" i="104"/>
  <c r="I271" i="104"/>
  <c r="AJ273" i="104"/>
  <c r="H276" i="104"/>
  <c r="AO265" i="104"/>
  <c r="M254" i="104"/>
  <c r="K259" i="104"/>
  <c r="K271" i="104"/>
  <c r="T267" i="103"/>
  <c r="T255" i="103"/>
  <c r="T274" i="103"/>
  <c r="T262" i="103"/>
  <c r="T269" i="103"/>
  <c r="T264" i="103"/>
  <c r="T252" i="103"/>
  <c r="T276" i="103"/>
  <c r="T271" i="103"/>
  <c r="T259" i="103"/>
  <c r="T266" i="103"/>
  <c r="T273" i="103"/>
  <c r="T261" i="103"/>
  <c r="T268" i="103"/>
  <c r="T256" i="103"/>
  <c r="T275" i="103"/>
  <c r="T263" i="103"/>
  <c r="T272" i="103"/>
  <c r="T260" i="103"/>
  <c r="T258" i="103"/>
  <c r="T265" i="103"/>
  <c r="T247" i="103"/>
  <c r="T235" i="103"/>
  <c r="T249" i="103"/>
  <c r="T239" i="103"/>
  <c r="T254" i="103"/>
  <c r="T248" i="103"/>
  <c r="T270" i="103"/>
  <c r="T257" i="103"/>
  <c r="T245" i="103"/>
  <c r="T251" i="103"/>
  <c r="T229" i="103"/>
  <c r="T217" i="103"/>
  <c r="T236" i="103"/>
  <c r="T224" i="103"/>
  <c r="T240" i="103"/>
  <c r="T231" i="103"/>
  <c r="T237" i="103"/>
  <c r="T243" i="103"/>
  <c r="T253" i="103"/>
  <c r="T250" i="103"/>
  <c r="T238" i="103"/>
  <c r="T234" i="103"/>
  <c r="T228" i="103"/>
  <c r="T244" i="103"/>
  <c r="T241" i="103"/>
  <c r="T223" i="103"/>
  <c r="T233" i="103"/>
  <c r="T230" i="103"/>
  <c r="T218" i="103"/>
  <c r="T225" i="103"/>
  <c r="T232" i="103"/>
  <c r="T242" i="103"/>
  <c r="T246" i="103"/>
  <c r="T219" i="103"/>
  <c r="T208" i="103"/>
  <c r="T227" i="103"/>
  <c r="T215" i="103"/>
  <c r="T203" i="103"/>
  <c r="T212" i="103"/>
  <c r="T222" i="103"/>
  <c r="T207" i="103"/>
  <c r="T220" i="103"/>
  <c r="T209" i="103"/>
  <c r="T216" i="103"/>
  <c r="T221" i="103"/>
  <c r="T213" i="103"/>
  <c r="T210" i="103"/>
  <c r="T202" i="103"/>
  <c r="T188" i="103"/>
  <c r="T204" i="103"/>
  <c r="T206" i="103"/>
  <c r="T197" i="103"/>
  <c r="T200" i="103"/>
  <c r="T192" i="103"/>
  <c r="T187" i="103"/>
  <c r="T194" i="103"/>
  <c r="T211" i="103"/>
  <c r="T189" i="103"/>
  <c r="T214" i="103"/>
  <c r="T205" i="103"/>
  <c r="T201" i="103"/>
  <c r="T199" i="103"/>
  <c r="T193" i="103"/>
  <c r="T181" i="103"/>
  <c r="T184" i="103"/>
  <c r="T178" i="103"/>
  <c r="T166" i="103"/>
  <c r="T173" i="103"/>
  <c r="T182" i="103"/>
  <c r="T180" i="103"/>
  <c r="T195" i="103"/>
  <c r="T191" i="103"/>
  <c r="T185" i="103"/>
  <c r="T170" i="103"/>
  <c r="T198" i="103"/>
  <c r="T190" i="103"/>
  <c r="T172" i="103"/>
  <c r="T183" i="103"/>
  <c r="T179" i="103"/>
  <c r="T167" i="103"/>
  <c r="T226" i="103"/>
  <c r="T196" i="103"/>
  <c r="T174" i="103"/>
  <c r="T162" i="103"/>
  <c r="T186" i="103"/>
  <c r="T176" i="103"/>
  <c r="T175" i="103"/>
  <c r="T168" i="103"/>
  <c r="T150" i="103"/>
  <c r="T157" i="103"/>
  <c r="T165" i="103"/>
  <c r="T152" i="103"/>
  <c r="T171" i="103"/>
  <c r="T169" i="103"/>
  <c r="T164" i="103"/>
  <c r="T149" i="103"/>
  <c r="T177" i="103"/>
  <c r="T156" i="103"/>
  <c r="T161" i="103"/>
  <c r="T158" i="103"/>
  <c r="T163" i="103"/>
  <c r="T148" i="103"/>
  <c r="T155" i="103"/>
  <c r="T143" i="103"/>
  <c r="T131" i="103"/>
  <c r="T119" i="103"/>
  <c r="T159" i="103"/>
  <c r="T140" i="103"/>
  <c r="T128" i="103"/>
  <c r="T154" i="103"/>
  <c r="T151" i="103"/>
  <c r="T142" i="103"/>
  <c r="T137" i="103"/>
  <c r="T125" i="103"/>
  <c r="T144" i="103"/>
  <c r="T132" i="103"/>
  <c r="T139" i="103"/>
  <c r="T127" i="103"/>
  <c r="T112" i="103"/>
  <c r="T129" i="103"/>
  <c r="T120" i="103"/>
  <c r="T114" i="103"/>
  <c r="T102" i="103"/>
  <c r="T147" i="103"/>
  <c r="T136" i="103"/>
  <c r="T121" i="103"/>
  <c r="T109" i="103"/>
  <c r="T145" i="103"/>
  <c r="T135" i="103"/>
  <c r="T126" i="103"/>
  <c r="T134" i="103"/>
  <c r="T122" i="103"/>
  <c r="T111" i="103"/>
  <c r="T160" i="103"/>
  <c r="T123" i="103"/>
  <c r="T106" i="103"/>
  <c r="T133" i="103"/>
  <c r="T124" i="103"/>
  <c r="T146" i="103"/>
  <c r="T141" i="103"/>
  <c r="T138" i="103"/>
  <c r="T118" i="103"/>
  <c r="T117" i="103"/>
  <c r="T95" i="103"/>
  <c r="T108" i="103"/>
  <c r="T107" i="103"/>
  <c r="T90" i="103"/>
  <c r="T153" i="103"/>
  <c r="T113" i="103"/>
  <c r="T105" i="103"/>
  <c r="T97" i="103"/>
  <c r="T85" i="103"/>
  <c r="T73" i="103"/>
  <c r="T61" i="103"/>
  <c r="T130" i="103"/>
  <c r="T92" i="103"/>
  <c r="T116" i="103"/>
  <c r="T99" i="103"/>
  <c r="T87" i="103"/>
  <c r="T115" i="103"/>
  <c r="T104" i="103"/>
  <c r="T94" i="103"/>
  <c r="T82" i="103"/>
  <c r="T70" i="103"/>
  <c r="T58" i="103"/>
  <c r="T89" i="103"/>
  <c r="T96" i="103"/>
  <c r="T84" i="103"/>
  <c r="T110" i="103"/>
  <c r="T101" i="103"/>
  <c r="T91" i="103"/>
  <c r="T79" i="103"/>
  <c r="T67" i="103"/>
  <c r="T98" i="103"/>
  <c r="T86" i="103"/>
  <c r="T74" i="103"/>
  <c r="T62" i="103"/>
  <c r="T93" i="103"/>
  <c r="T77" i="103"/>
  <c r="T69" i="103"/>
  <c r="T64" i="103"/>
  <c r="T71" i="103"/>
  <c r="T54" i="103"/>
  <c r="T88" i="103"/>
  <c r="T49" i="103"/>
  <c r="T76" i="103"/>
  <c r="T81" i="103"/>
  <c r="T68" i="103"/>
  <c r="T51" i="103"/>
  <c r="T83" i="103"/>
  <c r="T66" i="103"/>
  <c r="T63" i="103"/>
  <c r="T46" i="103"/>
  <c r="T53" i="103"/>
  <c r="T103" i="103"/>
  <c r="T80" i="103"/>
  <c r="T59" i="103"/>
  <c r="T78" i="103"/>
  <c r="T75" i="103"/>
  <c r="T60" i="103"/>
  <c r="T55" i="103"/>
  <c r="T43" i="103"/>
  <c r="T72" i="103"/>
  <c r="T65" i="103"/>
  <c r="I23" i="103"/>
  <c r="X25" i="103"/>
  <c r="S26" i="103"/>
  <c r="AE26" i="103"/>
  <c r="AQ26" i="103"/>
  <c r="U28" i="103"/>
  <c r="AG28" i="103"/>
  <c r="AT28" i="103" s="1"/>
  <c r="P29" i="103"/>
  <c r="AB29" i="103"/>
  <c r="W30" i="103"/>
  <c r="R31" i="103"/>
  <c r="AD31" i="103"/>
  <c r="AP31" i="103"/>
  <c r="Y32" i="103"/>
  <c r="T33" i="103"/>
  <c r="AR33" i="103"/>
  <c r="O34" i="103"/>
  <c r="AA34" i="103"/>
  <c r="I35" i="103"/>
  <c r="V35" i="103"/>
  <c r="Q36" i="103"/>
  <c r="AC36" i="103"/>
  <c r="X37" i="103"/>
  <c r="S38" i="103"/>
  <c r="AE38" i="103"/>
  <c r="AQ38" i="103"/>
  <c r="N39" i="103"/>
  <c r="Z39" i="103"/>
  <c r="U40" i="103"/>
  <c r="AG40" i="103"/>
  <c r="AT40" i="103" s="1"/>
  <c r="R41" i="103"/>
  <c r="AE41" i="103"/>
  <c r="AR41" i="103"/>
  <c r="P42" i="103"/>
  <c r="AD42" i="103"/>
  <c r="S43" i="103"/>
  <c r="AC44" i="103"/>
  <c r="X45" i="103"/>
  <c r="Q47" i="103"/>
  <c r="O48" i="103"/>
  <c r="H49" i="103"/>
  <c r="AR49" i="103"/>
  <c r="AP49" i="103"/>
  <c r="AO49" i="103"/>
  <c r="AN49" i="103"/>
  <c r="K49" i="103" s="1"/>
  <c r="AL49" i="103"/>
  <c r="N50" i="103"/>
  <c r="N51" i="103"/>
  <c r="T52" i="103"/>
  <c r="R114" i="103"/>
  <c r="U52" i="103"/>
  <c r="V269" i="103"/>
  <c r="V257" i="103"/>
  <c r="V264" i="103"/>
  <c r="V276" i="103"/>
  <c r="V271" i="103"/>
  <c r="V266" i="103"/>
  <c r="V254" i="103"/>
  <c r="V273" i="103"/>
  <c r="V261" i="103"/>
  <c r="V268" i="103"/>
  <c r="V275" i="103"/>
  <c r="V263" i="103"/>
  <c r="V270" i="103"/>
  <c r="V258" i="103"/>
  <c r="V265" i="103"/>
  <c r="V253" i="103"/>
  <c r="V274" i="103"/>
  <c r="V262" i="103"/>
  <c r="V250" i="103"/>
  <c r="V272" i="103"/>
  <c r="V267" i="103"/>
  <c r="V249" i="103"/>
  <c r="V237" i="103"/>
  <c r="V252" i="103"/>
  <c r="V260" i="103"/>
  <c r="V259" i="103"/>
  <c r="V239" i="103"/>
  <c r="V246" i="103"/>
  <c r="V241" i="103"/>
  <c r="V247" i="103"/>
  <c r="V256" i="103"/>
  <c r="V245" i="103"/>
  <c r="V240" i="103"/>
  <c r="V231" i="103"/>
  <c r="V219" i="103"/>
  <c r="V226" i="103"/>
  <c r="V243" i="103"/>
  <c r="V235" i="103"/>
  <c r="V238" i="103"/>
  <c r="V234" i="103"/>
  <c r="V228" i="103"/>
  <c r="V244" i="103"/>
  <c r="V233" i="103"/>
  <c r="V230" i="103"/>
  <c r="V225" i="103"/>
  <c r="V232" i="103"/>
  <c r="V220" i="103"/>
  <c r="V227" i="103"/>
  <c r="V255" i="103"/>
  <c r="V251" i="103"/>
  <c r="V236" i="103"/>
  <c r="V210" i="103"/>
  <c r="V205" i="103"/>
  <c r="V229" i="103"/>
  <c r="V222" i="103"/>
  <c r="V242" i="103"/>
  <c r="V217" i="103"/>
  <c r="V214" i="103"/>
  <c r="V209" i="103"/>
  <c r="V216" i="103"/>
  <c r="V224" i="103"/>
  <c r="V218" i="103"/>
  <c r="V211" i="103"/>
  <c r="V199" i="103"/>
  <c r="V206" i="103"/>
  <c r="V223" i="103"/>
  <c r="V215" i="103"/>
  <c r="V190" i="103"/>
  <c r="V221" i="103"/>
  <c r="V204" i="103"/>
  <c r="V197" i="103"/>
  <c r="V213" i="103"/>
  <c r="V207" i="103"/>
  <c r="V200" i="103"/>
  <c r="V192" i="103"/>
  <c r="V208" i="103"/>
  <c r="V194" i="103"/>
  <c r="V189" i="103"/>
  <c r="V201" i="103"/>
  <c r="V196" i="103"/>
  <c r="V203" i="103"/>
  <c r="V191" i="103"/>
  <c r="V212" i="103"/>
  <c r="V202" i="103"/>
  <c r="V195" i="103"/>
  <c r="V183" i="103"/>
  <c r="V180" i="103"/>
  <c r="V168" i="103"/>
  <c r="V182" i="103"/>
  <c r="V175" i="103"/>
  <c r="V185" i="103"/>
  <c r="V198" i="103"/>
  <c r="V177" i="103"/>
  <c r="V172" i="103"/>
  <c r="V174" i="103"/>
  <c r="V162" i="103"/>
  <c r="V169" i="103"/>
  <c r="V248" i="103"/>
  <c r="V188" i="103"/>
  <c r="V186" i="103"/>
  <c r="V176" i="103"/>
  <c r="V164" i="103"/>
  <c r="V193" i="103"/>
  <c r="V184" i="103"/>
  <c r="V178" i="103"/>
  <c r="V165" i="103"/>
  <c r="V152" i="103"/>
  <c r="V159" i="103"/>
  <c r="V181" i="103"/>
  <c r="V173" i="103"/>
  <c r="V154" i="103"/>
  <c r="V171" i="103"/>
  <c r="V179" i="103"/>
  <c r="V170" i="103"/>
  <c r="V167" i="103"/>
  <c r="V151" i="103"/>
  <c r="V158" i="103"/>
  <c r="V187" i="103"/>
  <c r="V166" i="103"/>
  <c r="V160" i="103"/>
  <c r="V148" i="103"/>
  <c r="V155" i="103"/>
  <c r="V143" i="103"/>
  <c r="V156" i="103"/>
  <c r="V147" i="103"/>
  <c r="V133" i="103"/>
  <c r="V121" i="103"/>
  <c r="V157" i="103"/>
  <c r="V149" i="103"/>
  <c r="V142" i="103"/>
  <c r="V130" i="103"/>
  <c r="V118" i="103"/>
  <c r="V163" i="103"/>
  <c r="V161" i="103"/>
  <c r="V144" i="103"/>
  <c r="V139" i="103"/>
  <c r="V127" i="103"/>
  <c r="V146" i="103"/>
  <c r="V145" i="103"/>
  <c r="V134" i="103"/>
  <c r="V137" i="103"/>
  <c r="V132" i="103"/>
  <c r="V120" i="103"/>
  <c r="V119" i="103"/>
  <c r="V114" i="103"/>
  <c r="V102" i="103"/>
  <c r="V140" i="103"/>
  <c r="V136" i="103"/>
  <c r="V109" i="103"/>
  <c r="V116" i="103"/>
  <c r="V104" i="103"/>
  <c r="V135" i="103"/>
  <c r="V126" i="103"/>
  <c r="V122" i="103"/>
  <c r="V111" i="103"/>
  <c r="V131" i="103"/>
  <c r="V123" i="103"/>
  <c r="V113" i="103"/>
  <c r="V101" i="103"/>
  <c r="V124" i="103"/>
  <c r="V108" i="103"/>
  <c r="V128" i="103"/>
  <c r="V115" i="103"/>
  <c r="V153" i="103"/>
  <c r="V110" i="103"/>
  <c r="V129" i="103"/>
  <c r="V107" i="103"/>
  <c r="V106" i="103"/>
  <c r="V105" i="103"/>
  <c r="V97" i="103"/>
  <c r="V85" i="103"/>
  <c r="V92" i="103"/>
  <c r="V117" i="103"/>
  <c r="V99" i="103"/>
  <c r="V87" i="103"/>
  <c r="V75" i="103"/>
  <c r="V63" i="103"/>
  <c r="V94" i="103"/>
  <c r="V138" i="103"/>
  <c r="V89" i="103"/>
  <c r="V96" i="103"/>
  <c r="V84" i="103"/>
  <c r="V72" i="103"/>
  <c r="V60" i="103"/>
  <c r="V112" i="103"/>
  <c r="V91" i="103"/>
  <c r="V150" i="103"/>
  <c r="V141" i="103"/>
  <c r="V98" i="103"/>
  <c r="V86" i="103"/>
  <c r="V103" i="103"/>
  <c r="V93" i="103"/>
  <c r="V81" i="103"/>
  <c r="V69" i="103"/>
  <c r="V100" i="103"/>
  <c r="V88" i="103"/>
  <c r="V76" i="103"/>
  <c r="V64" i="103"/>
  <c r="V95" i="103"/>
  <c r="V74" i="103"/>
  <c r="V79" i="103"/>
  <c r="V61" i="103"/>
  <c r="V56" i="103"/>
  <c r="V51" i="103"/>
  <c r="V83" i="103"/>
  <c r="V68" i="103"/>
  <c r="V66" i="103"/>
  <c r="V73" i="103"/>
  <c r="V58" i="103"/>
  <c r="V53" i="103"/>
  <c r="V41" i="103"/>
  <c r="V125" i="103"/>
  <c r="V59" i="103"/>
  <c r="V48" i="103"/>
  <c r="V82" i="103"/>
  <c r="V80" i="103"/>
  <c r="V78" i="103"/>
  <c r="V55" i="103"/>
  <c r="V90" i="103"/>
  <c r="V70" i="103"/>
  <c r="V65" i="103"/>
  <c r="V57" i="103"/>
  <c r="V45" i="103"/>
  <c r="V62" i="103"/>
  <c r="V52" i="103"/>
  <c r="V77" i="103"/>
  <c r="V71" i="103"/>
  <c r="V54" i="103"/>
  <c r="Q22" i="103"/>
  <c r="AC22" i="103"/>
  <c r="AO22" i="103"/>
  <c r="X23" i="103"/>
  <c r="AJ23" i="103"/>
  <c r="S24" i="103"/>
  <c r="N25" i="103"/>
  <c r="Z25" i="103"/>
  <c r="AL25" i="103"/>
  <c r="H26" i="103"/>
  <c r="U26" i="103"/>
  <c r="P27" i="103"/>
  <c r="AB27" i="103"/>
  <c r="W28" i="103"/>
  <c r="R29" i="103"/>
  <c r="AD29" i="103"/>
  <c r="M30" i="103"/>
  <c r="Y30" i="103"/>
  <c r="AK30" i="103"/>
  <c r="T31" i="103"/>
  <c r="AR31" i="103"/>
  <c r="O32" i="103"/>
  <c r="AA32" i="103"/>
  <c r="I33" i="103"/>
  <c r="V33" i="103"/>
  <c r="Q34" i="103"/>
  <c r="AC34" i="103"/>
  <c r="AO34" i="103"/>
  <c r="X35" i="103"/>
  <c r="AJ35" i="103"/>
  <c r="S36" i="103"/>
  <c r="N37" i="103"/>
  <c r="Z37" i="103"/>
  <c r="AL37" i="103"/>
  <c r="H38" i="103"/>
  <c r="U38" i="103"/>
  <c r="P39" i="103"/>
  <c r="AB39" i="103"/>
  <c r="T41" i="103"/>
  <c r="S42" i="103"/>
  <c r="V43" i="103"/>
  <c r="N44" i="103"/>
  <c r="AC45" i="103"/>
  <c r="Y46" i="103"/>
  <c r="Q48" i="103"/>
  <c r="M49" i="103"/>
  <c r="AJ49" i="103"/>
  <c r="R50" i="103"/>
  <c r="Q51" i="103"/>
  <c r="AB52" i="103"/>
  <c r="H54" i="103"/>
  <c r="AR54" i="103"/>
  <c r="AQ54" i="103"/>
  <c r="AE54" i="103"/>
  <c r="AO54" i="103"/>
  <c r="AN54" i="103"/>
  <c r="AM54" i="103"/>
  <c r="AL54" i="103"/>
  <c r="AK54" i="103"/>
  <c r="M54" i="103"/>
  <c r="AJ54" i="103"/>
  <c r="K54" i="103"/>
  <c r="I54" i="103"/>
  <c r="AI55" i="103"/>
  <c r="AV55" i="103" s="1"/>
  <c r="AH55" i="103"/>
  <c r="AU55" i="103" s="1"/>
  <c r="AG55" i="103"/>
  <c r="AT55" i="103" s="1"/>
  <c r="R70" i="103"/>
  <c r="U274" i="103"/>
  <c r="U262" i="103"/>
  <c r="U269" i="103"/>
  <c r="U264" i="103"/>
  <c r="U276" i="103"/>
  <c r="U271" i="103"/>
  <c r="U259" i="103"/>
  <c r="U266" i="103"/>
  <c r="U254" i="103"/>
  <c r="U273" i="103"/>
  <c r="U268" i="103"/>
  <c r="U275" i="103"/>
  <c r="U263" i="103"/>
  <c r="U270" i="103"/>
  <c r="U258" i="103"/>
  <c r="U267" i="103"/>
  <c r="U255" i="103"/>
  <c r="U265" i="103"/>
  <c r="U261" i="103"/>
  <c r="U242" i="103"/>
  <c r="U272" i="103"/>
  <c r="U252" i="103"/>
  <c r="U244" i="103"/>
  <c r="U260" i="103"/>
  <c r="U246" i="103"/>
  <c r="U248" i="103"/>
  <c r="U253" i="103"/>
  <c r="U256" i="103"/>
  <c r="U251" i="103"/>
  <c r="U236" i="103"/>
  <c r="U224" i="103"/>
  <c r="U245" i="103"/>
  <c r="U240" i="103"/>
  <c r="U231" i="103"/>
  <c r="U219" i="103"/>
  <c r="U237" i="103"/>
  <c r="U243" i="103"/>
  <c r="U235" i="103"/>
  <c r="U250" i="103"/>
  <c r="U238" i="103"/>
  <c r="U234" i="103"/>
  <c r="U241" i="103"/>
  <c r="U233" i="103"/>
  <c r="U230" i="103"/>
  <c r="U225" i="103"/>
  <c r="U232" i="103"/>
  <c r="U239" i="103"/>
  <c r="U249" i="103"/>
  <c r="U247" i="103"/>
  <c r="U227" i="103"/>
  <c r="U223" i="103"/>
  <c r="U215" i="103"/>
  <c r="U203" i="103"/>
  <c r="U257" i="103"/>
  <c r="U226" i="103"/>
  <c r="U210" i="103"/>
  <c r="U212" i="103"/>
  <c r="U229" i="103"/>
  <c r="U222" i="103"/>
  <c r="U207" i="103"/>
  <c r="U220" i="103"/>
  <c r="U217" i="103"/>
  <c r="U214" i="103"/>
  <c r="U202" i="103"/>
  <c r="U228" i="103"/>
  <c r="U216" i="103"/>
  <c r="U204" i="103"/>
  <c r="U218" i="103"/>
  <c r="U211" i="103"/>
  <c r="U208" i="103"/>
  <c r="U195" i="103"/>
  <c r="U183" i="103"/>
  <c r="U221" i="103"/>
  <c r="U206" i="103"/>
  <c r="U197" i="103"/>
  <c r="U213" i="103"/>
  <c r="U200" i="103"/>
  <c r="U192" i="103"/>
  <c r="U187" i="103"/>
  <c r="U194" i="103"/>
  <c r="U182" i="103"/>
  <c r="U205" i="103"/>
  <c r="U201" i="103"/>
  <c r="U196" i="103"/>
  <c r="U209" i="103"/>
  <c r="U188" i="103"/>
  <c r="U193" i="103"/>
  <c r="U184" i="103"/>
  <c r="U173" i="103"/>
  <c r="U161" i="103"/>
  <c r="U180" i="103"/>
  <c r="U199" i="103"/>
  <c r="U191" i="103"/>
  <c r="U175" i="103"/>
  <c r="U185" i="103"/>
  <c r="U198" i="103"/>
  <c r="U190" i="103"/>
  <c r="U177" i="103"/>
  <c r="U189" i="103"/>
  <c r="U179" i="103"/>
  <c r="U167" i="103"/>
  <c r="U174" i="103"/>
  <c r="U162" i="103"/>
  <c r="U169" i="103"/>
  <c r="U181" i="103"/>
  <c r="U171" i="103"/>
  <c r="U157" i="103"/>
  <c r="U165" i="103"/>
  <c r="U176" i="103"/>
  <c r="U159" i="103"/>
  <c r="U147" i="103"/>
  <c r="U186" i="103"/>
  <c r="U170" i="103"/>
  <c r="U156" i="103"/>
  <c r="U144" i="103"/>
  <c r="U178" i="103"/>
  <c r="U172" i="103"/>
  <c r="U153" i="103"/>
  <c r="U168" i="103"/>
  <c r="U166" i="103"/>
  <c r="U150" i="103"/>
  <c r="U164" i="103"/>
  <c r="U155" i="103"/>
  <c r="U138" i="103"/>
  <c r="U126" i="103"/>
  <c r="U152" i="103"/>
  <c r="U158" i="103"/>
  <c r="U140" i="103"/>
  <c r="U135" i="103"/>
  <c r="U123" i="103"/>
  <c r="U154" i="103"/>
  <c r="U151" i="103"/>
  <c r="U149" i="103"/>
  <c r="U142" i="103"/>
  <c r="U163" i="103"/>
  <c r="U137" i="103"/>
  <c r="U132" i="103"/>
  <c r="U160" i="103"/>
  <c r="U139" i="103"/>
  <c r="U127" i="103"/>
  <c r="U129" i="103"/>
  <c r="U107" i="103"/>
  <c r="U120" i="103"/>
  <c r="U119" i="103"/>
  <c r="U114" i="103"/>
  <c r="U136" i="103"/>
  <c r="U121" i="103"/>
  <c r="U109" i="103"/>
  <c r="U145" i="103"/>
  <c r="U116" i="103"/>
  <c r="U104" i="103"/>
  <c r="U134" i="103"/>
  <c r="U122" i="103"/>
  <c r="U131" i="103"/>
  <c r="U106" i="103"/>
  <c r="U113" i="103"/>
  <c r="U133" i="103"/>
  <c r="U124" i="103"/>
  <c r="U148" i="103"/>
  <c r="U143" i="103"/>
  <c r="U130" i="103"/>
  <c r="U128" i="103"/>
  <c r="U115" i="103"/>
  <c r="U125" i="103"/>
  <c r="U112" i="103"/>
  <c r="U108" i="103"/>
  <c r="U90" i="103"/>
  <c r="U105" i="103"/>
  <c r="U97" i="103"/>
  <c r="U111" i="103"/>
  <c r="U102" i="103"/>
  <c r="U92" i="103"/>
  <c r="U80" i="103"/>
  <c r="U68" i="103"/>
  <c r="U118" i="103"/>
  <c r="U117" i="103"/>
  <c r="U99" i="103"/>
  <c r="U94" i="103"/>
  <c r="U82" i="103"/>
  <c r="U89" i="103"/>
  <c r="U77" i="103"/>
  <c r="U65" i="103"/>
  <c r="U96" i="103"/>
  <c r="U84" i="103"/>
  <c r="U110" i="103"/>
  <c r="U101" i="103"/>
  <c r="U91" i="103"/>
  <c r="U146" i="103"/>
  <c r="U141" i="103"/>
  <c r="U98" i="103"/>
  <c r="U86" i="103"/>
  <c r="U74" i="103"/>
  <c r="U62" i="103"/>
  <c r="U103" i="103"/>
  <c r="U93" i="103"/>
  <c r="U81" i="103"/>
  <c r="U69" i="103"/>
  <c r="U71" i="103"/>
  <c r="U54" i="103"/>
  <c r="U95" i="103"/>
  <c r="U88" i="103"/>
  <c r="U49" i="103"/>
  <c r="U79" i="103"/>
  <c r="U76" i="103"/>
  <c r="U61" i="103"/>
  <c r="U56" i="103"/>
  <c r="U44" i="103"/>
  <c r="U85" i="103"/>
  <c r="U83" i="103"/>
  <c r="U66" i="103"/>
  <c r="U63" i="103"/>
  <c r="U46" i="103"/>
  <c r="U73" i="103"/>
  <c r="U58" i="103"/>
  <c r="U53" i="103"/>
  <c r="U59" i="103"/>
  <c r="U48" i="103"/>
  <c r="U78" i="103"/>
  <c r="U75" i="103"/>
  <c r="U60" i="103"/>
  <c r="U55" i="103"/>
  <c r="U87" i="103"/>
  <c r="U72" i="103"/>
  <c r="U70" i="103"/>
  <c r="U50" i="103"/>
  <c r="U100" i="103"/>
  <c r="U57" i="103"/>
  <c r="U67" i="103"/>
  <c r="U64" i="103"/>
  <c r="W264" i="103"/>
  <c r="W276" i="103"/>
  <c r="W271" i="103"/>
  <c r="W266" i="103"/>
  <c r="W273" i="103"/>
  <c r="W261" i="103"/>
  <c r="W268" i="103"/>
  <c r="W256" i="103"/>
  <c r="W275" i="103"/>
  <c r="W263" i="103"/>
  <c r="W270" i="103"/>
  <c r="W265" i="103"/>
  <c r="W272" i="103"/>
  <c r="W260" i="103"/>
  <c r="W269" i="103"/>
  <c r="W257" i="103"/>
  <c r="W267" i="103"/>
  <c r="W252" i="103"/>
  <c r="W244" i="103"/>
  <c r="W259" i="103"/>
  <c r="W246" i="103"/>
  <c r="W274" i="103"/>
  <c r="W262" i="103"/>
  <c r="W248" i="103"/>
  <c r="W236" i="103"/>
  <c r="W254" i="103"/>
  <c r="W253" i="103"/>
  <c r="W250" i="103"/>
  <c r="W255" i="103"/>
  <c r="W251" i="103"/>
  <c r="W258" i="103"/>
  <c r="W226" i="103"/>
  <c r="W243" i="103"/>
  <c r="W237" i="103"/>
  <c r="W235" i="103"/>
  <c r="W221" i="103"/>
  <c r="W238" i="103"/>
  <c r="W234" i="103"/>
  <c r="W228" i="103"/>
  <c r="W241" i="103"/>
  <c r="W233" i="103"/>
  <c r="W232" i="103"/>
  <c r="W227" i="103"/>
  <c r="W239" i="103"/>
  <c r="W242" i="103"/>
  <c r="W229" i="103"/>
  <c r="W245" i="103"/>
  <c r="W240" i="103"/>
  <c r="W231" i="103"/>
  <c r="W205" i="103"/>
  <c r="W212" i="103"/>
  <c r="W230" i="103"/>
  <c r="W225" i="103"/>
  <c r="W217" i="103"/>
  <c r="W214" i="103"/>
  <c r="W220" i="103"/>
  <c r="W209" i="103"/>
  <c r="W216" i="103"/>
  <c r="W204" i="103"/>
  <c r="W224" i="103"/>
  <c r="W218" i="103"/>
  <c r="W206" i="103"/>
  <c r="W249" i="103"/>
  <c r="W213" i="103"/>
  <c r="W247" i="103"/>
  <c r="W219" i="103"/>
  <c r="W210" i="103"/>
  <c r="W197" i="103"/>
  <c r="W185" i="103"/>
  <c r="W207" i="103"/>
  <c r="W200" i="103"/>
  <c r="W223" i="103"/>
  <c r="W208" i="103"/>
  <c r="W194" i="103"/>
  <c r="W189" i="103"/>
  <c r="W201" i="103"/>
  <c r="W196" i="103"/>
  <c r="W184" i="103"/>
  <c r="W211" i="103"/>
  <c r="W203" i="103"/>
  <c r="W215" i="103"/>
  <c r="W198" i="103"/>
  <c r="W186" i="103"/>
  <c r="W190" i="103"/>
  <c r="W180" i="103"/>
  <c r="W182" i="103"/>
  <c r="W175" i="103"/>
  <c r="W163" i="103"/>
  <c r="W199" i="103"/>
  <c r="W191" i="103"/>
  <c r="W195" i="103"/>
  <c r="W177" i="103"/>
  <c r="W192" i="103"/>
  <c r="W179" i="103"/>
  <c r="W222" i="103"/>
  <c r="W183" i="103"/>
  <c r="W169" i="103"/>
  <c r="W188" i="103"/>
  <c r="W176" i="103"/>
  <c r="W164" i="103"/>
  <c r="W187" i="103"/>
  <c r="W181" i="103"/>
  <c r="W171" i="103"/>
  <c r="W173" i="103"/>
  <c r="W159" i="103"/>
  <c r="W147" i="103"/>
  <c r="W193" i="103"/>
  <c r="W149" i="103"/>
  <c r="W202" i="103"/>
  <c r="W170" i="103"/>
  <c r="W167" i="103"/>
  <c r="W162" i="103"/>
  <c r="W158" i="103"/>
  <c r="W146" i="103"/>
  <c r="W178" i="103"/>
  <c r="W161" i="103"/>
  <c r="W174" i="103"/>
  <c r="W172" i="103"/>
  <c r="W166" i="103"/>
  <c r="W155" i="103"/>
  <c r="W165" i="103"/>
  <c r="W156" i="103"/>
  <c r="W157" i="103"/>
  <c r="W152" i="103"/>
  <c r="W140" i="103"/>
  <c r="W128" i="103"/>
  <c r="W168" i="103"/>
  <c r="W142" i="103"/>
  <c r="W154" i="103"/>
  <c r="W151" i="103"/>
  <c r="W137" i="103"/>
  <c r="W125" i="103"/>
  <c r="W144" i="103"/>
  <c r="W139" i="103"/>
  <c r="W160" i="103"/>
  <c r="W145" i="103"/>
  <c r="W134" i="103"/>
  <c r="W153" i="103"/>
  <c r="W141" i="103"/>
  <c r="W129" i="103"/>
  <c r="W136" i="103"/>
  <c r="W109" i="103"/>
  <c r="W121" i="103"/>
  <c r="W116" i="103"/>
  <c r="W135" i="103"/>
  <c r="W126" i="103"/>
  <c r="W122" i="103"/>
  <c r="W111" i="103"/>
  <c r="W131" i="103"/>
  <c r="W106" i="103"/>
  <c r="W123" i="103"/>
  <c r="W124" i="103"/>
  <c r="W108" i="103"/>
  <c r="W133" i="103"/>
  <c r="W115" i="103"/>
  <c r="W148" i="103"/>
  <c r="W143" i="103"/>
  <c r="W130" i="103"/>
  <c r="W117" i="103"/>
  <c r="W132" i="103"/>
  <c r="W127" i="103"/>
  <c r="W120" i="103"/>
  <c r="W119" i="103"/>
  <c r="W114" i="103"/>
  <c r="W107" i="103"/>
  <c r="W92" i="103"/>
  <c r="W113" i="103"/>
  <c r="W102" i="103"/>
  <c r="W99" i="103"/>
  <c r="W118" i="103"/>
  <c r="W94" i="103"/>
  <c r="W82" i="103"/>
  <c r="W70" i="103"/>
  <c r="W58" i="103"/>
  <c r="W138" i="103"/>
  <c r="W104" i="103"/>
  <c r="W96" i="103"/>
  <c r="W84" i="103"/>
  <c r="W112" i="103"/>
  <c r="W91" i="103"/>
  <c r="W79" i="103"/>
  <c r="W67" i="103"/>
  <c r="W150" i="103"/>
  <c r="W110" i="103"/>
  <c r="W101" i="103"/>
  <c r="W98" i="103"/>
  <c r="W86" i="103"/>
  <c r="W103" i="103"/>
  <c r="W93" i="103"/>
  <c r="W81" i="103"/>
  <c r="W100" i="103"/>
  <c r="W88" i="103"/>
  <c r="W76" i="103"/>
  <c r="W64" i="103"/>
  <c r="W95" i="103"/>
  <c r="W83" i="103"/>
  <c r="W71" i="103"/>
  <c r="W61" i="103"/>
  <c r="W56" i="103"/>
  <c r="W51" i="103"/>
  <c r="W68" i="103"/>
  <c r="W66" i="103"/>
  <c r="W46" i="103"/>
  <c r="W105" i="103"/>
  <c r="W85" i="103"/>
  <c r="W73" i="103"/>
  <c r="W63" i="103"/>
  <c r="W59" i="103"/>
  <c r="W48" i="103"/>
  <c r="W80" i="103"/>
  <c r="W78" i="103"/>
  <c r="W55" i="103"/>
  <c r="W43" i="103"/>
  <c r="W90" i="103"/>
  <c r="W75" i="103"/>
  <c r="W60" i="103"/>
  <c r="W50" i="103"/>
  <c r="W97" i="103"/>
  <c r="W89" i="103"/>
  <c r="W87" i="103"/>
  <c r="W72" i="103"/>
  <c r="W65" i="103"/>
  <c r="W57" i="103"/>
  <c r="W62" i="103"/>
  <c r="W52" i="103"/>
  <c r="W74" i="103"/>
  <c r="W69" i="103"/>
  <c r="M23" i="103"/>
  <c r="Y23" i="103"/>
  <c r="AK23" i="103"/>
  <c r="T24" i="103"/>
  <c r="I26" i="103"/>
  <c r="X28" i="103"/>
  <c r="S29" i="103"/>
  <c r="N30" i="103"/>
  <c r="Z30" i="103"/>
  <c r="AL30" i="103"/>
  <c r="H31" i="103"/>
  <c r="U31" i="103"/>
  <c r="P32" i="103"/>
  <c r="AB32" i="103"/>
  <c r="W33" i="103"/>
  <c r="R34" i="103"/>
  <c r="AD34" i="103"/>
  <c r="M35" i="103"/>
  <c r="Y35" i="103"/>
  <c r="AK35" i="103"/>
  <c r="T36" i="103"/>
  <c r="O37" i="103"/>
  <c r="AA37" i="103"/>
  <c r="I38" i="103"/>
  <c r="V38" i="103"/>
  <c r="Q39" i="103"/>
  <c r="AC39" i="103"/>
  <c r="U41" i="103"/>
  <c r="T42" i="103"/>
  <c r="Y43" i="103"/>
  <c r="P44" i="103"/>
  <c r="AN45" i="103"/>
  <c r="K45" i="103" s="1"/>
  <c r="AL45" i="103"/>
  <c r="AK45" i="103"/>
  <c r="M45" i="103"/>
  <c r="AJ45" i="103"/>
  <c r="I45" i="103"/>
  <c r="AD45" i="103"/>
  <c r="Z46" i="103"/>
  <c r="V47" i="103"/>
  <c r="R48" i="103"/>
  <c r="O49" i="103"/>
  <c r="AK49" i="103"/>
  <c r="S50" i="103"/>
  <c r="U51" i="103"/>
  <c r="AL53" i="103"/>
  <c r="AK53" i="103"/>
  <c r="M53" i="103"/>
  <c r="AJ53" i="103"/>
  <c r="I53" i="103"/>
  <c r="H53" i="103"/>
  <c r="AR53" i="103"/>
  <c r="AQ53" i="103"/>
  <c r="AE53" i="103"/>
  <c r="AP53" i="103"/>
  <c r="AO53" i="103"/>
  <c r="AM53" i="103"/>
  <c r="R54" i="103"/>
  <c r="R55" i="103"/>
  <c r="O57" i="103"/>
  <c r="O58" i="103"/>
  <c r="AL89" i="103"/>
  <c r="AK89" i="103"/>
  <c r="M89" i="103"/>
  <c r="AJ89" i="103"/>
  <c r="I89" i="103"/>
  <c r="H89" i="103"/>
  <c r="AR89" i="103"/>
  <c r="AQ89" i="103"/>
  <c r="AE89" i="103"/>
  <c r="AP89" i="103"/>
  <c r="AO89" i="103"/>
  <c r="AN89" i="103"/>
  <c r="K89" i="103" s="1"/>
  <c r="AM89" i="103"/>
  <c r="X276" i="103"/>
  <c r="X271" i="103"/>
  <c r="X259" i="103"/>
  <c r="X266" i="103"/>
  <c r="X273" i="103"/>
  <c r="X268" i="103"/>
  <c r="X256" i="103"/>
  <c r="X275" i="103"/>
  <c r="X263" i="103"/>
  <c r="X270" i="103"/>
  <c r="X265" i="103"/>
  <c r="X272" i="103"/>
  <c r="X260" i="103"/>
  <c r="X267" i="103"/>
  <c r="X255" i="103"/>
  <c r="X264" i="103"/>
  <c r="X252" i="103"/>
  <c r="X239" i="103"/>
  <c r="X241" i="103"/>
  <c r="X274" i="103"/>
  <c r="X262" i="103"/>
  <c r="X248" i="103"/>
  <c r="X243" i="103"/>
  <c r="X253" i="103"/>
  <c r="X250" i="103"/>
  <c r="X245" i="103"/>
  <c r="X251" i="103"/>
  <c r="X257" i="103"/>
  <c r="X261" i="103"/>
  <c r="X249" i="103"/>
  <c r="X237" i="103"/>
  <c r="X235" i="103"/>
  <c r="X221" i="103"/>
  <c r="X238" i="103"/>
  <c r="X234" i="103"/>
  <c r="X228" i="103"/>
  <c r="X233" i="103"/>
  <c r="X230" i="103"/>
  <c r="X244" i="103"/>
  <c r="X232" i="103"/>
  <c r="X254" i="103"/>
  <c r="X227" i="103"/>
  <c r="X269" i="103"/>
  <c r="X222" i="103"/>
  <c r="X242" i="103"/>
  <c r="X229" i="103"/>
  <c r="X247" i="103"/>
  <c r="X246" i="103"/>
  <c r="X258" i="103"/>
  <c r="X226" i="103"/>
  <c r="X212" i="103"/>
  <c r="X200" i="103"/>
  <c r="X207" i="103"/>
  <c r="X220" i="103"/>
  <c r="X240" i="103"/>
  <c r="X216" i="103"/>
  <c r="X231" i="103"/>
  <c r="X224" i="103"/>
  <c r="X218" i="103"/>
  <c r="X211" i="103"/>
  <c r="X199" i="103"/>
  <c r="X213" i="103"/>
  <c r="X201" i="103"/>
  <c r="X208" i="103"/>
  <c r="X204" i="103"/>
  <c r="X192" i="103"/>
  <c r="X236" i="103"/>
  <c r="X223" i="103"/>
  <c r="X206" i="103"/>
  <c r="X194" i="103"/>
  <c r="X196" i="103"/>
  <c r="X203" i="103"/>
  <c r="X191" i="103"/>
  <c r="X215" i="103"/>
  <c r="X205" i="103"/>
  <c r="X198" i="103"/>
  <c r="X219" i="103"/>
  <c r="X214" i="103"/>
  <c r="X209" i="103"/>
  <c r="X193" i="103"/>
  <c r="X225" i="103"/>
  <c r="X210" i="103"/>
  <c r="X197" i="103"/>
  <c r="X185" i="103"/>
  <c r="X182" i="103"/>
  <c r="X170" i="103"/>
  <c r="X195" i="103"/>
  <c r="X177" i="103"/>
  <c r="X190" i="103"/>
  <c r="X179" i="103"/>
  <c r="X174" i="103"/>
  <c r="X189" i="103"/>
  <c r="X183" i="103"/>
  <c r="X188" i="103"/>
  <c r="X176" i="103"/>
  <c r="X164" i="103"/>
  <c r="X187" i="103"/>
  <c r="X186" i="103"/>
  <c r="X181" i="103"/>
  <c r="X171" i="103"/>
  <c r="X202" i="103"/>
  <c r="X178" i="103"/>
  <c r="X166" i="103"/>
  <c r="X217" i="103"/>
  <c r="X180" i="103"/>
  <c r="X154" i="103"/>
  <c r="X184" i="103"/>
  <c r="X173" i="103"/>
  <c r="X167" i="103"/>
  <c r="X162" i="103"/>
  <c r="X156" i="103"/>
  <c r="X144" i="103"/>
  <c r="X169" i="103"/>
  <c r="X161" i="103"/>
  <c r="X153" i="103"/>
  <c r="X172" i="103"/>
  <c r="X160" i="103"/>
  <c r="X163" i="103"/>
  <c r="X150" i="103"/>
  <c r="X175" i="103"/>
  <c r="X159" i="103"/>
  <c r="X157" i="103"/>
  <c r="X152" i="103"/>
  <c r="X168" i="103"/>
  <c r="X135" i="103"/>
  <c r="X123" i="103"/>
  <c r="X158" i="103"/>
  <c r="X151" i="103"/>
  <c r="X149" i="103"/>
  <c r="X137" i="103"/>
  <c r="X132" i="103"/>
  <c r="X120" i="103"/>
  <c r="X145" i="103"/>
  <c r="X134" i="103"/>
  <c r="X146" i="103"/>
  <c r="X141" i="103"/>
  <c r="X129" i="103"/>
  <c r="X148" i="103"/>
  <c r="X136" i="103"/>
  <c r="X124" i="103"/>
  <c r="X140" i="103"/>
  <c r="X121" i="103"/>
  <c r="X116" i="103"/>
  <c r="X104" i="103"/>
  <c r="X126" i="103"/>
  <c r="X122" i="103"/>
  <c r="X111" i="103"/>
  <c r="X147" i="103"/>
  <c r="X131" i="103"/>
  <c r="X106" i="103"/>
  <c r="X113" i="103"/>
  <c r="X133" i="103"/>
  <c r="X115" i="103"/>
  <c r="X103" i="103"/>
  <c r="X143" i="103"/>
  <c r="X130" i="103"/>
  <c r="X128" i="103"/>
  <c r="X110" i="103"/>
  <c r="X117" i="103"/>
  <c r="X165" i="103"/>
  <c r="X138" i="103"/>
  <c r="X118" i="103"/>
  <c r="X112" i="103"/>
  <c r="X142" i="103"/>
  <c r="X139" i="103"/>
  <c r="X109" i="103"/>
  <c r="X102" i="103"/>
  <c r="X99" i="103"/>
  <c r="X87" i="103"/>
  <c r="X127" i="103"/>
  <c r="X94" i="103"/>
  <c r="X89" i="103"/>
  <c r="X77" i="103"/>
  <c r="X65" i="103"/>
  <c r="X96" i="103"/>
  <c r="X119" i="103"/>
  <c r="X91" i="103"/>
  <c r="X101" i="103"/>
  <c r="X98" i="103"/>
  <c r="X86" i="103"/>
  <c r="X74" i="103"/>
  <c r="X62" i="103"/>
  <c r="X93" i="103"/>
  <c r="X100" i="103"/>
  <c r="X88" i="103"/>
  <c r="X155" i="103"/>
  <c r="X95" i="103"/>
  <c r="X83" i="103"/>
  <c r="X71" i="103"/>
  <c r="X125" i="103"/>
  <c r="X114" i="103"/>
  <c r="X90" i="103"/>
  <c r="X78" i="103"/>
  <c r="X66" i="103"/>
  <c r="X79" i="103"/>
  <c r="X76" i="103"/>
  <c r="X68" i="103"/>
  <c r="X105" i="103"/>
  <c r="X85" i="103"/>
  <c r="X73" i="103"/>
  <c r="X63" i="103"/>
  <c r="X53" i="103"/>
  <c r="X108" i="103"/>
  <c r="X107" i="103"/>
  <c r="X81" i="103"/>
  <c r="X80" i="103"/>
  <c r="X55" i="103"/>
  <c r="X43" i="103"/>
  <c r="X82" i="103"/>
  <c r="X75" i="103"/>
  <c r="X60" i="103"/>
  <c r="X50" i="103"/>
  <c r="X97" i="103"/>
  <c r="X72" i="103"/>
  <c r="X70" i="103"/>
  <c r="X57" i="103"/>
  <c r="X84" i="103"/>
  <c r="X52" i="103"/>
  <c r="X47" i="103"/>
  <c r="X67" i="103"/>
  <c r="X54" i="103"/>
  <c r="X61" i="103"/>
  <c r="X56" i="103"/>
  <c r="AL23" i="103"/>
  <c r="U24" i="103"/>
  <c r="X33" i="103"/>
  <c r="AL35" i="103"/>
  <c r="U36" i="103"/>
  <c r="W38" i="103"/>
  <c r="Y40" i="103"/>
  <c r="W41" i="103"/>
  <c r="U42" i="103"/>
  <c r="AA43" i="103"/>
  <c r="Q44" i="103"/>
  <c r="AA46" i="103"/>
  <c r="W47" i="103"/>
  <c r="T48" i="103"/>
  <c r="S49" i="103"/>
  <c r="T50" i="103"/>
  <c r="X51" i="103"/>
  <c r="O53" i="103"/>
  <c r="W54" i="103"/>
  <c r="T57" i="103"/>
  <c r="X58" i="103"/>
  <c r="X69" i="103"/>
  <c r="AA79" i="103"/>
  <c r="T100" i="103"/>
  <c r="Y266" i="103"/>
  <c r="Y254" i="103"/>
  <c r="Y273" i="103"/>
  <c r="Y268" i="103"/>
  <c r="Y275" i="103"/>
  <c r="Y263" i="103"/>
  <c r="Y251" i="103"/>
  <c r="Y270" i="103"/>
  <c r="Y258" i="103"/>
  <c r="Y265" i="103"/>
  <c r="Y272" i="103"/>
  <c r="Y267" i="103"/>
  <c r="Y255" i="103"/>
  <c r="Y274" i="103"/>
  <c r="Y262" i="103"/>
  <c r="Y276" i="103"/>
  <c r="Y271" i="103"/>
  <c r="Y259" i="103"/>
  <c r="Y252" i="103"/>
  <c r="Y264" i="103"/>
  <c r="Y246" i="103"/>
  <c r="Y234" i="103"/>
  <c r="Y260" i="103"/>
  <c r="Y248" i="103"/>
  <c r="Y238" i="103"/>
  <c r="Y257" i="103"/>
  <c r="Y269" i="103"/>
  <c r="Y256" i="103"/>
  <c r="Y244" i="103"/>
  <c r="Y243" i="103"/>
  <c r="Y228" i="103"/>
  <c r="Y223" i="103"/>
  <c r="Y261" i="103"/>
  <c r="Y233" i="103"/>
  <c r="Y230" i="103"/>
  <c r="Y250" i="103"/>
  <c r="Y241" i="103"/>
  <c r="Y253" i="103"/>
  <c r="Y232" i="103"/>
  <c r="Y222" i="103"/>
  <c r="Y242" i="103"/>
  <c r="Y239" i="103"/>
  <c r="Y229" i="103"/>
  <c r="Y247" i="103"/>
  <c r="Y249" i="103"/>
  <c r="Y240" i="103"/>
  <c r="Y236" i="103"/>
  <c r="Y231" i="103"/>
  <c r="Y237" i="103"/>
  <c r="Y235" i="103"/>
  <c r="Y207" i="103"/>
  <c r="Y225" i="103"/>
  <c r="Y217" i="103"/>
  <c r="Y214" i="103"/>
  <c r="Y216" i="103"/>
  <c r="Y224" i="103"/>
  <c r="Y218" i="103"/>
  <c r="Y211" i="103"/>
  <c r="Y206" i="103"/>
  <c r="Y245" i="103"/>
  <c r="Y208" i="103"/>
  <c r="Y221" i="103"/>
  <c r="Y215" i="103"/>
  <c r="Y227" i="103"/>
  <c r="Y226" i="103"/>
  <c r="Y212" i="103"/>
  <c r="Y200" i="103"/>
  <c r="Y187" i="103"/>
  <c r="Y213" i="103"/>
  <c r="Y196" i="103"/>
  <c r="Y203" i="103"/>
  <c r="Y201" i="103"/>
  <c r="Y191" i="103"/>
  <c r="Y220" i="103"/>
  <c r="Y205" i="103"/>
  <c r="Y198" i="103"/>
  <c r="Y186" i="103"/>
  <c r="Y219" i="103"/>
  <c r="Y209" i="103"/>
  <c r="Y193" i="103"/>
  <c r="Y188" i="103"/>
  <c r="Y202" i="103"/>
  <c r="Y199" i="103"/>
  <c r="Y204" i="103"/>
  <c r="Y192" i="103"/>
  <c r="Y197" i="103"/>
  <c r="Y195" i="103"/>
  <c r="Y177" i="103"/>
  <c r="Y165" i="103"/>
  <c r="Y185" i="103"/>
  <c r="Y172" i="103"/>
  <c r="Y190" i="103"/>
  <c r="Y179" i="103"/>
  <c r="Y189" i="103"/>
  <c r="Y183" i="103"/>
  <c r="Y210" i="103"/>
  <c r="Y194" i="103"/>
  <c r="Y181" i="103"/>
  <c r="Y171" i="103"/>
  <c r="Y178" i="103"/>
  <c r="Y166" i="103"/>
  <c r="Y184" i="103"/>
  <c r="Y173" i="103"/>
  <c r="Y161" i="103"/>
  <c r="Y182" i="103"/>
  <c r="Y175" i="103"/>
  <c r="Y149" i="103"/>
  <c r="Y180" i="103"/>
  <c r="Y176" i="103"/>
  <c r="Y167" i="103"/>
  <c r="Y162" i="103"/>
  <c r="Y156" i="103"/>
  <c r="Y170" i="103"/>
  <c r="Y151" i="103"/>
  <c r="Y169" i="103"/>
  <c r="Y164" i="103"/>
  <c r="Y160" i="103"/>
  <c r="Y148" i="103"/>
  <c r="Y174" i="103"/>
  <c r="Y155" i="103"/>
  <c r="Y163" i="103"/>
  <c r="Y168" i="103"/>
  <c r="Y157" i="103"/>
  <c r="Y152" i="103"/>
  <c r="Y147" i="103"/>
  <c r="Y158" i="103"/>
  <c r="Y142" i="103"/>
  <c r="Y130" i="103"/>
  <c r="Y118" i="103"/>
  <c r="Y159" i="103"/>
  <c r="Y154" i="103"/>
  <c r="Y139" i="103"/>
  <c r="Y127" i="103"/>
  <c r="Y145" i="103"/>
  <c r="Y144" i="103"/>
  <c r="Y146" i="103"/>
  <c r="Y141" i="103"/>
  <c r="Y153" i="103"/>
  <c r="Y136" i="103"/>
  <c r="Y150" i="103"/>
  <c r="Y143" i="103"/>
  <c r="Y131" i="103"/>
  <c r="Y126" i="103"/>
  <c r="Y122" i="103"/>
  <c r="Y111" i="103"/>
  <c r="Y135" i="103"/>
  <c r="Y113" i="103"/>
  <c r="Y101" i="103"/>
  <c r="Y134" i="103"/>
  <c r="Y123" i="103"/>
  <c r="Y108" i="103"/>
  <c r="Y133" i="103"/>
  <c r="Y124" i="103"/>
  <c r="Y128" i="103"/>
  <c r="Y110" i="103"/>
  <c r="Y117" i="103"/>
  <c r="Y138" i="103"/>
  <c r="Y125" i="103"/>
  <c r="Y140" i="103"/>
  <c r="Y137" i="103"/>
  <c r="Y121" i="103"/>
  <c r="Y116" i="103"/>
  <c r="Y94" i="103"/>
  <c r="Y89" i="103"/>
  <c r="Y109" i="103"/>
  <c r="Y96" i="103"/>
  <c r="Y84" i="103"/>
  <c r="Y72" i="103"/>
  <c r="Y60" i="103"/>
  <c r="Y119" i="103"/>
  <c r="Y104" i="103"/>
  <c r="Y91" i="103"/>
  <c r="Y115" i="103"/>
  <c r="Y112" i="103"/>
  <c r="Y98" i="103"/>
  <c r="Y86" i="103"/>
  <c r="Y120" i="103"/>
  <c r="Y93" i="103"/>
  <c r="Y81" i="103"/>
  <c r="Y69" i="103"/>
  <c r="Y129" i="103"/>
  <c r="Y103" i="103"/>
  <c r="Y100" i="103"/>
  <c r="Y88" i="103"/>
  <c r="Y95" i="103"/>
  <c r="Y83" i="103"/>
  <c r="Y114" i="103"/>
  <c r="Y90" i="103"/>
  <c r="Y78" i="103"/>
  <c r="Y66" i="103"/>
  <c r="Y105" i="103"/>
  <c r="Y97" i="103"/>
  <c r="Y85" i="103"/>
  <c r="Y73" i="103"/>
  <c r="Y61" i="103"/>
  <c r="Y76" i="103"/>
  <c r="Y68" i="103"/>
  <c r="Y63" i="103"/>
  <c r="Y53" i="103"/>
  <c r="Y107" i="103"/>
  <c r="Y59" i="103"/>
  <c r="Y58" i="103"/>
  <c r="Y48" i="103"/>
  <c r="Y80" i="103"/>
  <c r="Y106" i="103"/>
  <c r="Y82" i="103"/>
  <c r="Y75" i="103"/>
  <c r="Y50" i="103"/>
  <c r="Y70" i="103"/>
  <c r="Y57" i="103"/>
  <c r="Y45" i="103"/>
  <c r="Y87" i="103"/>
  <c r="Y65" i="103"/>
  <c r="Y52" i="103"/>
  <c r="Y102" i="103"/>
  <c r="Y62" i="103"/>
  <c r="Y132" i="103"/>
  <c r="Y67" i="103"/>
  <c r="Y54" i="103"/>
  <c r="Y99" i="103"/>
  <c r="Y92" i="103"/>
  <c r="Y77" i="103"/>
  <c r="Y64" i="103"/>
  <c r="Y79" i="103"/>
  <c r="T22" i="103"/>
  <c r="AM23" i="103"/>
  <c r="X26" i="103"/>
  <c r="AJ26" i="103"/>
  <c r="S27" i="103"/>
  <c r="U29" i="103"/>
  <c r="W31" i="103"/>
  <c r="R32" i="103"/>
  <c r="AD32" i="103"/>
  <c r="Y33" i="103"/>
  <c r="T34" i="103"/>
  <c r="O35" i="103"/>
  <c r="AA35" i="103"/>
  <c r="AM35" i="103"/>
  <c r="V36" i="103"/>
  <c r="Q37" i="103"/>
  <c r="AC37" i="103"/>
  <c r="X38" i="103"/>
  <c r="AJ38" i="103"/>
  <c r="S39" i="103"/>
  <c r="X41" i="103"/>
  <c r="AK41" i="103"/>
  <c r="V42" i="103"/>
  <c r="AB43" i="103"/>
  <c r="T44" i="103"/>
  <c r="O45" i="103"/>
  <c r="AB46" i="103"/>
  <c r="Y47" i="103"/>
  <c r="X48" i="103"/>
  <c r="V49" i="103"/>
  <c r="V50" i="103"/>
  <c r="Y51" i="103"/>
  <c r="P53" i="103"/>
  <c r="AD54" i="103"/>
  <c r="AD55" i="103"/>
  <c r="AA57" i="103"/>
  <c r="AC58" i="103"/>
  <c r="X64" i="103"/>
  <c r="X92" i="103"/>
  <c r="AD104" i="103"/>
  <c r="AP110" i="103"/>
  <c r="AO110" i="103"/>
  <c r="AN110" i="103"/>
  <c r="K110" i="103" s="1"/>
  <c r="AM110" i="103"/>
  <c r="AK110" i="103"/>
  <c r="M110" i="103"/>
  <c r="AJ110" i="103"/>
  <c r="I110" i="103"/>
  <c r="AQ110" i="103"/>
  <c r="AE110" i="103"/>
  <c r="AR110" i="103"/>
  <c r="AL110" i="103"/>
  <c r="H110" i="103"/>
  <c r="N273" i="103"/>
  <c r="N261" i="103"/>
  <c r="N268" i="103"/>
  <c r="N275" i="103"/>
  <c r="N270" i="103"/>
  <c r="N258" i="103"/>
  <c r="N265" i="103"/>
  <c r="N272" i="103"/>
  <c r="N267" i="103"/>
  <c r="N274" i="103"/>
  <c r="N262" i="103"/>
  <c r="N269" i="103"/>
  <c r="N257" i="103"/>
  <c r="N266" i="103"/>
  <c r="N254" i="103"/>
  <c r="N253" i="103"/>
  <c r="N241" i="103"/>
  <c r="N271" i="103"/>
  <c r="N264" i="103"/>
  <c r="N256" i="103"/>
  <c r="N255" i="103"/>
  <c r="N243" i="103"/>
  <c r="N250" i="103"/>
  <c r="N263" i="103"/>
  <c r="N251" i="103"/>
  <c r="N245" i="103"/>
  <c r="N260" i="103"/>
  <c r="N259" i="103"/>
  <c r="N247" i="103"/>
  <c r="N252" i="103"/>
  <c r="N233" i="103"/>
  <c r="N223" i="103"/>
  <c r="N249" i="103"/>
  <c r="N230" i="103"/>
  <c r="N218" i="103"/>
  <c r="N248" i="103"/>
  <c r="N246" i="103"/>
  <c r="N242" i="103"/>
  <c r="N239" i="103"/>
  <c r="N232" i="103"/>
  <c r="N240" i="103"/>
  <c r="N236" i="103"/>
  <c r="N229" i="103"/>
  <c r="N276" i="103"/>
  <c r="N224" i="103"/>
  <c r="N237" i="103"/>
  <c r="N231" i="103"/>
  <c r="N235" i="103"/>
  <c r="N244" i="103"/>
  <c r="N234" i="103"/>
  <c r="N214" i="103"/>
  <c r="N202" i="103"/>
  <c r="N209" i="103"/>
  <c r="N227" i="103"/>
  <c r="N221" i="103"/>
  <c r="N206" i="103"/>
  <c r="N226" i="103"/>
  <c r="N219" i="103"/>
  <c r="N213" i="103"/>
  <c r="N201" i="103"/>
  <c r="N225" i="103"/>
  <c r="N215" i="103"/>
  <c r="N203" i="103"/>
  <c r="N210" i="103"/>
  <c r="N238" i="103"/>
  <c r="N228" i="103"/>
  <c r="N205" i="103"/>
  <c r="N194" i="103"/>
  <c r="N182" i="103"/>
  <c r="N212" i="103"/>
  <c r="N196" i="103"/>
  <c r="N199" i="103"/>
  <c r="N198" i="103"/>
  <c r="N186" i="103"/>
  <c r="N193" i="103"/>
  <c r="N181" i="103"/>
  <c r="N207" i="103"/>
  <c r="N204" i="103"/>
  <c r="N220" i="103"/>
  <c r="N216" i="103"/>
  <c r="N208" i="103"/>
  <c r="N195" i="103"/>
  <c r="N200" i="103"/>
  <c r="N222" i="103"/>
  <c r="N217" i="103"/>
  <c r="N187" i="103"/>
  <c r="N188" i="103"/>
  <c r="N183" i="103"/>
  <c r="N172" i="103"/>
  <c r="N179" i="103"/>
  <c r="N197" i="103"/>
  <c r="N174" i="103"/>
  <c r="N184" i="103"/>
  <c r="N176" i="103"/>
  <c r="N211" i="103"/>
  <c r="N178" i="103"/>
  <c r="N166" i="103"/>
  <c r="N192" i="103"/>
  <c r="N191" i="103"/>
  <c r="N173" i="103"/>
  <c r="N190" i="103"/>
  <c r="N180" i="103"/>
  <c r="N168" i="103"/>
  <c r="N189" i="103"/>
  <c r="N170" i="103"/>
  <c r="N156" i="103"/>
  <c r="N161" i="103"/>
  <c r="N175" i="103"/>
  <c r="N163" i="103"/>
  <c r="N158" i="103"/>
  <c r="N146" i="103"/>
  <c r="N165" i="103"/>
  <c r="N155" i="103"/>
  <c r="N177" i="103"/>
  <c r="N171" i="103"/>
  <c r="N167" i="103"/>
  <c r="N162" i="103"/>
  <c r="N152" i="103"/>
  <c r="N185" i="103"/>
  <c r="N137" i="103"/>
  <c r="N125" i="103"/>
  <c r="N169" i="103"/>
  <c r="N164" i="103"/>
  <c r="N153" i="103"/>
  <c r="N150" i="103"/>
  <c r="N148" i="103"/>
  <c r="N139" i="103"/>
  <c r="N134" i="103"/>
  <c r="N122" i="103"/>
  <c r="N157" i="103"/>
  <c r="N159" i="103"/>
  <c r="N147" i="103"/>
  <c r="N136" i="103"/>
  <c r="N143" i="103"/>
  <c r="N131" i="103"/>
  <c r="N138" i="103"/>
  <c r="N126" i="103"/>
  <c r="N128" i="103"/>
  <c r="N124" i="103"/>
  <c r="N123" i="103"/>
  <c r="N106" i="103"/>
  <c r="N151" i="103"/>
  <c r="N130" i="103"/>
  <c r="N113" i="103"/>
  <c r="N142" i="103"/>
  <c r="N141" i="103"/>
  <c r="N108" i="103"/>
  <c r="N115" i="103"/>
  <c r="N103" i="103"/>
  <c r="N140" i="103"/>
  <c r="N132" i="103"/>
  <c r="N129" i="103"/>
  <c r="N127" i="103"/>
  <c r="N118" i="103"/>
  <c r="N117" i="103"/>
  <c r="N105" i="103"/>
  <c r="N149" i="103"/>
  <c r="N145" i="103"/>
  <c r="N119" i="103"/>
  <c r="N112" i="103"/>
  <c r="N160" i="103"/>
  <c r="N144" i="103"/>
  <c r="N135" i="103"/>
  <c r="N120" i="103"/>
  <c r="N154" i="103"/>
  <c r="N121" i="103"/>
  <c r="N114" i="103"/>
  <c r="N133" i="103"/>
  <c r="N111" i="103"/>
  <c r="N89" i="103"/>
  <c r="N101" i="103"/>
  <c r="N96" i="103"/>
  <c r="N91" i="103"/>
  <c r="N79" i="103"/>
  <c r="N67" i="103"/>
  <c r="N107" i="103"/>
  <c r="N98" i="103"/>
  <c r="N93" i="103"/>
  <c r="N81" i="103"/>
  <c r="N109" i="103"/>
  <c r="N100" i="103"/>
  <c r="N88" i="103"/>
  <c r="N76" i="103"/>
  <c r="N64" i="103"/>
  <c r="N116" i="103"/>
  <c r="N102" i="103"/>
  <c r="N95" i="103"/>
  <c r="N83" i="103"/>
  <c r="N90" i="103"/>
  <c r="N97" i="103"/>
  <c r="N85" i="103"/>
  <c r="N73" i="103"/>
  <c r="N61" i="103"/>
  <c r="N110" i="103"/>
  <c r="N92" i="103"/>
  <c r="N80" i="103"/>
  <c r="N68" i="103"/>
  <c r="N104" i="103"/>
  <c r="N78" i="103"/>
  <c r="N70" i="103"/>
  <c r="N53" i="103"/>
  <c r="N72" i="103"/>
  <c r="N65" i="103"/>
  <c r="N48" i="103"/>
  <c r="N62" i="103"/>
  <c r="N60" i="103"/>
  <c r="N55" i="103"/>
  <c r="N43" i="103"/>
  <c r="N86" i="103"/>
  <c r="N77" i="103"/>
  <c r="N57" i="103"/>
  <c r="N45" i="103"/>
  <c r="N74" i="103"/>
  <c r="N71" i="103"/>
  <c r="N69" i="103"/>
  <c r="N52" i="103"/>
  <c r="N47" i="103"/>
  <c r="N54" i="103"/>
  <c r="N63" i="103"/>
  <c r="N49" i="103"/>
  <c r="N94" i="103"/>
  <c r="N87" i="103"/>
  <c r="N82" i="103"/>
  <c r="N66" i="103"/>
  <c r="N56" i="103"/>
  <c r="N75" i="103"/>
  <c r="N59" i="103"/>
  <c r="N58" i="103"/>
  <c r="Z273" i="103"/>
  <c r="Z261" i="103"/>
  <c r="Z268" i="103"/>
  <c r="Z275" i="103"/>
  <c r="Z270" i="103"/>
  <c r="Z258" i="103"/>
  <c r="Z265" i="103"/>
  <c r="Z272" i="103"/>
  <c r="Z267" i="103"/>
  <c r="Z274" i="103"/>
  <c r="Z262" i="103"/>
  <c r="Z269" i="103"/>
  <c r="Z257" i="103"/>
  <c r="Z266" i="103"/>
  <c r="Z254" i="103"/>
  <c r="Z271" i="103"/>
  <c r="Z264" i="103"/>
  <c r="Z260" i="103"/>
  <c r="Z259" i="103"/>
  <c r="Z241" i="103"/>
  <c r="Z263" i="103"/>
  <c r="Z243" i="103"/>
  <c r="Z253" i="103"/>
  <c r="Z250" i="103"/>
  <c r="Z245" i="103"/>
  <c r="Z251" i="103"/>
  <c r="Z247" i="103"/>
  <c r="Z276" i="103"/>
  <c r="Z256" i="103"/>
  <c r="Z255" i="103"/>
  <c r="Z252" i="103"/>
  <c r="Z238" i="103"/>
  <c r="Z234" i="103"/>
  <c r="Z223" i="103"/>
  <c r="Z233" i="103"/>
  <c r="Z230" i="103"/>
  <c r="Z218" i="103"/>
  <c r="Z244" i="103"/>
  <c r="Z232" i="103"/>
  <c r="Z242" i="103"/>
  <c r="Z239" i="103"/>
  <c r="Z229" i="103"/>
  <c r="Z224" i="103"/>
  <c r="Z249" i="103"/>
  <c r="Z246" i="103"/>
  <c r="Z240" i="103"/>
  <c r="Z236" i="103"/>
  <c r="Z231" i="103"/>
  <c r="Z248" i="103"/>
  <c r="Z225" i="103"/>
  <c r="Z217" i="103"/>
  <c r="Z214" i="103"/>
  <c r="Z202" i="103"/>
  <c r="Z222" i="103"/>
  <c r="Z220" i="103"/>
  <c r="Z209" i="103"/>
  <c r="Z206" i="103"/>
  <c r="Z213" i="103"/>
  <c r="Z201" i="103"/>
  <c r="Z237" i="103"/>
  <c r="Z228" i="103"/>
  <c r="Z221" i="103"/>
  <c r="Z215" i="103"/>
  <c r="Z203" i="103"/>
  <c r="Z219" i="103"/>
  <c r="Z210" i="103"/>
  <c r="Z207" i="103"/>
  <c r="Z194" i="103"/>
  <c r="Z182" i="103"/>
  <c r="Z227" i="103"/>
  <c r="Z208" i="103"/>
  <c r="Z196" i="103"/>
  <c r="Z216" i="103"/>
  <c r="Z205" i="103"/>
  <c r="Z198" i="103"/>
  <c r="Z186" i="103"/>
  <c r="Z235" i="103"/>
  <c r="Z211" i="103"/>
  <c r="Z193" i="103"/>
  <c r="Z181" i="103"/>
  <c r="Z199" i="103"/>
  <c r="Z195" i="103"/>
  <c r="Z226" i="103"/>
  <c r="Z200" i="103"/>
  <c r="Z187" i="103"/>
  <c r="Z197" i="103"/>
  <c r="Z191" i="103"/>
  <c r="Z185" i="103"/>
  <c r="Z172" i="103"/>
  <c r="Z190" i="103"/>
  <c r="Z179" i="103"/>
  <c r="Z192" i="103"/>
  <c r="Z174" i="103"/>
  <c r="Z204" i="103"/>
  <c r="Z189" i="103"/>
  <c r="Z183" i="103"/>
  <c r="Z176" i="103"/>
  <c r="Z188" i="103"/>
  <c r="Z178" i="103"/>
  <c r="Z166" i="103"/>
  <c r="Z212" i="103"/>
  <c r="Z184" i="103"/>
  <c r="Z173" i="103"/>
  <c r="Z180" i="103"/>
  <c r="Z168" i="103"/>
  <c r="Z170" i="103"/>
  <c r="Z167" i="103"/>
  <c r="Z162" i="103"/>
  <c r="Z156" i="103"/>
  <c r="Z171" i="103"/>
  <c r="Z169" i="103"/>
  <c r="Z164" i="103"/>
  <c r="Z158" i="103"/>
  <c r="Z146" i="103"/>
  <c r="Z177" i="103"/>
  <c r="Z155" i="103"/>
  <c r="Z163" i="103"/>
  <c r="Z152" i="103"/>
  <c r="Z175" i="103"/>
  <c r="Z157" i="103"/>
  <c r="Z159" i="103"/>
  <c r="Z137" i="103"/>
  <c r="Z125" i="103"/>
  <c r="Z154" i="103"/>
  <c r="Z151" i="103"/>
  <c r="Z149" i="103"/>
  <c r="Z139" i="103"/>
  <c r="Z145" i="103"/>
  <c r="Z144" i="103"/>
  <c r="Z134" i="103"/>
  <c r="Z122" i="103"/>
  <c r="Z161" i="103"/>
  <c r="Z160" i="103"/>
  <c r="Z153" i="103"/>
  <c r="Z136" i="103"/>
  <c r="Z150" i="103"/>
  <c r="Z148" i="103"/>
  <c r="Z143" i="103"/>
  <c r="Z131" i="103"/>
  <c r="Z165" i="103"/>
  <c r="Z138" i="103"/>
  <c r="Z126" i="103"/>
  <c r="Z135" i="103"/>
  <c r="Z106" i="103"/>
  <c r="Z147" i="103"/>
  <c r="Z113" i="103"/>
  <c r="Z123" i="103"/>
  <c r="Z108" i="103"/>
  <c r="Z133" i="103"/>
  <c r="Z124" i="103"/>
  <c r="Z115" i="103"/>
  <c r="Z103" i="103"/>
  <c r="Z128" i="103"/>
  <c r="Z130" i="103"/>
  <c r="Z117" i="103"/>
  <c r="Z105" i="103"/>
  <c r="Z112" i="103"/>
  <c r="Z118" i="103"/>
  <c r="Z141" i="103"/>
  <c r="Z119" i="103"/>
  <c r="Z114" i="103"/>
  <c r="Z111" i="103"/>
  <c r="Z127" i="103"/>
  <c r="Z89" i="103"/>
  <c r="Z109" i="103"/>
  <c r="Z96" i="103"/>
  <c r="Z104" i="103"/>
  <c r="Z91" i="103"/>
  <c r="Z79" i="103"/>
  <c r="Z67" i="103"/>
  <c r="Z142" i="103"/>
  <c r="Z140" i="103"/>
  <c r="Z116" i="103"/>
  <c r="Z98" i="103"/>
  <c r="Z120" i="103"/>
  <c r="Z101" i="103"/>
  <c r="Z93" i="103"/>
  <c r="Z81" i="103"/>
  <c r="Z129" i="103"/>
  <c r="Z110" i="103"/>
  <c r="Z100" i="103"/>
  <c r="Z88" i="103"/>
  <c r="Z76" i="103"/>
  <c r="Z64" i="103"/>
  <c r="Z95" i="103"/>
  <c r="Z83" i="103"/>
  <c r="Z90" i="103"/>
  <c r="Z121" i="103"/>
  <c r="Z97" i="103"/>
  <c r="Z85" i="103"/>
  <c r="Z73" i="103"/>
  <c r="Z61" i="103"/>
  <c r="Z132" i="103"/>
  <c r="Z107" i="103"/>
  <c r="Z92" i="103"/>
  <c r="Z80" i="103"/>
  <c r="Z68" i="103"/>
  <c r="Z63" i="103"/>
  <c r="Z53" i="103"/>
  <c r="Z66" i="103"/>
  <c r="Z59" i="103"/>
  <c r="Z58" i="103"/>
  <c r="Z48" i="103"/>
  <c r="Z55" i="103"/>
  <c r="Z43" i="103"/>
  <c r="Z82" i="103"/>
  <c r="Z75" i="103"/>
  <c r="Z78" i="103"/>
  <c r="Z70" i="103"/>
  <c r="Z60" i="103"/>
  <c r="Z57" i="103"/>
  <c r="Z45" i="103"/>
  <c r="Z87" i="103"/>
  <c r="Z72" i="103"/>
  <c r="Z65" i="103"/>
  <c r="Z52" i="103"/>
  <c r="Z102" i="103"/>
  <c r="Z84" i="103"/>
  <c r="Z62" i="103"/>
  <c r="Z47" i="103"/>
  <c r="Z94" i="103"/>
  <c r="Z54" i="103"/>
  <c r="Z99" i="103"/>
  <c r="Z77" i="103"/>
  <c r="Z49" i="103"/>
  <c r="Z74" i="103"/>
  <c r="Z71" i="103"/>
  <c r="Z69" i="103"/>
  <c r="Z56" i="103"/>
  <c r="Z86" i="103"/>
  <c r="H22" i="103"/>
  <c r="U22" i="103"/>
  <c r="P23" i="103"/>
  <c r="AB23" i="103"/>
  <c r="AN23" i="103"/>
  <c r="W24" i="103"/>
  <c r="R25" i="103"/>
  <c r="AD25" i="103"/>
  <c r="AP25" i="103"/>
  <c r="M26" i="103"/>
  <c r="Y26" i="103"/>
  <c r="AK26" i="103"/>
  <c r="T27" i="103"/>
  <c r="AR27" i="103"/>
  <c r="O28" i="103"/>
  <c r="AA28" i="103"/>
  <c r="AM28" i="103"/>
  <c r="I29" i="103"/>
  <c r="V29" i="103"/>
  <c r="Q30" i="103"/>
  <c r="AC30" i="103"/>
  <c r="AO30" i="103"/>
  <c r="X31" i="103"/>
  <c r="AJ31" i="103"/>
  <c r="S32" i="103"/>
  <c r="AQ32" i="103"/>
  <c r="N33" i="103"/>
  <c r="Z33" i="103"/>
  <c r="AL33" i="103"/>
  <c r="H34" i="103"/>
  <c r="U34" i="103"/>
  <c r="P35" i="103"/>
  <c r="AB35" i="103"/>
  <c r="AN35" i="103"/>
  <c r="K35" i="103" s="1"/>
  <c r="W36" i="103"/>
  <c r="R37" i="103"/>
  <c r="AD37" i="103"/>
  <c r="AP37" i="103"/>
  <c r="M38" i="103"/>
  <c r="Y38" i="103"/>
  <c r="AK38" i="103"/>
  <c r="T39" i="103"/>
  <c r="AR39" i="103"/>
  <c r="AA40" i="103"/>
  <c r="AN40" i="103"/>
  <c r="K40" i="103" s="1"/>
  <c r="Y41" i="103"/>
  <c r="AL41" i="103"/>
  <c r="W42" i="103"/>
  <c r="AC43" i="103"/>
  <c r="V44" i="103"/>
  <c r="AL44" i="103"/>
  <c r="Q45" i="103"/>
  <c r="AD46" i="103"/>
  <c r="AC47" i="103"/>
  <c r="W49" i="103"/>
  <c r="Z50" i="103"/>
  <c r="Z51" i="103"/>
  <c r="W53" i="103"/>
  <c r="T56" i="103"/>
  <c r="P59" i="103"/>
  <c r="S65" i="103"/>
  <c r="Q75" i="103"/>
  <c r="U43" i="103"/>
  <c r="O268" i="103"/>
  <c r="O256" i="103"/>
  <c r="O275" i="103"/>
  <c r="O263" i="103"/>
  <c r="O270" i="103"/>
  <c r="O265" i="103"/>
  <c r="O253" i="103"/>
  <c r="O272" i="103"/>
  <c r="O260" i="103"/>
  <c r="O267" i="103"/>
  <c r="O274" i="103"/>
  <c r="O262" i="103"/>
  <c r="O269" i="103"/>
  <c r="O257" i="103"/>
  <c r="O264" i="103"/>
  <c r="O252" i="103"/>
  <c r="O273" i="103"/>
  <c r="O261" i="103"/>
  <c r="O254" i="103"/>
  <c r="O271" i="103"/>
  <c r="O255" i="103"/>
  <c r="O248" i="103"/>
  <c r="O236" i="103"/>
  <c r="O258" i="103"/>
  <c r="O250" i="103"/>
  <c r="O251" i="103"/>
  <c r="O240" i="103"/>
  <c r="O259" i="103"/>
  <c r="O249" i="103"/>
  <c r="O276" i="103"/>
  <c r="O266" i="103"/>
  <c r="O246" i="103"/>
  <c r="O230" i="103"/>
  <c r="O218" i="103"/>
  <c r="O247" i="103"/>
  <c r="O225" i="103"/>
  <c r="O242" i="103"/>
  <c r="O239" i="103"/>
  <c r="O232" i="103"/>
  <c r="O227" i="103"/>
  <c r="O245" i="103"/>
  <c r="O229" i="103"/>
  <c r="O224" i="103"/>
  <c r="O237" i="103"/>
  <c r="O231" i="103"/>
  <c r="O219" i="103"/>
  <c r="O243" i="103"/>
  <c r="O235" i="103"/>
  <c r="O226" i="103"/>
  <c r="O238" i="103"/>
  <c r="O241" i="103"/>
  <c r="O233" i="103"/>
  <c r="O244" i="103"/>
  <c r="O209" i="103"/>
  <c r="O216" i="103"/>
  <c r="O204" i="103"/>
  <c r="O223" i="103"/>
  <c r="O213" i="103"/>
  <c r="O208" i="103"/>
  <c r="O234" i="103"/>
  <c r="O215" i="103"/>
  <c r="O210" i="103"/>
  <c r="O228" i="103"/>
  <c r="O222" i="103"/>
  <c r="O214" i="103"/>
  <c r="O201" i="103"/>
  <c r="O189" i="103"/>
  <c r="O212" i="103"/>
  <c r="O221" i="103"/>
  <c r="O199" i="103"/>
  <c r="O198" i="103"/>
  <c r="O202" i="103"/>
  <c r="O193" i="103"/>
  <c r="O207" i="103"/>
  <c r="O188" i="103"/>
  <c r="O220" i="103"/>
  <c r="O206" i="103"/>
  <c r="O195" i="103"/>
  <c r="O200" i="103"/>
  <c r="O190" i="103"/>
  <c r="O205" i="103"/>
  <c r="O203" i="103"/>
  <c r="O194" i="103"/>
  <c r="O182" i="103"/>
  <c r="O217" i="103"/>
  <c r="O196" i="103"/>
  <c r="O183" i="103"/>
  <c r="O179" i="103"/>
  <c r="O167" i="103"/>
  <c r="O197" i="103"/>
  <c r="O187" i="103"/>
  <c r="O186" i="103"/>
  <c r="O174" i="103"/>
  <c r="O184" i="103"/>
  <c r="O181" i="103"/>
  <c r="O171" i="103"/>
  <c r="O211" i="103"/>
  <c r="O192" i="103"/>
  <c r="O191" i="103"/>
  <c r="O173" i="103"/>
  <c r="O161" i="103"/>
  <c r="O180" i="103"/>
  <c r="O168" i="103"/>
  <c r="O185" i="103"/>
  <c r="O175" i="103"/>
  <c r="O163" i="103"/>
  <c r="O177" i="103"/>
  <c r="O151" i="103"/>
  <c r="O158" i="103"/>
  <c r="O166" i="103"/>
  <c r="O153" i="103"/>
  <c r="O160" i="103"/>
  <c r="O176" i="103"/>
  <c r="O150" i="103"/>
  <c r="O157" i="103"/>
  <c r="O170" i="103"/>
  <c r="O178" i="103"/>
  <c r="O159" i="103"/>
  <c r="O147" i="103"/>
  <c r="O142" i="103"/>
  <c r="O169" i="103"/>
  <c r="O164" i="103"/>
  <c r="O145" i="103"/>
  <c r="O144" i="103"/>
  <c r="O132" i="103"/>
  <c r="O120" i="103"/>
  <c r="O146" i="103"/>
  <c r="O156" i="103"/>
  <c r="O155" i="103"/>
  <c r="O141" i="103"/>
  <c r="O129" i="103"/>
  <c r="O172" i="103"/>
  <c r="O152" i="103"/>
  <c r="O143" i="103"/>
  <c r="O138" i="103"/>
  <c r="O126" i="103"/>
  <c r="O162" i="103"/>
  <c r="O133" i="103"/>
  <c r="O130" i="103"/>
  <c r="O113" i="103"/>
  <c r="O101" i="103"/>
  <c r="O115" i="103"/>
  <c r="O103" i="103"/>
  <c r="O140" i="103"/>
  <c r="O125" i="103"/>
  <c r="O110" i="103"/>
  <c r="O139" i="103"/>
  <c r="O137" i="103"/>
  <c r="O127" i="103"/>
  <c r="O149" i="103"/>
  <c r="O119" i="103"/>
  <c r="O112" i="103"/>
  <c r="O136" i="103"/>
  <c r="O135" i="103"/>
  <c r="O107" i="103"/>
  <c r="O154" i="103"/>
  <c r="O121" i="103"/>
  <c r="O109" i="103"/>
  <c r="O128" i="103"/>
  <c r="O124" i="103"/>
  <c r="O123" i="103"/>
  <c r="O106" i="103"/>
  <c r="O148" i="103"/>
  <c r="O96" i="103"/>
  <c r="O84" i="103"/>
  <c r="O91" i="103"/>
  <c r="O134" i="103"/>
  <c r="O98" i="103"/>
  <c r="O86" i="103"/>
  <c r="O74" i="103"/>
  <c r="O62" i="103"/>
  <c r="O165" i="103"/>
  <c r="O93" i="103"/>
  <c r="O118" i="103"/>
  <c r="O117" i="103"/>
  <c r="O108" i="103"/>
  <c r="O105" i="103"/>
  <c r="O100" i="103"/>
  <c r="O88" i="103"/>
  <c r="O131" i="103"/>
  <c r="O116" i="103"/>
  <c r="O111" i="103"/>
  <c r="O102" i="103"/>
  <c r="O95" i="103"/>
  <c r="O83" i="103"/>
  <c r="O71" i="103"/>
  <c r="O59" i="103"/>
  <c r="O90" i="103"/>
  <c r="O97" i="103"/>
  <c r="O85" i="103"/>
  <c r="O92" i="103"/>
  <c r="O80" i="103"/>
  <c r="O68" i="103"/>
  <c r="O122" i="103"/>
  <c r="O104" i="103"/>
  <c r="O99" i="103"/>
  <c r="O87" i="103"/>
  <c r="O75" i="103"/>
  <c r="O63" i="103"/>
  <c r="O72" i="103"/>
  <c r="O65" i="103"/>
  <c r="O60" i="103"/>
  <c r="O55" i="103"/>
  <c r="O50" i="103"/>
  <c r="O77" i="103"/>
  <c r="O67" i="103"/>
  <c r="O69" i="103"/>
  <c r="O64" i="103"/>
  <c r="O52" i="103"/>
  <c r="O47" i="103"/>
  <c r="O79" i="103"/>
  <c r="O61" i="103"/>
  <c r="O54" i="103"/>
  <c r="O76" i="103"/>
  <c r="O94" i="103"/>
  <c r="O82" i="103"/>
  <c r="O81" i="103"/>
  <c r="O66" i="103"/>
  <c r="O56" i="103"/>
  <c r="O44" i="103"/>
  <c r="O89" i="103"/>
  <c r="O73" i="103"/>
  <c r="O114" i="103"/>
  <c r="O78" i="103"/>
  <c r="O70" i="103"/>
  <c r="AA268" i="103"/>
  <c r="AA256" i="103"/>
  <c r="AA275" i="103"/>
  <c r="AA263" i="103"/>
  <c r="AA270" i="103"/>
  <c r="AA265" i="103"/>
  <c r="AA253" i="103"/>
  <c r="AA272" i="103"/>
  <c r="AA260" i="103"/>
  <c r="AA267" i="103"/>
  <c r="AA274" i="103"/>
  <c r="AA262" i="103"/>
  <c r="AA269" i="103"/>
  <c r="AA257" i="103"/>
  <c r="AA264" i="103"/>
  <c r="AA252" i="103"/>
  <c r="AA273" i="103"/>
  <c r="AA261" i="103"/>
  <c r="AA259" i="103"/>
  <c r="AA248" i="103"/>
  <c r="AA236" i="103"/>
  <c r="AA238" i="103"/>
  <c r="AA250" i="103"/>
  <c r="AA254" i="103"/>
  <c r="AA240" i="103"/>
  <c r="AA276" i="103"/>
  <c r="AA255" i="103"/>
  <c r="AA249" i="103"/>
  <c r="AA266" i="103"/>
  <c r="AA258" i="103"/>
  <c r="AA271" i="103"/>
  <c r="AA246" i="103"/>
  <c r="AA233" i="103"/>
  <c r="AA230" i="103"/>
  <c r="AA218" i="103"/>
  <c r="AA225" i="103"/>
  <c r="AA244" i="103"/>
  <c r="AA241" i="103"/>
  <c r="AA232" i="103"/>
  <c r="AA227" i="103"/>
  <c r="AA242" i="103"/>
  <c r="AA239" i="103"/>
  <c r="AA229" i="103"/>
  <c r="AA224" i="103"/>
  <c r="AA247" i="103"/>
  <c r="AA231" i="103"/>
  <c r="AA219" i="103"/>
  <c r="AA226" i="103"/>
  <c r="AA245" i="103"/>
  <c r="AA237" i="103"/>
  <c r="AA235" i="103"/>
  <c r="AA243" i="103"/>
  <c r="AA234" i="103"/>
  <c r="AA222" i="103"/>
  <c r="AA220" i="103"/>
  <c r="AA209" i="103"/>
  <c r="AA251" i="103"/>
  <c r="AA216" i="103"/>
  <c r="AA204" i="103"/>
  <c r="AA213" i="103"/>
  <c r="AA228" i="103"/>
  <c r="AA208" i="103"/>
  <c r="AA221" i="103"/>
  <c r="AA215" i="103"/>
  <c r="AA210" i="103"/>
  <c r="AA198" i="103"/>
  <c r="AA223" i="103"/>
  <c r="AA217" i="103"/>
  <c r="AA214" i="103"/>
  <c r="AA206" i="103"/>
  <c r="AA189" i="103"/>
  <c r="AA205" i="103"/>
  <c r="AA203" i="103"/>
  <c r="AA201" i="103"/>
  <c r="AA211" i="103"/>
  <c r="AA193" i="103"/>
  <c r="AA188" i="103"/>
  <c r="AA199" i="103"/>
  <c r="AA195" i="103"/>
  <c r="AA202" i="103"/>
  <c r="AA190" i="103"/>
  <c r="AA207" i="103"/>
  <c r="AA194" i="103"/>
  <c r="AA182" i="103"/>
  <c r="AA191" i="103"/>
  <c r="AA185" i="103"/>
  <c r="AA179" i="103"/>
  <c r="AA167" i="103"/>
  <c r="AA192" i="103"/>
  <c r="AA174" i="103"/>
  <c r="AA183" i="103"/>
  <c r="AA200" i="103"/>
  <c r="AA171" i="103"/>
  <c r="AA181" i="103"/>
  <c r="AA212" i="103"/>
  <c r="AA187" i="103"/>
  <c r="AA186" i="103"/>
  <c r="AA184" i="103"/>
  <c r="AA173" i="103"/>
  <c r="AA161" i="103"/>
  <c r="AA196" i="103"/>
  <c r="AA180" i="103"/>
  <c r="AA168" i="103"/>
  <c r="AA175" i="103"/>
  <c r="AA163" i="103"/>
  <c r="AA197" i="103"/>
  <c r="AA177" i="103"/>
  <c r="AA176" i="103"/>
  <c r="AA151" i="103"/>
  <c r="AA170" i="103"/>
  <c r="AA169" i="103"/>
  <c r="AA164" i="103"/>
  <c r="AA158" i="103"/>
  <c r="AA153" i="103"/>
  <c r="AA160" i="103"/>
  <c r="AA178" i="103"/>
  <c r="AA172" i="103"/>
  <c r="AA150" i="103"/>
  <c r="AA166" i="103"/>
  <c r="AA157" i="103"/>
  <c r="AA165" i="103"/>
  <c r="AA159" i="103"/>
  <c r="AA147" i="103"/>
  <c r="AA162" i="103"/>
  <c r="AA142" i="103"/>
  <c r="AA154" i="103"/>
  <c r="AA149" i="103"/>
  <c r="AA132" i="103"/>
  <c r="AA120" i="103"/>
  <c r="AA145" i="103"/>
  <c r="AA144" i="103"/>
  <c r="AA141" i="103"/>
  <c r="AA129" i="103"/>
  <c r="AA146" i="103"/>
  <c r="AA148" i="103"/>
  <c r="AA143" i="103"/>
  <c r="AA138" i="103"/>
  <c r="AA126" i="103"/>
  <c r="AA133" i="103"/>
  <c r="AA113" i="103"/>
  <c r="AA101" i="103"/>
  <c r="AA131" i="103"/>
  <c r="AA123" i="103"/>
  <c r="AA134" i="103"/>
  <c r="AA124" i="103"/>
  <c r="AA115" i="103"/>
  <c r="AA103" i="103"/>
  <c r="AA128" i="103"/>
  <c r="AA110" i="103"/>
  <c r="AA130" i="103"/>
  <c r="AA112" i="103"/>
  <c r="AA152" i="103"/>
  <c r="AA118" i="103"/>
  <c r="AA107" i="103"/>
  <c r="AA156" i="103"/>
  <c r="AA125" i="103"/>
  <c r="AA119" i="103"/>
  <c r="AA114" i="103"/>
  <c r="AA127" i="103"/>
  <c r="AA109" i="103"/>
  <c r="AA136" i="103"/>
  <c r="AA135" i="103"/>
  <c r="AA122" i="103"/>
  <c r="AA106" i="103"/>
  <c r="AA96" i="103"/>
  <c r="AA84" i="103"/>
  <c r="AA117" i="103"/>
  <c r="AA111" i="103"/>
  <c r="AA104" i="103"/>
  <c r="AA91" i="103"/>
  <c r="AA140" i="103"/>
  <c r="AA116" i="103"/>
  <c r="AA98" i="103"/>
  <c r="AA86" i="103"/>
  <c r="AA74" i="103"/>
  <c r="AA62" i="103"/>
  <c r="AA93" i="103"/>
  <c r="AA100" i="103"/>
  <c r="AA88" i="103"/>
  <c r="AA95" i="103"/>
  <c r="AA83" i="103"/>
  <c r="AA71" i="103"/>
  <c r="AA59" i="103"/>
  <c r="AA90" i="103"/>
  <c r="AA155" i="103"/>
  <c r="AA121" i="103"/>
  <c r="AA97" i="103"/>
  <c r="AA85" i="103"/>
  <c r="AA139" i="103"/>
  <c r="AA137" i="103"/>
  <c r="AA105" i="103"/>
  <c r="AA92" i="103"/>
  <c r="AA80" i="103"/>
  <c r="AA68" i="103"/>
  <c r="AA102" i="103"/>
  <c r="AA99" i="103"/>
  <c r="AA87" i="103"/>
  <c r="AA75" i="103"/>
  <c r="AA63" i="103"/>
  <c r="AA66" i="103"/>
  <c r="AA58" i="103"/>
  <c r="AA73" i="103"/>
  <c r="AA55" i="103"/>
  <c r="AA108" i="103"/>
  <c r="AA82" i="103"/>
  <c r="AA81" i="103"/>
  <c r="AA50" i="103"/>
  <c r="AA78" i="103"/>
  <c r="AA70" i="103"/>
  <c r="AA72" i="103"/>
  <c r="AA65" i="103"/>
  <c r="AA52" i="103"/>
  <c r="AA47" i="103"/>
  <c r="AA94" i="103"/>
  <c r="AA89" i="103"/>
  <c r="AA54" i="103"/>
  <c r="AA77" i="103"/>
  <c r="AA67" i="103"/>
  <c r="AA69" i="103"/>
  <c r="AA64" i="103"/>
  <c r="AA56" i="103"/>
  <c r="AA44" i="103"/>
  <c r="AA76" i="103"/>
  <c r="I22" i="103"/>
  <c r="V22" i="103"/>
  <c r="Q23" i="103"/>
  <c r="AC23" i="103"/>
  <c r="AO23" i="103"/>
  <c r="K24" i="103"/>
  <c r="X24" i="103"/>
  <c r="AJ24" i="103"/>
  <c r="S25" i="103"/>
  <c r="AE25" i="103"/>
  <c r="AQ25" i="103"/>
  <c r="N26" i="103"/>
  <c r="Z26" i="103"/>
  <c r="AL26" i="103"/>
  <c r="H27" i="103"/>
  <c r="U27" i="103"/>
  <c r="AG27" i="103"/>
  <c r="AT27" i="103" s="1"/>
  <c r="P28" i="103"/>
  <c r="AB28" i="103"/>
  <c r="AN28" i="103"/>
  <c r="K28" i="103" s="1"/>
  <c r="W29" i="103"/>
  <c r="R30" i="103"/>
  <c r="AD30" i="103"/>
  <c r="AP30" i="103"/>
  <c r="M31" i="103"/>
  <c r="Y31" i="103"/>
  <c r="AK31" i="103"/>
  <c r="T32" i="103"/>
  <c r="AR32" i="103"/>
  <c r="O33" i="103"/>
  <c r="AA33" i="103"/>
  <c r="AM33" i="103"/>
  <c r="I34" i="103"/>
  <c r="V34" i="103"/>
  <c r="Q35" i="103"/>
  <c r="AC35" i="103"/>
  <c r="AO35" i="103"/>
  <c r="K36" i="103"/>
  <c r="X36" i="103"/>
  <c r="AJ36" i="103"/>
  <c r="S37" i="103"/>
  <c r="AE37" i="103"/>
  <c r="AQ37" i="103"/>
  <c r="N38" i="103"/>
  <c r="Z38" i="103"/>
  <c r="AL38" i="103"/>
  <c r="H39" i="103"/>
  <c r="U39" i="103"/>
  <c r="AG39" i="103"/>
  <c r="AT39" i="103" s="1"/>
  <c r="P40" i="103"/>
  <c r="AB40" i="103"/>
  <c r="AO40" i="103"/>
  <c r="M41" i="103"/>
  <c r="Z41" i="103"/>
  <c r="AM41" i="103"/>
  <c r="AQ42" i="103"/>
  <c r="AE42" i="103"/>
  <c r="AO42" i="103"/>
  <c r="X42" i="103"/>
  <c r="AL42" i="103"/>
  <c r="AD43" i="103"/>
  <c r="W44" i="103"/>
  <c r="R45" i="103"/>
  <c r="AI46" i="103"/>
  <c r="AV46" i="103" s="1"/>
  <c r="AG46" i="103"/>
  <c r="AT46" i="103" s="1"/>
  <c r="AB48" i="103"/>
  <c r="X49" i="103"/>
  <c r="AC50" i="103"/>
  <c r="AA51" i="103"/>
  <c r="AA53" i="103"/>
  <c r="Y56" i="103"/>
  <c r="X59" i="103"/>
  <c r="V67" i="103"/>
  <c r="N99" i="103"/>
  <c r="P275" i="103"/>
  <c r="P263" i="103"/>
  <c r="P270" i="103"/>
  <c r="P265" i="103"/>
  <c r="P272" i="103"/>
  <c r="P260" i="103"/>
  <c r="P267" i="103"/>
  <c r="P255" i="103"/>
  <c r="P274" i="103"/>
  <c r="P269" i="103"/>
  <c r="P264" i="103"/>
  <c r="P276" i="103"/>
  <c r="P271" i="103"/>
  <c r="P259" i="103"/>
  <c r="P268" i="103"/>
  <c r="P256" i="103"/>
  <c r="P253" i="103"/>
  <c r="P257" i="103"/>
  <c r="P243" i="103"/>
  <c r="P261" i="103"/>
  <c r="P258" i="103"/>
  <c r="P250" i="103"/>
  <c r="P251" i="103"/>
  <c r="P245" i="103"/>
  <c r="P247" i="103"/>
  <c r="P273" i="103"/>
  <c r="P262" i="103"/>
  <c r="P252" i="103"/>
  <c r="P249" i="103"/>
  <c r="P254" i="103"/>
  <c r="P225" i="103"/>
  <c r="P248" i="103"/>
  <c r="P246" i="103"/>
  <c r="P242" i="103"/>
  <c r="P239" i="103"/>
  <c r="P232" i="103"/>
  <c r="P220" i="103"/>
  <c r="P227" i="103"/>
  <c r="P240" i="103"/>
  <c r="P236" i="103"/>
  <c r="P237" i="103"/>
  <c r="P231" i="103"/>
  <c r="P235" i="103"/>
  <c r="P226" i="103"/>
  <c r="P266" i="103"/>
  <c r="P238" i="103"/>
  <c r="P244" i="103"/>
  <c r="P234" i="103"/>
  <c r="P228" i="103"/>
  <c r="P218" i="103"/>
  <c r="P216" i="103"/>
  <c r="P204" i="103"/>
  <c r="P221" i="103"/>
  <c r="P211" i="103"/>
  <c r="P223" i="103"/>
  <c r="P213" i="103"/>
  <c r="P219" i="103"/>
  <c r="P208" i="103"/>
  <c r="P230" i="103"/>
  <c r="P229" i="103"/>
  <c r="P215" i="103"/>
  <c r="P203" i="103"/>
  <c r="P233" i="103"/>
  <c r="P222" i="103"/>
  <c r="P205" i="103"/>
  <c r="P241" i="103"/>
  <c r="P217" i="103"/>
  <c r="P212" i="103"/>
  <c r="P224" i="103"/>
  <c r="P209" i="103"/>
  <c r="P196" i="103"/>
  <c r="P184" i="103"/>
  <c r="P210" i="103"/>
  <c r="P199" i="103"/>
  <c r="P198" i="103"/>
  <c r="P202" i="103"/>
  <c r="P193" i="103"/>
  <c r="P207" i="103"/>
  <c r="P188" i="103"/>
  <c r="P206" i="103"/>
  <c r="P195" i="103"/>
  <c r="P183" i="103"/>
  <c r="P200" i="103"/>
  <c r="P197" i="103"/>
  <c r="P201" i="103"/>
  <c r="P189" i="103"/>
  <c r="P187" i="103"/>
  <c r="P186" i="103"/>
  <c r="P174" i="103"/>
  <c r="P162" i="103"/>
  <c r="P181" i="103"/>
  <c r="P176" i="103"/>
  <c r="P178" i="103"/>
  <c r="P214" i="103"/>
  <c r="P192" i="103"/>
  <c r="P191" i="103"/>
  <c r="P182" i="103"/>
  <c r="P180" i="103"/>
  <c r="P168" i="103"/>
  <c r="P190" i="103"/>
  <c r="P185" i="103"/>
  <c r="P175" i="103"/>
  <c r="P163" i="103"/>
  <c r="P194" i="103"/>
  <c r="P170" i="103"/>
  <c r="P172" i="103"/>
  <c r="P161" i="103"/>
  <c r="P158" i="103"/>
  <c r="P166" i="103"/>
  <c r="P160" i="103"/>
  <c r="P148" i="103"/>
  <c r="P165" i="103"/>
  <c r="P173" i="103"/>
  <c r="P157" i="103"/>
  <c r="P145" i="103"/>
  <c r="P179" i="103"/>
  <c r="P177" i="103"/>
  <c r="P171" i="103"/>
  <c r="P167" i="103"/>
  <c r="P169" i="103"/>
  <c r="P164" i="103"/>
  <c r="P154" i="103"/>
  <c r="P153" i="103"/>
  <c r="P139" i="103"/>
  <c r="P127" i="103"/>
  <c r="P150" i="103"/>
  <c r="P156" i="103"/>
  <c r="P155" i="103"/>
  <c r="P141" i="103"/>
  <c r="P136" i="103"/>
  <c r="P124" i="103"/>
  <c r="P159" i="103"/>
  <c r="P152" i="103"/>
  <c r="P147" i="103"/>
  <c r="P143" i="103"/>
  <c r="P138" i="103"/>
  <c r="P133" i="103"/>
  <c r="P149" i="103"/>
  <c r="P140" i="103"/>
  <c r="P128" i="103"/>
  <c r="P151" i="103"/>
  <c r="P108" i="103"/>
  <c r="P146" i="103"/>
  <c r="P142" i="103"/>
  <c r="P115" i="103"/>
  <c r="P125" i="103"/>
  <c r="P110" i="103"/>
  <c r="P137" i="103"/>
  <c r="P118" i="103"/>
  <c r="P117" i="103"/>
  <c r="P105" i="103"/>
  <c r="P132" i="103"/>
  <c r="P129" i="103"/>
  <c r="P135" i="103"/>
  <c r="P107" i="103"/>
  <c r="P144" i="103"/>
  <c r="P121" i="103"/>
  <c r="P120" i="103"/>
  <c r="P114" i="103"/>
  <c r="P126" i="103"/>
  <c r="P134" i="103"/>
  <c r="P131" i="103"/>
  <c r="P122" i="103"/>
  <c r="P116" i="103"/>
  <c r="P130" i="103"/>
  <c r="P113" i="103"/>
  <c r="P101" i="103"/>
  <c r="P91" i="103"/>
  <c r="P103" i="103"/>
  <c r="P98" i="103"/>
  <c r="P93" i="103"/>
  <c r="P81" i="103"/>
  <c r="P69" i="103"/>
  <c r="P100" i="103"/>
  <c r="P111" i="103"/>
  <c r="P109" i="103"/>
  <c r="P106" i="103"/>
  <c r="P102" i="103"/>
  <c r="P95" i="103"/>
  <c r="P83" i="103"/>
  <c r="P119" i="103"/>
  <c r="P90" i="103"/>
  <c r="P78" i="103"/>
  <c r="P66" i="103"/>
  <c r="P123" i="103"/>
  <c r="P97" i="103"/>
  <c r="P85" i="103"/>
  <c r="P112" i="103"/>
  <c r="P92" i="103"/>
  <c r="P104" i="103"/>
  <c r="P99" i="103"/>
  <c r="P87" i="103"/>
  <c r="P75" i="103"/>
  <c r="P63" i="103"/>
  <c r="P94" i="103"/>
  <c r="P82" i="103"/>
  <c r="P70" i="103"/>
  <c r="P60" i="103"/>
  <c r="P55" i="103"/>
  <c r="P62" i="103"/>
  <c r="P50" i="103"/>
  <c r="P86" i="103"/>
  <c r="P77" i="103"/>
  <c r="P67" i="103"/>
  <c r="P57" i="103"/>
  <c r="P45" i="103"/>
  <c r="P64" i="103"/>
  <c r="P88" i="103"/>
  <c r="P74" i="103"/>
  <c r="P71" i="103"/>
  <c r="P47" i="103"/>
  <c r="P79" i="103"/>
  <c r="P61" i="103"/>
  <c r="P54" i="103"/>
  <c r="P76" i="103"/>
  <c r="P49" i="103"/>
  <c r="P68" i="103"/>
  <c r="P56" i="103"/>
  <c r="P96" i="103"/>
  <c r="P89" i="103"/>
  <c r="P73" i="103"/>
  <c r="P51" i="103"/>
  <c r="P84" i="103"/>
  <c r="P58" i="103"/>
  <c r="P72" i="103"/>
  <c r="P65" i="103"/>
  <c r="AB275" i="103"/>
  <c r="AB263" i="103"/>
  <c r="AB270" i="103"/>
  <c r="AB265" i="103"/>
  <c r="AB272" i="103"/>
  <c r="AB260" i="103"/>
  <c r="AB267" i="103"/>
  <c r="AB255" i="103"/>
  <c r="AB274" i="103"/>
  <c r="AB269" i="103"/>
  <c r="AB264" i="103"/>
  <c r="AB276" i="103"/>
  <c r="AB271" i="103"/>
  <c r="AB259" i="103"/>
  <c r="AB268" i="103"/>
  <c r="AB256" i="103"/>
  <c r="AB243" i="103"/>
  <c r="AB262" i="103"/>
  <c r="AB250" i="103"/>
  <c r="AB245" i="103"/>
  <c r="AB254" i="103"/>
  <c r="AB253" i="103"/>
  <c r="AB273" i="103"/>
  <c r="AB251" i="103"/>
  <c r="AB247" i="103"/>
  <c r="AB257" i="103"/>
  <c r="AB249" i="103"/>
  <c r="AB266" i="103"/>
  <c r="AB258" i="103"/>
  <c r="AB261" i="103"/>
  <c r="AB252" i="103"/>
  <c r="AB225" i="103"/>
  <c r="AB244" i="103"/>
  <c r="AB241" i="103"/>
  <c r="AB232" i="103"/>
  <c r="AB220" i="103"/>
  <c r="AB227" i="103"/>
  <c r="AB242" i="103"/>
  <c r="AB239" i="103"/>
  <c r="AB231" i="103"/>
  <c r="AB246" i="103"/>
  <c r="AB240" i="103"/>
  <c r="AB236" i="103"/>
  <c r="AB226" i="103"/>
  <c r="AB248" i="103"/>
  <c r="AB237" i="103"/>
  <c r="AB235" i="103"/>
  <c r="AB228" i="103"/>
  <c r="AB238" i="103"/>
  <c r="AB233" i="103"/>
  <c r="AB230" i="103"/>
  <c r="AB216" i="103"/>
  <c r="AB204" i="103"/>
  <c r="AB211" i="103"/>
  <c r="AB224" i="103"/>
  <c r="AB218" i="103"/>
  <c r="AB213" i="103"/>
  <c r="AB208" i="103"/>
  <c r="AB234" i="103"/>
  <c r="AB221" i="103"/>
  <c r="AB215" i="103"/>
  <c r="AB203" i="103"/>
  <c r="AB223" i="103"/>
  <c r="AB219" i="103"/>
  <c r="AB205" i="103"/>
  <c r="AB212" i="103"/>
  <c r="AB222" i="103"/>
  <c r="AB209" i="103"/>
  <c r="AB196" i="103"/>
  <c r="AB184" i="103"/>
  <c r="AB229" i="103"/>
  <c r="AB201" i="103"/>
  <c r="AB198" i="103"/>
  <c r="AB193" i="103"/>
  <c r="AB188" i="103"/>
  <c r="AB199" i="103"/>
  <c r="AB195" i="103"/>
  <c r="AB183" i="103"/>
  <c r="AB214" i="103"/>
  <c r="AB202" i="103"/>
  <c r="AB197" i="103"/>
  <c r="AB217" i="103"/>
  <c r="AB206" i="103"/>
  <c r="AB189" i="103"/>
  <c r="AB207" i="103"/>
  <c r="AB192" i="103"/>
  <c r="AB190" i="103"/>
  <c r="AB174" i="103"/>
  <c r="AB162" i="103"/>
  <c r="AB200" i="103"/>
  <c r="AB176" i="103"/>
  <c r="AB210" i="103"/>
  <c r="AB194" i="103"/>
  <c r="AB181" i="103"/>
  <c r="AB178" i="103"/>
  <c r="AB187" i="103"/>
  <c r="AB186" i="103"/>
  <c r="AB180" i="103"/>
  <c r="AB168" i="103"/>
  <c r="AB175" i="103"/>
  <c r="AB163" i="103"/>
  <c r="AB170" i="103"/>
  <c r="AB191" i="103"/>
  <c r="AB185" i="103"/>
  <c r="AB172" i="103"/>
  <c r="AB173" i="103"/>
  <c r="AB169" i="103"/>
  <c r="AB164" i="103"/>
  <c r="AB158" i="103"/>
  <c r="AB146" i="103"/>
  <c r="AB171" i="103"/>
  <c r="AB160" i="103"/>
  <c r="AB148" i="103"/>
  <c r="AB179" i="103"/>
  <c r="AB161" i="103"/>
  <c r="AB182" i="103"/>
  <c r="AB177" i="103"/>
  <c r="AB166" i="103"/>
  <c r="AB157" i="103"/>
  <c r="AB145" i="103"/>
  <c r="AB165" i="103"/>
  <c r="AB154" i="103"/>
  <c r="AB167" i="103"/>
  <c r="AB159" i="103"/>
  <c r="AB151" i="103"/>
  <c r="AB139" i="103"/>
  <c r="AB127" i="103"/>
  <c r="AB141" i="103"/>
  <c r="AB136" i="103"/>
  <c r="AB124" i="103"/>
  <c r="AB153" i="103"/>
  <c r="AB143" i="103"/>
  <c r="AB150" i="103"/>
  <c r="AB138" i="103"/>
  <c r="AB133" i="103"/>
  <c r="AB155" i="103"/>
  <c r="AB140" i="103"/>
  <c r="AB128" i="103"/>
  <c r="AB147" i="103"/>
  <c r="AB131" i="103"/>
  <c r="AB123" i="103"/>
  <c r="AB108" i="103"/>
  <c r="AB134" i="103"/>
  <c r="AB115" i="103"/>
  <c r="AB110" i="103"/>
  <c r="AB144" i="103"/>
  <c r="AB130" i="103"/>
  <c r="AB117" i="103"/>
  <c r="AB105" i="103"/>
  <c r="AB149" i="103"/>
  <c r="AB152" i="103"/>
  <c r="AB118" i="103"/>
  <c r="AB107" i="103"/>
  <c r="AB156" i="103"/>
  <c r="AB125" i="103"/>
  <c r="AB119" i="103"/>
  <c r="AB114" i="103"/>
  <c r="AB132" i="103"/>
  <c r="AB129" i="103"/>
  <c r="AB121" i="103"/>
  <c r="AB120" i="103"/>
  <c r="AB116" i="103"/>
  <c r="AB126" i="103"/>
  <c r="AB113" i="103"/>
  <c r="AB135" i="103"/>
  <c r="AB111" i="103"/>
  <c r="AB109" i="103"/>
  <c r="AB104" i="103"/>
  <c r="AB91" i="103"/>
  <c r="AB98" i="103"/>
  <c r="AB142" i="103"/>
  <c r="AB93" i="103"/>
  <c r="AB81" i="103"/>
  <c r="AB69" i="103"/>
  <c r="AB112" i="103"/>
  <c r="AB101" i="103"/>
  <c r="AB100" i="103"/>
  <c r="AB95" i="103"/>
  <c r="AB83" i="103"/>
  <c r="AB103" i="103"/>
  <c r="AB90" i="103"/>
  <c r="AB78" i="103"/>
  <c r="AB66" i="103"/>
  <c r="AB97" i="103"/>
  <c r="AB85" i="103"/>
  <c r="AB137" i="103"/>
  <c r="AB92" i="103"/>
  <c r="AB122" i="103"/>
  <c r="AB102" i="103"/>
  <c r="AB99" i="103"/>
  <c r="AB87" i="103"/>
  <c r="AB75" i="103"/>
  <c r="AB63" i="103"/>
  <c r="AB94" i="103"/>
  <c r="AB82" i="103"/>
  <c r="AB70" i="103"/>
  <c r="AB88" i="103"/>
  <c r="AB73" i="103"/>
  <c r="AB59" i="103"/>
  <c r="AB55" i="103"/>
  <c r="AB50" i="103"/>
  <c r="AB80" i="103"/>
  <c r="AB60" i="103"/>
  <c r="AB57" i="103"/>
  <c r="AB45" i="103"/>
  <c r="AB106" i="103"/>
  <c r="AB72" i="103"/>
  <c r="AB65" i="103"/>
  <c r="AB47" i="103"/>
  <c r="AB89" i="103"/>
  <c r="AB84" i="103"/>
  <c r="AB62" i="103"/>
  <c r="AB54" i="103"/>
  <c r="AB96" i="103"/>
  <c r="AB77" i="103"/>
  <c r="AB67" i="103"/>
  <c r="AB49" i="103"/>
  <c r="AB64" i="103"/>
  <c r="AB56" i="103"/>
  <c r="AB74" i="103"/>
  <c r="AB71" i="103"/>
  <c r="AB51" i="103"/>
  <c r="AB79" i="103"/>
  <c r="AB61" i="103"/>
  <c r="AB68" i="103"/>
  <c r="AB58" i="103"/>
  <c r="W22" i="103"/>
  <c r="R23" i="103"/>
  <c r="AD23" i="103"/>
  <c r="AP23" i="103"/>
  <c r="Y24" i="103"/>
  <c r="T25" i="103"/>
  <c r="AR25" i="103"/>
  <c r="O26" i="103"/>
  <c r="AA26" i="103"/>
  <c r="AM26" i="103"/>
  <c r="V27" i="103"/>
  <c r="AH27" i="103"/>
  <c r="AU27" i="103" s="1"/>
  <c r="Q28" i="103"/>
  <c r="AC28" i="103"/>
  <c r="X29" i="103"/>
  <c r="S30" i="103"/>
  <c r="AE30" i="103"/>
  <c r="AQ30" i="103"/>
  <c r="N31" i="103"/>
  <c r="Z31" i="103"/>
  <c r="AL31" i="103"/>
  <c r="U32" i="103"/>
  <c r="P33" i="103"/>
  <c r="AB33" i="103"/>
  <c r="AN33" i="103"/>
  <c r="K33" i="103" s="1"/>
  <c r="W34" i="103"/>
  <c r="R35" i="103"/>
  <c r="AD35" i="103"/>
  <c r="AP35" i="103"/>
  <c r="Y36" i="103"/>
  <c r="T37" i="103"/>
  <c r="AR37" i="103"/>
  <c r="O38" i="103"/>
  <c r="AA38" i="103"/>
  <c r="AM38" i="103"/>
  <c r="V39" i="103"/>
  <c r="AH39" i="103"/>
  <c r="AU39" i="103" s="1"/>
  <c r="Q40" i="103"/>
  <c r="AC40" i="103"/>
  <c r="N41" i="103"/>
  <c r="AA41" i="103"/>
  <c r="AN41" i="103"/>
  <c r="K41" i="103" s="1"/>
  <c r="Y42" i="103"/>
  <c r="O43" i="103"/>
  <c r="X44" i="103"/>
  <c r="S45" i="103"/>
  <c r="AM45" i="103"/>
  <c r="N46" i="103"/>
  <c r="AG47" i="103"/>
  <c r="AT47" i="103" s="1"/>
  <c r="AC48" i="103"/>
  <c r="Y49" i="103"/>
  <c r="AD50" i="103"/>
  <c r="AB53" i="103"/>
  <c r="AH87" i="103"/>
  <c r="AU87" i="103" s="1"/>
  <c r="AI87" i="103"/>
  <c r="AV87" i="103" s="1"/>
  <c r="AG87" i="103"/>
  <c r="AT87" i="103" s="1"/>
  <c r="S98" i="103"/>
  <c r="Q270" i="103"/>
  <c r="Q258" i="103"/>
  <c r="Q265" i="103"/>
  <c r="Q272" i="103"/>
  <c r="Q267" i="103"/>
  <c r="Q255" i="103"/>
  <c r="Q274" i="103"/>
  <c r="Q262" i="103"/>
  <c r="Q269" i="103"/>
  <c r="Q264" i="103"/>
  <c r="Q276" i="103"/>
  <c r="Q271" i="103"/>
  <c r="Q259" i="103"/>
  <c r="Q266" i="103"/>
  <c r="Q254" i="103"/>
  <c r="Q275" i="103"/>
  <c r="Q263" i="103"/>
  <c r="Q251" i="103"/>
  <c r="Q257" i="103"/>
  <c r="Q268" i="103"/>
  <c r="Q261" i="103"/>
  <c r="Q256" i="103"/>
  <c r="Q250" i="103"/>
  <c r="Q238" i="103"/>
  <c r="Q240" i="103"/>
  <c r="Q247" i="103"/>
  <c r="Q242" i="103"/>
  <c r="Q273" i="103"/>
  <c r="Q260" i="103"/>
  <c r="Q253" i="103"/>
  <c r="Q248" i="103"/>
  <c r="Q249" i="103"/>
  <c r="Q246" i="103"/>
  <c r="Q239" i="103"/>
  <c r="Q232" i="103"/>
  <c r="Q220" i="103"/>
  <c r="Q252" i="103"/>
  <c r="Q227" i="103"/>
  <c r="Q245" i="103"/>
  <c r="Q229" i="103"/>
  <c r="Q236" i="103"/>
  <c r="Q237" i="103"/>
  <c r="Q231" i="103"/>
  <c r="Q235" i="103"/>
  <c r="Q226" i="103"/>
  <c r="Q243" i="103"/>
  <c r="Q221" i="103"/>
  <c r="Q244" i="103"/>
  <c r="Q234" i="103"/>
  <c r="Q228" i="103"/>
  <c r="Q241" i="103"/>
  <c r="Q233" i="103"/>
  <c r="Q211" i="103"/>
  <c r="Q199" i="103"/>
  <c r="Q206" i="103"/>
  <c r="Q219" i="103"/>
  <c r="Q230" i="103"/>
  <c r="Q215" i="103"/>
  <c r="Q210" i="103"/>
  <c r="Q225" i="103"/>
  <c r="Q222" i="103"/>
  <c r="Q217" i="103"/>
  <c r="Q212" i="103"/>
  <c r="Q200" i="103"/>
  <c r="Q207" i="103"/>
  <c r="Q218" i="103"/>
  <c r="Q216" i="103"/>
  <c r="Q191" i="103"/>
  <c r="Q198" i="103"/>
  <c r="Q202" i="103"/>
  <c r="Q193" i="103"/>
  <c r="Q223" i="103"/>
  <c r="Q213" i="103"/>
  <c r="Q195" i="103"/>
  <c r="Q204" i="103"/>
  <c r="Q190" i="103"/>
  <c r="Q224" i="103"/>
  <c r="Q208" i="103"/>
  <c r="Q197" i="103"/>
  <c r="Q192" i="103"/>
  <c r="Q196" i="103"/>
  <c r="Q184" i="103"/>
  <c r="Q188" i="103"/>
  <c r="Q187" i="103"/>
  <c r="Q186" i="103"/>
  <c r="Q169" i="103"/>
  <c r="Q203" i="103"/>
  <c r="Q181" i="103"/>
  <c r="Q176" i="103"/>
  <c r="Q178" i="103"/>
  <c r="Q214" i="103"/>
  <c r="Q173" i="103"/>
  <c r="Q182" i="103"/>
  <c r="Q185" i="103"/>
  <c r="Q175" i="103"/>
  <c r="Q163" i="103"/>
  <c r="Q209" i="103"/>
  <c r="Q201" i="103"/>
  <c r="Q194" i="103"/>
  <c r="Q170" i="103"/>
  <c r="Q177" i="103"/>
  <c r="Q165" i="103"/>
  <c r="Q205" i="103"/>
  <c r="Q183" i="103"/>
  <c r="Q179" i="103"/>
  <c r="Q166" i="103"/>
  <c r="Q153" i="103"/>
  <c r="Q160" i="103"/>
  <c r="Q180" i="103"/>
  <c r="Q155" i="103"/>
  <c r="Q168" i="103"/>
  <c r="Q152" i="103"/>
  <c r="Q189" i="103"/>
  <c r="Q171" i="103"/>
  <c r="Q167" i="103"/>
  <c r="Q162" i="103"/>
  <c r="Q159" i="103"/>
  <c r="Q164" i="103"/>
  <c r="Q149" i="103"/>
  <c r="Q161" i="103"/>
  <c r="Q158" i="103"/>
  <c r="Q144" i="103"/>
  <c r="Q150" i="103"/>
  <c r="Q148" i="103"/>
  <c r="Q146" i="103"/>
  <c r="Q134" i="103"/>
  <c r="Q122" i="103"/>
  <c r="Q156" i="103"/>
  <c r="Q172" i="103"/>
  <c r="Q157" i="103"/>
  <c r="Q147" i="103"/>
  <c r="Q143" i="103"/>
  <c r="Q131" i="103"/>
  <c r="Q119" i="103"/>
  <c r="Q140" i="103"/>
  <c r="Q128" i="103"/>
  <c r="Q154" i="103"/>
  <c r="Q151" i="103"/>
  <c r="Q135" i="103"/>
  <c r="Q142" i="103"/>
  <c r="Q138" i="103"/>
  <c r="Q115" i="103"/>
  <c r="Q103" i="103"/>
  <c r="Q141" i="103"/>
  <c r="Q125" i="103"/>
  <c r="Q110" i="103"/>
  <c r="Q137" i="103"/>
  <c r="Q118" i="103"/>
  <c r="Q117" i="103"/>
  <c r="Q105" i="103"/>
  <c r="Q139" i="103"/>
  <c r="Q132" i="103"/>
  <c r="Q129" i="103"/>
  <c r="Q127" i="103"/>
  <c r="Q112" i="103"/>
  <c r="Q174" i="103"/>
  <c r="Q145" i="103"/>
  <c r="Q136" i="103"/>
  <c r="Q121" i="103"/>
  <c r="Q120" i="103"/>
  <c r="Q114" i="103"/>
  <c r="Q102" i="103"/>
  <c r="Q126" i="103"/>
  <c r="Q109" i="103"/>
  <c r="Q116" i="103"/>
  <c r="Q111" i="103"/>
  <c r="Q108" i="103"/>
  <c r="Q98" i="103"/>
  <c r="Q86" i="103"/>
  <c r="Q124" i="103"/>
  <c r="Q93" i="103"/>
  <c r="Q133" i="103"/>
  <c r="Q107" i="103"/>
  <c r="Q100" i="103"/>
  <c r="Q88" i="103"/>
  <c r="Q76" i="103"/>
  <c r="Q64" i="103"/>
  <c r="Q106" i="103"/>
  <c r="Q95" i="103"/>
  <c r="Q130" i="103"/>
  <c r="Q113" i="103"/>
  <c r="Q90" i="103"/>
  <c r="Q123" i="103"/>
  <c r="Q97" i="103"/>
  <c r="Q85" i="103"/>
  <c r="Q73" i="103"/>
  <c r="Q61" i="103"/>
  <c r="Q92" i="103"/>
  <c r="Q104" i="103"/>
  <c r="Q99" i="103"/>
  <c r="Q87" i="103"/>
  <c r="Q94" i="103"/>
  <c r="Q82" i="103"/>
  <c r="Q70" i="103"/>
  <c r="Q89" i="103"/>
  <c r="Q77" i="103"/>
  <c r="Q65" i="103"/>
  <c r="Q62" i="103"/>
  <c r="Q67" i="103"/>
  <c r="Q57" i="103"/>
  <c r="Q52" i="103"/>
  <c r="Q74" i="103"/>
  <c r="Q71" i="103"/>
  <c r="Q69" i="103"/>
  <c r="Q79" i="103"/>
  <c r="Q54" i="103"/>
  <c r="Q42" i="103"/>
  <c r="Q91" i="103"/>
  <c r="Q49" i="103"/>
  <c r="Q101" i="103"/>
  <c r="Q68" i="103"/>
  <c r="Q56" i="103"/>
  <c r="Q96" i="103"/>
  <c r="Q83" i="103"/>
  <c r="Q81" i="103"/>
  <c r="Q66" i="103"/>
  <c r="Q63" i="103"/>
  <c r="Q84" i="103"/>
  <c r="Q58" i="103"/>
  <c r="Q46" i="103"/>
  <c r="Q80" i="103"/>
  <c r="Q59" i="103"/>
  <c r="Q53" i="103"/>
  <c r="Q60" i="103"/>
  <c r="Q55" i="103"/>
  <c r="AC270" i="103"/>
  <c r="AC258" i="103"/>
  <c r="AC265" i="103"/>
  <c r="AC272" i="103"/>
  <c r="AC267" i="103"/>
  <c r="AC255" i="103"/>
  <c r="AC274" i="103"/>
  <c r="AC262" i="103"/>
  <c r="AC269" i="103"/>
  <c r="AC264" i="103"/>
  <c r="AC276" i="103"/>
  <c r="AC271" i="103"/>
  <c r="AC259" i="103"/>
  <c r="AC266" i="103"/>
  <c r="AC254" i="103"/>
  <c r="AC275" i="103"/>
  <c r="AC263" i="103"/>
  <c r="AC251" i="103"/>
  <c r="AC260" i="103"/>
  <c r="AC238" i="103"/>
  <c r="AC250" i="103"/>
  <c r="AC253" i="103"/>
  <c r="AC240" i="103"/>
  <c r="AC273" i="103"/>
  <c r="AC247" i="103"/>
  <c r="AC242" i="103"/>
  <c r="AC257" i="103"/>
  <c r="AC256" i="103"/>
  <c r="AC261" i="103"/>
  <c r="AC252" i="103"/>
  <c r="AC268" i="103"/>
  <c r="AC248" i="103"/>
  <c r="AC244" i="103"/>
  <c r="AC241" i="103"/>
  <c r="AC232" i="103"/>
  <c r="AC220" i="103"/>
  <c r="AC227" i="103"/>
  <c r="AC239" i="103"/>
  <c r="AC229" i="103"/>
  <c r="AC231" i="103"/>
  <c r="AC246" i="103"/>
  <c r="AC236" i="103"/>
  <c r="AC226" i="103"/>
  <c r="AC249" i="103"/>
  <c r="AC237" i="103"/>
  <c r="AC235" i="103"/>
  <c r="AC221" i="103"/>
  <c r="AC245" i="103"/>
  <c r="AC228" i="103"/>
  <c r="AC234" i="103"/>
  <c r="AC211" i="103"/>
  <c r="AC199" i="103"/>
  <c r="AC206" i="103"/>
  <c r="AC215" i="103"/>
  <c r="AC233" i="103"/>
  <c r="AC210" i="103"/>
  <c r="AC223" i="103"/>
  <c r="AC219" i="103"/>
  <c r="AC212" i="103"/>
  <c r="AC200" i="103"/>
  <c r="AC243" i="103"/>
  <c r="AC207" i="103"/>
  <c r="AC225" i="103"/>
  <c r="AC216" i="103"/>
  <c r="AC213" i="103"/>
  <c r="AC191" i="103"/>
  <c r="AC208" i="103"/>
  <c r="AC201" i="103"/>
  <c r="AC205" i="103"/>
  <c r="AC203" i="103"/>
  <c r="AC198" i="103"/>
  <c r="AC193" i="103"/>
  <c r="AC224" i="103"/>
  <c r="AC195" i="103"/>
  <c r="AC214" i="103"/>
  <c r="AC209" i="103"/>
  <c r="AC202" i="103"/>
  <c r="AC190" i="103"/>
  <c r="AC218" i="103"/>
  <c r="AC197" i="103"/>
  <c r="AC230" i="103"/>
  <c r="AC217" i="103"/>
  <c r="AC192" i="103"/>
  <c r="AC196" i="103"/>
  <c r="AC184" i="103"/>
  <c r="AC169" i="103"/>
  <c r="AC183" i="103"/>
  <c r="AC176" i="103"/>
  <c r="AC204" i="103"/>
  <c r="AC189" i="103"/>
  <c r="AC194" i="103"/>
  <c r="AC181" i="103"/>
  <c r="AC178" i="103"/>
  <c r="AC222" i="103"/>
  <c r="AC188" i="103"/>
  <c r="AC187" i="103"/>
  <c r="AC186" i="103"/>
  <c r="AC173" i="103"/>
  <c r="AC175" i="103"/>
  <c r="AC163" i="103"/>
  <c r="AC170" i="103"/>
  <c r="AC182" i="103"/>
  <c r="AC177" i="103"/>
  <c r="AC165" i="103"/>
  <c r="AC179" i="103"/>
  <c r="AC180" i="103"/>
  <c r="AC171" i="103"/>
  <c r="AC153" i="103"/>
  <c r="AC160" i="103"/>
  <c r="AC161" i="103"/>
  <c r="AC155" i="103"/>
  <c r="AC172" i="103"/>
  <c r="AC174" i="103"/>
  <c r="AC152" i="103"/>
  <c r="AC159" i="103"/>
  <c r="AC168" i="103"/>
  <c r="AC149" i="103"/>
  <c r="AC164" i="103"/>
  <c r="AC158" i="103"/>
  <c r="AC167" i="103"/>
  <c r="AC154" i="103"/>
  <c r="AC151" i="103"/>
  <c r="AC144" i="103"/>
  <c r="AC134" i="103"/>
  <c r="AC122" i="103"/>
  <c r="AC146" i="103"/>
  <c r="AC143" i="103"/>
  <c r="AC131" i="103"/>
  <c r="AC119" i="103"/>
  <c r="AC150" i="103"/>
  <c r="AC148" i="103"/>
  <c r="AC162" i="103"/>
  <c r="AC140" i="103"/>
  <c r="AC128" i="103"/>
  <c r="AC156" i="103"/>
  <c r="AC147" i="103"/>
  <c r="AC135" i="103"/>
  <c r="AC115" i="103"/>
  <c r="AC103" i="103"/>
  <c r="AC124" i="103"/>
  <c r="AC110" i="103"/>
  <c r="AC166" i="103"/>
  <c r="AC145" i="103"/>
  <c r="AC133" i="103"/>
  <c r="AC130" i="103"/>
  <c r="AC117" i="103"/>
  <c r="AC105" i="103"/>
  <c r="AC112" i="103"/>
  <c r="AC125" i="103"/>
  <c r="AC114" i="103"/>
  <c r="AC102" i="103"/>
  <c r="AC138" i="103"/>
  <c r="AC109" i="103"/>
  <c r="AC141" i="103"/>
  <c r="AC132" i="103"/>
  <c r="AC129" i="103"/>
  <c r="AC127" i="103"/>
  <c r="AC121" i="103"/>
  <c r="AC120" i="103"/>
  <c r="AC116" i="103"/>
  <c r="AC142" i="103"/>
  <c r="AC137" i="103"/>
  <c r="AC111" i="103"/>
  <c r="AC157" i="103"/>
  <c r="AC123" i="103"/>
  <c r="AC108" i="103"/>
  <c r="AC113" i="103"/>
  <c r="AC98" i="103"/>
  <c r="AC86" i="103"/>
  <c r="AC118" i="103"/>
  <c r="AC93" i="103"/>
  <c r="AC101" i="103"/>
  <c r="AC100" i="103"/>
  <c r="AC88" i="103"/>
  <c r="AC76" i="103"/>
  <c r="AC64" i="103"/>
  <c r="AC95" i="103"/>
  <c r="AC90" i="103"/>
  <c r="AC97" i="103"/>
  <c r="AC85" i="103"/>
  <c r="AC73" i="103"/>
  <c r="AC61" i="103"/>
  <c r="AC136" i="103"/>
  <c r="AC92" i="103"/>
  <c r="AC139" i="103"/>
  <c r="AC126" i="103"/>
  <c r="AC99" i="103"/>
  <c r="AC87" i="103"/>
  <c r="AC107" i="103"/>
  <c r="AC94" i="103"/>
  <c r="AC82" i="103"/>
  <c r="AC70" i="103"/>
  <c r="AC106" i="103"/>
  <c r="AC89" i="103"/>
  <c r="AC77" i="103"/>
  <c r="AC65" i="103"/>
  <c r="AC81" i="103"/>
  <c r="AC80" i="103"/>
  <c r="AC60" i="103"/>
  <c r="AC57" i="103"/>
  <c r="AC83" i="103"/>
  <c r="AC78" i="103"/>
  <c r="AC75" i="103"/>
  <c r="AC72" i="103"/>
  <c r="AC52" i="103"/>
  <c r="AC91" i="103"/>
  <c r="AC84" i="103"/>
  <c r="AC62" i="103"/>
  <c r="AC54" i="103"/>
  <c r="AC42" i="103"/>
  <c r="AC96" i="103"/>
  <c r="AC67" i="103"/>
  <c r="AC49" i="103"/>
  <c r="AC56" i="103"/>
  <c r="AC74" i="103"/>
  <c r="AC71" i="103"/>
  <c r="AC69" i="103"/>
  <c r="AC79" i="103"/>
  <c r="AC46" i="103"/>
  <c r="AC53" i="103"/>
  <c r="AC104" i="103"/>
  <c r="AC66" i="103"/>
  <c r="AC63" i="103"/>
  <c r="AC59" i="103"/>
  <c r="AC55" i="103"/>
  <c r="K22" i="103"/>
  <c r="X22" i="103"/>
  <c r="AJ22" i="103"/>
  <c r="S23" i="103"/>
  <c r="AE23" i="103"/>
  <c r="AQ23" i="103"/>
  <c r="N24" i="103"/>
  <c r="Z24" i="103"/>
  <c r="AL24" i="103"/>
  <c r="H25" i="103"/>
  <c r="U25" i="103"/>
  <c r="AG25" i="103"/>
  <c r="AT25" i="103" s="1"/>
  <c r="P26" i="103"/>
  <c r="AB26" i="103"/>
  <c r="AN26" i="103"/>
  <c r="K26" i="103" s="1"/>
  <c r="W27" i="103"/>
  <c r="R28" i="103"/>
  <c r="AD28" i="103"/>
  <c r="AP28" i="103"/>
  <c r="M29" i="103"/>
  <c r="Y29" i="103"/>
  <c r="AK29" i="103"/>
  <c r="T30" i="103"/>
  <c r="AR30" i="103"/>
  <c r="O31" i="103"/>
  <c r="AA31" i="103"/>
  <c r="AM31" i="103"/>
  <c r="V32" i="103"/>
  <c r="Q33" i="103"/>
  <c r="AC33" i="103"/>
  <c r="AO33" i="103"/>
  <c r="K34" i="103"/>
  <c r="X34" i="103"/>
  <c r="AJ34" i="103"/>
  <c r="S35" i="103"/>
  <c r="AE35" i="103"/>
  <c r="AQ35" i="103"/>
  <c r="N36" i="103"/>
  <c r="Z36" i="103"/>
  <c r="H37" i="103"/>
  <c r="U37" i="103"/>
  <c r="AG37" i="103"/>
  <c r="AT37" i="103" s="1"/>
  <c r="P38" i="103"/>
  <c r="AB38" i="103"/>
  <c r="AN38" i="103"/>
  <c r="K38" i="103" s="1"/>
  <c r="W39" i="103"/>
  <c r="R40" i="103"/>
  <c r="AD40" i="103"/>
  <c r="AQ40" i="103"/>
  <c r="O41" i="103"/>
  <c r="AB41" i="103"/>
  <c r="AO41" i="103"/>
  <c r="Z42" i="103"/>
  <c r="P43" i="103"/>
  <c r="Y44" i="103"/>
  <c r="T45" i="103"/>
  <c r="AO45" i="103"/>
  <c r="O46" i="103"/>
  <c r="AH47" i="103"/>
  <c r="AU47" i="103" s="1"/>
  <c r="AA49" i="103"/>
  <c r="Y71" i="103"/>
  <c r="Q72" i="103"/>
  <c r="Y74" i="103"/>
  <c r="N84" i="103"/>
  <c r="U33" i="103"/>
  <c r="R265" i="103"/>
  <c r="R253" i="103"/>
  <c r="R272" i="103"/>
  <c r="R267" i="103"/>
  <c r="R274" i="103"/>
  <c r="R262" i="103"/>
  <c r="R269" i="103"/>
  <c r="R257" i="103"/>
  <c r="R264" i="103"/>
  <c r="R276" i="103"/>
  <c r="R271" i="103"/>
  <c r="R266" i="103"/>
  <c r="R273" i="103"/>
  <c r="R261" i="103"/>
  <c r="R270" i="103"/>
  <c r="R258" i="103"/>
  <c r="R268" i="103"/>
  <c r="R256" i="103"/>
  <c r="R255" i="103"/>
  <c r="R245" i="103"/>
  <c r="R233" i="103"/>
  <c r="R251" i="103"/>
  <c r="R247" i="103"/>
  <c r="R263" i="103"/>
  <c r="R260" i="103"/>
  <c r="R259" i="103"/>
  <c r="R252" i="103"/>
  <c r="R249" i="103"/>
  <c r="R237" i="103"/>
  <c r="R275" i="103"/>
  <c r="R248" i="103"/>
  <c r="R242" i="103"/>
  <c r="R227" i="103"/>
  <c r="R222" i="103"/>
  <c r="R229" i="103"/>
  <c r="R240" i="103"/>
  <c r="R236" i="103"/>
  <c r="R235" i="103"/>
  <c r="R250" i="103"/>
  <c r="R243" i="103"/>
  <c r="R221" i="103"/>
  <c r="R254" i="103"/>
  <c r="R244" i="103"/>
  <c r="R238" i="103"/>
  <c r="R234" i="103"/>
  <c r="R228" i="103"/>
  <c r="R241" i="103"/>
  <c r="R230" i="103"/>
  <c r="R246" i="103"/>
  <c r="R239" i="103"/>
  <c r="R232" i="103"/>
  <c r="R206" i="103"/>
  <c r="R223" i="103"/>
  <c r="R213" i="103"/>
  <c r="R215" i="103"/>
  <c r="R226" i="103"/>
  <c r="R210" i="103"/>
  <c r="R225" i="103"/>
  <c r="R205" i="103"/>
  <c r="R231" i="103"/>
  <c r="R217" i="103"/>
  <c r="R207" i="103"/>
  <c r="R220" i="103"/>
  <c r="R214" i="103"/>
  <c r="R211" i="103"/>
  <c r="R212" i="103"/>
  <c r="R198" i="103"/>
  <c r="R186" i="103"/>
  <c r="R202" i="103"/>
  <c r="R199" i="103"/>
  <c r="R195" i="103"/>
  <c r="R204" i="103"/>
  <c r="R190" i="103"/>
  <c r="R224" i="103"/>
  <c r="R208" i="103"/>
  <c r="R200" i="103"/>
  <c r="R197" i="103"/>
  <c r="R185" i="103"/>
  <c r="R216" i="103"/>
  <c r="R187" i="103"/>
  <c r="R219" i="103"/>
  <c r="R218" i="103"/>
  <c r="R191" i="103"/>
  <c r="R203" i="103"/>
  <c r="R193" i="103"/>
  <c r="R181" i="103"/>
  <c r="R176" i="103"/>
  <c r="R164" i="103"/>
  <c r="R184" i="103"/>
  <c r="R178" i="103"/>
  <c r="R192" i="103"/>
  <c r="R182" i="103"/>
  <c r="R180" i="103"/>
  <c r="R209" i="103"/>
  <c r="R201" i="103"/>
  <c r="R194" i="103"/>
  <c r="R170" i="103"/>
  <c r="R177" i="103"/>
  <c r="R165" i="103"/>
  <c r="R189" i="103"/>
  <c r="R172" i="103"/>
  <c r="R196" i="103"/>
  <c r="R188" i="103"/>
  <c r="R174" i="103"/>
  <c r="R160" i="103"/>
  <c r="R148" i="103"/>
  <c r="R175" i="103"/>
  <c r="R163" i="103"/>
  <c r="R168" i="103"/>
  <c r="R150" i="103"/>
  <c r="R173" i="103"/>
  <c r="R179" i="103"/>
  <c r="R171" i="103"/>
  <c r="R167" i="103"/>
  <c r="R162" i="103"/>
  <c r="R159" i="103"/>
  <c r="R147" i="103"/>
  <c r="R169" i="103"/>
  <c r="R156" i="103"/>
  <c r="R183" i="103"/>
  <c r="R166" i="103"/>
  <c r="R145" i="103"/>
  <c r="R153" i="103"/>
  <c r="R141" i="103"/>
  <c r="R129" i="103"/>
  <c r="R155" i="103"/>
  <c r="R157" i="103"/>
  <c r="R143" i="103"/>
  <c r="R152" i="103"/>
  <c r="R138" i="103"/>
  <c r="R126" i="103"/>
  <c r="R158" i="103"/>
  <c r="R140" i="103"/>
  <c r="R154" i="103"/>
  <c r="R151" i="103"/>
  <c r="R149" i="103"/>
  <c r="R135" i="103"/>
  <c r="R142" i="103"/>
  <c r="R130" i="103"/>
  <c r="R146" i="103"/>
  <c r="R125" i="103"/>
  <c r="R110" i="103"/>
  <c r="R161" i="103"/>
  <c r="R137" i="103"/>
  <c r="R118" i="103"/>
  <c r="R117" i="103"/>
  <c r="R139" i="103"/>
  <c r="R132" i="103"/>
  <c r="R127" i="103"/>
  <c r="R112" i="103"/>
  <c r="R119" i="103"/>
  <c r="R107" i="103"/>
  <c r="R136" i="103"/>
  <c r="R121" i="103"/>
  <c r="R144" i="103"/>
  <c r="R109" i="103"/>
  <c r="R116" i="103"/>
  <c r="R134" i="103"/>
  <c r="R131" i="103"/>
  <c r="R122" i="103"/>
  <c r="R123" i="103"/>
  <c r="R115" i="103"/>
  <c r="R124" i="103"/>
  <c r="R103" i="103"/>
  <c r="R93" i="103"/>
  <c r="R133" i="103"/>
  <c r="R100" i="103"/>
  <c r="R128" i="103"/>
  <c r="R106" i="103"/>
  <c r="R95" i="103"/>
  <c r="R83" i="103"/>
  <c r="R71" i="103"/>
  <c r="R59" i="103"/>
  <c r="R113" i="103"/>
  <c r="R111" i="103"/>
  <c r="R108" i="103"/>
  <c r="R105" i="103"/>
  <c r="R102" i="103"/>
  <c r="R97" i="103"/>
  <c r="R85" i="103"/>
  <c r="R92" i="103"/>
  <c r="R80" i="103"/>
  <c r="R68" i="103"/>
  <c r="R120" i="103"/>
  <c r="R104" i="103"/>
  <c r="R99" i="103"/>
  <c r="R87" i="103"/>
  <c r="R94" i="103"/>
  <c r="R82" i="103"/>
  <c r="R89" i="103"/>
  <c r="R77" i="103"/>
  <c r="R65" i="103"/>
  <c r="R96" i="103"/>
  <c r="R84" i="103"/>
  <c r="R72" i="103"/>
  <c r="R67" i="103"/>
  <c r="R57" i="103"/>
  <c r="R86" i="103"/>
  <c r="R52" i="103"/>
  <c r="R74" i="103"/>
  <c r="R69" i="103"/>
  <c r="R64" i="103"/>
  <c r="R47" i="103"/>
  <c r="R88" i="103"/>
  <c r="R79" i="103"/>
  <c r="R91" i="103"/>
  <c r="R61" i="103"/>
  <c r="R49" i="103"/>
  <c r="R101" i="103"/>
  <c r="R76" i="103"/>
  <c r="R56" i="103"/>
  <c r="R44" i="103"/>
  <c r="R81" i="103"/>
  <c r="R66" i="103"/>
  <c r="R63" i="103"/>
  <c r="R51" i="103"/>
  <c r="R73" i="103"/>
  <c r="R58" i="103"/>
  <c r="R90" i="103"/>
  <c r="R53" i="103"/>
  <c r="R78" i="103"/>
  <c r="R75" i="103"/>
  <c r="R98" i="103"/>
  <c r="R62" i="103"/>
  <c r="AD265" i="103"/>
  <c r="AD253" i="103"/>
  <c r="AD272" i="103"/>
  <c r="AD267" i="103"/>
  <c r="AD274" i="103"/>
  <c r="AD262" i="103"/>
  <c r="AD250" i="103"/>
  <c r="AD269" i="103"/>
  <c r="AD257" i="103"/>
  <c r="AD264" i="103"/>
  <c r="AD276" i="103"/>
  <c r="AD271" i="103"/>
  <c r="AD266" i="103"/>
  <c r="AD273" i="103"/>
  <c r="AD261" i="103"/>
  <c r="AD270" i="103"/>
  <c r="AD258" i="103"/>
  <c r="AD263" i="103"/>
  <c r="AD245" i="103"/>
  <c r="AD233" i="103"/>
  <c r="AD254" i="103"/>
  <c r="AD247" i="103"/>
  <c r="AD251" i="103"/>
  <c r="AD249" i="103"/>
  <c r="AD237" i="103"/>
  <c r="AD275" i="103"/>
  <c r="AD252" i="103"/>
  <c r="AD260" i="103"/>
  <c r="AD259" i="103"/>
  <c r="AD227" i="103"/>
  <c r="AD222" i="103"/>
  <c r="AD239" i="103"/>
  <c r="AD229" i="103"/>
  <c r="AD242" i="103"/>
  <c r="AD246" i="103"/>
  <c r="AD236" i="103"/>
  <c r="AD240" i="103"/>
  <c r="AD235" i="103"/>
  <c r="AD221" i="103"/>
  <c r="AD268" i="103"/>
  <c r="AD248" i="103"/>
  <c r="AD228" i="103"/>
  <c r="AD234" i="103"/>
  <c r="AD243" i="103"/>
  <c r="AD230" i="103"/>
  <c r="AD256" i="103"/>
  <c r="AD244" i="103"/>
  <c r="AD241" i="103"/>
  <c r="AD232" i="103"/>
  <c r="AD206" i="103"/>
  <c r="AD224" i="103"/>
  <c r="AD218" i="103"/>
  <c r="AD213" i="103"/>
  <c r="AD215" i="103"/>
  <c r="AD231" i="103"/>
  <c r="AD210" i="103"/>
  <c r="AD223" i="103"/>
  <c r="AD219" i="103"/>
  <c r="AD205" i="103"/>
  <c r="AD207" i="103"/>
  <c r="AD217" i="103"/>
  <c r="AD214" i="103"/>
  <c r="AD255" i="103"/>
  <c r="AD220" i="103"/>
  <c r="AD211" i="103"/>
  <c r="AD208" i="103"/>
  <c r="AD201" i="103"/>
  <c r="AD186" i="103"/>
  <c r="AD203" i="103"/>
  <c r="AD198" i="103"/>
  <c r="AD216" i="103"/>
  <c r="AD195" i="103"/>
  <c r="AD238" i="103"/>
  <c r="AD209" i="103"/>
  <c r="AD202" i="103"/>
  <c r="AD199" i="103"/>
  <c r="AD190" i="103"/>
  <c r="AD197" i="103"/>
  <c r="AD185" i="103"/>
  <c r="AD226" i="103"/>
  <c r="AD225" i="103"/>
  <c r="AD187" i="103"/>
  <c r="AD212" i="103"/>
  <c r="AD204" i="103"/>
  <c r="AD200" i="103"/>
  <c r="AD191" i="103"/>
  <c r="AD192" i="103"/>
  <c r="AD183" i="103"/>
  <c r="AD176" i="103"/>
  <c r="AD164" i="103"/>
  <c r="AD189" i="103"/>
  <c r="AD171" i="103"/>
  <c r="AD194" i="103"/>
  <c r="AD181" i="103"/>
  <c r="AD178" i="103"/>
  <c r="AD188" i="103"/>
  <c r="AD180" i="103"/>
  <c r="AD184" i="103"/>
  <c r="AD196" i="103"/>
  <c r="AD170" i="103"/>
  <c r="AD182" i="103"/>
  <c r="AD177" i="103"/>
  <c r="AD165" i="103"/>
  <c r="AD193" i="103"/>
  <c r="AD172" i="103"/>
  <c r="AD174" i="103"/>
  <c r="AD160" i="103"/>
  <c r="AD148" i="103"/>
  <c r="AD161" i="103"/>
  <c r="AD179" i="103"/>
  <c r="AD150" i="103"/>
  <c r="AD166" i="103"/>
  <c r="AD163" i="103"/>
  <c r="AD159" i="103"/>
  <c r="AD147" i="103"/>
  <c r="AD168" i="103"/>
  <c r="AD156" i="103"/>
  <c r="AD173" i="103"/>
  <c r="AD169" i="103"/>
  <c r="AD167" i="103"/>
  <c r="AD154" i="103"/>
  <c r="AD151" i="103"/>
  <c r="AD149" i="103"/>
  <c r="AD158" i="103"/>
  <c r="AD145" i="103"/>
  <c r="AD141" i="103"/>
  <c r="AD129" i="103"/>
  <c r="AD117" i="103"/>
  <c r="AD146" i="103"/>
  <c r="AD143" i="103"/>
  <c r="AD153" i="103"/>
  <c r="AD138" i="103"/>
  <c r="AD126" i="103"/>
  <c r="AD162" i="103"/>
  <c r="AD140" i="103"/>
  <c r="AD155" i="103"/>
  <c r="AD135" i="103"/>
  <c r="AD152" i="103"/>
  <c r="AD142" i="103"/>
  <c r="AD130" i="103"/>
  <c r="AD134" i="103"/>
  <c r="AD124" i="103"/>
  <c r="AD110" i="103"/>
  <c r="AD133" i="103"/>
  <c r="AD144" i="103"/>
  <c r="AD128" i="103"/>
  <c r="AD112" i="103"/>
  <c r="AD118" i="103"/>
  <c r="AD107" i="103"/>
  <c r="AD125" i="103"/>
  <c r="AD119" i="103"/>
  <c r="AD109" i="103"/>
  <c r="AD132" i="103"/>
  <c r="AD127" i="103"/>
  <c r="AD121" i="103"/>
  <c r="AD120" i="103"/>
  <c r="AD116" i="103"/>
  <c r="AD137" i="103"/>
  <c r="AD175" i="103"/>
  <c r="AD139" i="103"/>
  <c r="AD131" i="103"/>
  <c r="AD115" i="103"/>
  <c r="AD157" i="103"/>
  <c r="AD93" i="103"/>
  <c r="AD101" i="103"/>
  <c r="AD100" i="103"/>
  <c r="AD95" i="103"/>
  <c r="AD83" i="103"/>
  <c r="AD71" i="103"/>
  <c r="AD59" i="103"/>
  <c r="AD123" i="103"/>
  <c r="AD103" i="103"/>
  <c r="AD97" i="103"/>
  <c r="AD85" i="103"/>
  <c r="AD136" i="103"/>
  <c r="AD92" i="103"/>
  <c r="AD80" i="103"/>
  <c r="AD68" i="103"/>
  <c r="AD99" i="103"/>
  <c r="AD87" i="103"/>
  <c r="AD122" i="103"/>
  <c r="AD114" i="103"/>
  <c r="AD105" i="103"/>
  <c r="AD102" i="103"/>
  <c r="AD94" i="103"/>
  <c r="AD82" i="103"/>
  <c r="AD106" i="103"/>
  <c r="AD89" i="103"/>
  <c r="AD77" i="103"/>
  <c r="AD65" i="103"/>
  <c r="AD108" i="103"/>
  <c r="AD96" i="103"/>
  <c r="AD84" i="103"/>
  <c r="AD72" i="103"/>
  <c r="AD81" i="103"/>
  <c r="AD60" i="103"/>
  <c r="AD57" i="103"/>
  <c r="AD78" i="103"/>
  <c r="AD75" i="103"/>
  <c r="AD52" i="103"/>
  <c r="AD111" i="103"/>
  <c r="AD91" i="103"/>
  <c r="AD70" i="103"/>
  <c r="AD47" i="103"/>
  <c r="AD62" i="103"/>
  <c r="AD67" i="103"/>
  <c r="AD49" i="103"/>
  <c r="AD90" i="103"/>
  <c r="AD56" i="103"/>
  <c r="AD44" i="103"/>
  <c r="AD74" i="103"/>
  <c r="AD69" i="103"/>
  <c r="AD64" i="103"/>
  <c r="AD51" i="103"/>
  <c r="AD79" i="103"/>
  <c r="AD113" i="103"/>
  <c r="AD61" i="103"/>
  <c r="AD53" i="103"/>
  <c r="AD98" i="103"/>
  <c r="AD86" i="103"/>
  <c r="AD76" i="103"/>
  <c r="AD58" i="103"/>
  <c r="AD88" i="103"/>
  <c r="AD73" i="103"/>
  <c r="M22" i="103"/>
  <c r="Y22" i="103"/>
  <c r="T23" i="103"/>
  <c r="AR23" i="103"/>
  <c r="O24" i="103"/>
  <c r="O20" i="103" s="1"/>
  <c r="AA24" i="103"/>
  <c r="V25" i="103"/>
  <c r="AH25" i="103"/>
  <c r="AU25" i="103" s="1"/>
  <c r="Q26" i="103"/>
  <c r="AC26" i="103"/>
  <c r="AO26" i="103"/>
  <c r="K27" i="103"/>
  <c r="X27" i="103"/>
  <c r="S28" i="103"/>
  <c r="AE28" i="103"/>
  <c r="N29" i="103"/>
  <c r="Z29" i="103"/>
  <c r="H30" i="103"/>
  <c r="U30" i="103"/>
  <c r="P31" i="103"/>
  <c r="AB31" i="103"/>
  <c r="AN31" i="103"/>
  <c r="K31" i="103" s="1"/>
  <c r="W32" i="103"/>
  <c r="R33" i="103"/>
  <c r="AD33" i="103"/>
  <c r="AP33" i="103"/>
  <c r="M34" i="103"/>
  <c r="Y34" i="103"/>
  <c r="T35" i="103"/>
  <c r="AR35" i="103"/>
  <c r="O36" i="103"/>
  <c r="AA36" i="103"/>
  <c r="V37" i="103"/>
  <c r="AH37" i="103"/>
  <c r="AU37" i="103" s="1"/>
  <c r="Q38" i="103"/>
  <c r="AC38" i="103"/>
  <c r="AO38" i="103"/>
  <c r="K39" i="103"/>
  <c r="X39" i="103"/>
  <c r="S40" i="103"/>
  <c r="AE40" i="103"/>
  <c r="AR40" i="103"/>
  <c r="P41" i="103"/>
  <c r="AC41" i="103"/>
  <c r="AP41" i="103"/>
  <c r="N42" i="103"/>
  <c r="AA42" i="103"/>
  <c r="Q43" i="103"/>
  <c r="Z44" i="103"/>
  <c r="U45" i="103"/>
  <c r="AP45" i="103"/>
  <c r="P46" i="103"/>
  <c r="AQ47" i="103"/>
  <c r="AE47" i="103"/>
  <c r="AP47" i="103"/>
  <c r="AN47" i="103"/>
  <c r="K47" i="103" s="1"/>
  <c r="AM47" i="103"/>
  <c r="AL47" i="103"/>
  <c r="AJ47" i="103"/>
  <c r="AE49" i="103"/>
  <c r="AA60" i="103"/>
  <c r="AD63" i="103"/>
  <c r="AQ66" i="103"/>
  <c r="AE66" i="103"/>
  <c r="AN66" i="103"/>
  <c r="K66" i="103" s="1"/>
  <c r="AK66" i="103"/>
  <c r="M66" i="103"/>
  <c r="AJ66" i="103"/>
  <c r="H66" i="103"/>
  <c r="AR66" i="103"/>
  <c r="AP66" i="103"/>
  <c r="AO66" i="103"/>
  <c r="AM66" i="103"/>
  <c r="AL66" i="103"/>
  <c r="I66" i="103"/>
  <c r="H68" i="103"/>
  <c r="AP68" i="103"/>
  <c r="AM68" i="103"/>
  <c r="AL68" i="103"/>
  <c r="AR68" i="103"/>
  <c r="AQ68" i="103"/>
  <c r="AO68" i="103"/>
  <c r="AN68" i="103"/>
  <c r="AK68" i="103"/>
  <c r="AJ68" i="103"/>
  <c r="M68" i="103"/>
  <c r="AE68" i="103"/>
  <c r="K68" i="103"/>
  <c r="I68" i="103"/>
  <c r="W77" i="103"/>
  <c r="AB86" i="103"/>
  <c r="S272" i="103"/>
  <c r="S260" i="103"/>
  <c r="S267" i="103"/>
  <c r="S274" i="103"/>
  <c r="S269" i="103"/>
  <c r="S257" i="103"/>
  <c r="S264" i="103"/>
  <c r="S276" i="103"/>
  <c r="S271" i="103"/>
  <c r="S266" i="103"/>
  <c r="S273" i="103"/>
  <c r="S261" i="103"/>
  <c r="S268" i="103"/>
  <c r="S256" i="103"/>
  <c r="S265" i="103"/>
  <c r="S253" i="103"/>
  <c r="S258" i="103"/>
  <c r="S251" i="103"/>
  <c r="S240" i="103"/>
  <c r="S263" i="103"/>
  <c r="S242" i="103"/>
  <c r="S259" i="103"/>
  <c r="S252" i="103"/>
  <c r="S249" i="103"/>
  <c r="S244" i="103"/>
  <c r="S262" i="103"/>
  <c r="S246" i="103"/>
  <c r="S275" i="103"/>
  <c r="S254" i="103"/>
  <c r="S255" i="103"/>
  <c r="S250" i="103"/>
  <c r="S247" i="103"/>
  <c r="S222" i="103"/>
  <c r="S229" i="103"/>
  <c r="S217" i="103"/>
  <c r="S245" i="103"/>
  <c r="S236" i="103"/>
  <c r="S231" i="103"/>
  <c r="S237" i="103"/>
  <c r="S235" i="103"/>
  <c r="S243" i="103"/>
  <c r="S238" i="103"/>
  <c r="S234" i="103"/>
  <c r="S228" i="103"/>
  <c r="S241" i="103"/>
  <c r="S223" i="103"/>
  <c r="S233" i="103"/>
  <c r="S230" i="103"/>
  <c r="S270" i="103"/>
  <c r="S248" i="103"/>
  <c r="S221" i="103"/>
  <c r="S213" i="103"/>
  <c r="S201" i="103"/>
  <c r="S219" i="103"/>
  <c r="S208" i="103"/>
  <c r="S226" i="103"/>
  <c r="S225" i="103"/>
  <c r="S212" i="103"/>
  <c r="S200" i="103"/>
  <c r="S232" i="103"/>
  <c r="S220" i="103"/>
  <c r="S214" i="103"/>
  <c r="S202" i="103"/>
  <c r="S224" i="103"/>
  <c r="S209" i="103"/>
  <c r="S239" i="103"/>
  <c r="S199" i="103"/>
  <c r="S193" i="103"/>
  <c r="S181" i="103"/>
  <c r="S210" i="103"/>
  <c r="S227" i="103"/>
  <c r="S195" i="103"/>
  <c r="S207" i="103"/>
  <c r="S204" i="103"/>
  <c r="S206" i="103"/>
  <c r="S197" i="103"/>
  <c r="S216" i="103"/>
  <c r="S192" i="103"/>
  <c r="S218" i="103"/>
  <c r="S194" i="103"/>
  <c r="S215" i="103"/>
  <c r="S211" i="103"/>
  <c r="S203" i="103"/>
  <c r="S198" i="103"/>
  <c r="S186" i="103"/>
  <c r="S171" i="103"/>
  <c r="S184" i="103"/>
  <c r="S178" i="103"/>
  <c r="S173" i="103"/>
  <c r="S182" i="103"/>
  <c r="S180" i="103"/>
  <c r="S191" i="103"/>
  <c r="S175" i="103"/>
  <c r="S185" i="103"/>
  <c r="S190" i="103"/>
  <c r="S177" i="103"/>
  <c r="S165" i="103"/>
  <c r="S189" i="103"/>
  <c r="S172" i="103"/>
  <c r="S183" i="103"/>
  <c r="S179" i="103"/>
  <c r="S167" i="103"/>
  <c r="S187" i="103"/>
  <c r="S163" i="103"/>
  <c r="S155" i="103"/>
  <c r="S188" i="103"/>
  <c r="S168" i="103"/>
  <c r="S157" i="103"/>
  <c r="S145" i="103"/>
  <c r="S196" i="103"/>
  <c r="S176" i="103"/>
  <c r="S154" i="103"/>
  <c r="S170" i="103"/>
  <c r="S169" i="103"/>
  <c r="S164" i="103"/>
  <c r="S174" i="103"/>
  <c r="S151" i="103"/>
  <c r="S160" i="103"/>
  <c r="S153" i="103"/>
  <c r="S146" i="103"/>
  <c r="S166" i="103"/>
  <c r="S156" i="103"/>
  <c r="S136" i="103"/>
  <c r="S124" i="103"/>
  <c r="S152" i="103"/>
  <c r="S147" i="103"/>
  <c r="S138" i="103"/>
  <c r="S159" i="103"/>
  <c r="S158" i="103"/>
  <c r="S133" i="103"/>
  <c r="S121" i="103"/>
  <c r="S149" i="103"/>
  <c r="S135" i="103"/>
  <c r="S162" i="103"/>
  <c r="S142" i="103"/>
  <c r="S130" i="103"/>
  <c r="S161" i="103"/>
  <c r="S137" i="103"/>
  <c r="S125" i="103"/>
  <c r="S141" i="103"/>
  <c r="S118" i="103"/>
  <c r="S117" i="103"/>
  <c r="S105" i="103"/>
  <c r="S139" i="103"/>
  <c r="S132" i="103"/>
  <c r="S127" i="103"/>
  <c r="S112" i="103"/>
  <c r="S140" i="103"/>
  <c r="S129" i="103"/>
  <c r="S119" i="103"/>
  <c r="S107" i="103"/>
  <c r="S120" i="103"/>
  <c r="S114" i="103"/>
  <c r="S102" i="103"/>
  <c r="S144" i="103"/>
  <c r="S126" i="103"/>
  <c r="S116" i="103"/>
  <c r="S104" i="103"/>
  <c r="S134" i="103"/>
  <c r="S131" i="103"/>
  <c r="S122" i="103"/>
  <c r="S111" i="103"/>
  <c r="S123" i="103"/>
  <c r="S113" i="103"/>
  <c r="S150" i="103"/>
  <c r="S110" i="103"/>
  <c r="S100" i="103"/>
  <c r="S88" i="103"/>
  <c r="S128" i="103"/>
  <c r="S106" i="103"/>
  <c r="S95" i="103"/>
  <c r="S108" i="103"/>
  <c r="S90" i="103"/>
  <c r="S78" i="103"/>
  <c r="S66" i="103"/>
  <c r="S109" i="103"/>
  <c r="S97" i="103"/>
  <c r="S143" i="103"/>
  <c r="S92" i="103"/>
  <c r="S99" i="103"/>
  <c r="S87" i="103"/>
  <c r="S75" i="103"/>
  <c r="S63" i="103"/>
  <c r="S115" i="103"/>
  <c r="S94" i="103"/>
  <c r="S89" i="103"/>
  <c r="S96" i="103"/>
  <c r="S84" i="103"/>
  <c r="S72" i="103"/>
  <c r="S101" i="103"/>
  <c r="S91" i="103"/>
  <c r="S79" i="103"/>
  <c r="S67" i="103"/>
  <c r="S86" i="103"/>
  <c r="S52" i="103"/>
  <c r="S93" i="103"/>
  <c r="S77" i="103"/>
  <c r="S74" i="103"/>
  <c r="S69" i="103"/>
  <c r="S64" i="103"/>
  <c r="S47" i="103"/>
  <c r="S71" i="103"/>
  <c r="S54" i="103"/>
  <c r="S148" i="103"/>
  <c r="S61" i="103"/>
  <c r="S76" i="103"/>
  <c r="S56" i="103"/>
  <c r="S44" i="103"/>
  <c r="S85" i="103"/>
  <c r="S81" i="103"/>
  <c r="S68" i="103"/>
  <c r="S51" i="103"/>
  <c r="S83" i="103"/>
  <c r="S73" i="103"/>
  <c r="S58" i="103"/>
  <c r="S46" i="103"/>
  <c r="S82" i="103"/>
  <c r="S53" i="103"/>
  <c r="S103" i="103"/>
  <c r="S80" i="103"/>
  <c r="S59" i="103"/>
  <c r="S48" i="103"/>
  <c r="S70" i="103"/>
  <c r="S60" i="103"/>
  <c r="S55" i="103"/>
  <c r="S57" i="103"/>
  <c r="U23" i="103"/>
  <c r="W25" i="103"/>
  <c r="R26" i="103"/>
  <c r="AD26" i="103"/>
  <c r="Y27" i="103"/>
  <c r="T28" i="103"/>
  <c r="O29" i="103"/>
  <c r="AA29" i="103"/>
  <c r="V30" i="103"/>
  <c r="Q31" i="103"/>
  <c r="AC31" i="103"/>
  <c r="X32" i="103"/>
  <c r="S33" i="103"/>
  <c r="AE33" i="103"/>
  <c r="N34" i="103"/>
  <c r="Z34" i="103"/>
  <c r="U35" i="103"/>
  <c r="P36" i="103"/>
  <c r="AB36" i="103"/>
  <c r="W37" i="103"/>
  <c r="R38" i="103"/>
  <c r="AD38" i="103"/>
  <c r="Y39" i="103"/>
  <c r="T40" i="103"/>
  <c r="Q41" i="103"/>
  <c r="AD41" i="103"/>
  <c r="AQ41" i="103"/>
  <c r="O42" i="103"/>
  <c r="AB42" i="103"/>
  <c r="R43" i="103"/>
  <c r="AP44" i="103"/>
  <c r="AM44" i="103"/>
  <c r="AB44" i="103"/>
  <c r="W45" i="103"/>
  <c r="AQ45" i="103"/>
  <c r="R46" i="103"/>
  <c r="I49" i="103"/>
  <c r="AI51" i="103"/>
  <c r="AV51" i="103" s="1"/>
  <c r="AH51" i="103"/>
  <c r="AU51" i="103" s="1"/>
  <c r="P52" i="103"/>
  <c r="AN53" i="103"/>
  <c r="K53" i="103" s="1"/>
  <c r="AA61" i="103"/>
  <c r="AD66" i="103"/>
  <c r="AC68" i="103"/>
  <c r="AI62" i="103"/>
  <c r="AV62" i="103" s="1"/>
  <c r="I63" i="103"/>
  <c r="AQ63" i="103"/>
  <c r="AE63" i="103"/>
  <c r="AN63" i="103"/>
  <c r="K63" i="103" s="1"/>
  <c r="AM63" i="103"/>
  <c r="AR73" i="103"/>
  <c r="AO73" i="103"/>
  <c r="AL73" i="103"/>
  <c r="AK73" i="103"/>
  <c r="M73" i="103"/>
  <c r="AJ87" i="103"/>
  <c r="I87" i="103"/>
  <c r="AR87" i="103"/>
  <c r="AQ87" i="103"/>
  <c r="AE87" i="103"/>
  <c r="AP87" i="103"/>
  <c r="AO87" i="103"/>
  <c r="AN87" i="103"/>
  <c r="K87" i="103" s="1"/>
  <c r="AM87" i="103"/>
  <c r="AI92" i="103"/>
  <c r="AV92" i="103" s="1"/>
  <c r="AH92" i="103"/>
  <c r="AU92" i="103" s="1"/>
  <c r="AG92" i="103"/>
  <c r="AT92" i="103" s="1"/>
  <c r="AI99" i="103"/>
  <c r="AV99" i="103" s="1"/>
  <c r="AH99" i="103"/>
  <c r="AU99" i="103" s="1"/>
  <c r="AG99" i="103"/>
  <c r="AT99" i="103" s="1"/>
  <c r="AL56" i="103"/>
  <c r="M63" i="103"/>
  <c r="AL65" i="103"/>
  <c r="AQ69" i="103"/>
  <c r="AL72" i="103"/>
  <c r="AP74" i="103"/>
  <c r="AJ85" i="103"/>
  <c r="H90" i="103"/>
  <c r="AR90" i="103"/>
  <c r="AQ90" i="103"/>
  <c r="AE90" i="103"/>
  <c r="AO90" i="103"/>
  <c r="AN90" i="103"/>
  <c r="AM90" i="103"/>
  <c r="AL90" i="103"/>
  <c r="AK90" i="103"/>
  <c r="M90" i="103"/>
  <c r="AJ90" i="103"/>
  <c r="K90" i="103"/>
  <c r="I97" i="103"/>
  <c r="H97" i="103"/>
  <c r="AR97" i="103"/>
  <c r="AQ97" i="103"/>
  <c r="AE97" i="103"/>
  <c r="AP97" i="103"/>
  <c r="AO97" i="103"/>
  <c r="AN97" i="103"/>
  <c r="K97" i="103" s="1"/>
  <c r="AM97" i="103"/>
  <c r="AL97" i="103"/>
  <c r="AK97" i="103"/>
  <c r="M97" i="103"/>
  <c r="AR43" i="103"/>
  <c r="AO46" i="103"/>
  <c r="H50" i="103"/>
  <c r="AN51" i="103"/>
  <c r="K51" i="103" s="1"/>
  <c r="AR55" i="103"/>
  <c r="AM56" i="103"/>
  <c r="AG59" i="103"/>
  <c r="AT59" i="103" s="1"/>
  <c r="AR61" i="103"/>
  <c r="AO61" i="103"/>
  <c r="AL61" i="103"/>
  <c r="AK61" i="103"/>
  <c r="M61" i="103"/>
  <c r="AM65" i="103"/>
  <c r="AM72" i="103"/>
  <c r="I74" i="103"/>
  <c r="AK75" i="103"/>
  <c r="AI76" i="103"/>
  <c r="AV76" i="103" s="1"/>
  <c r="AH76" i="103"/>
  <c r="AU76" i="103" s="1"/>
  <c r="AL78" i="103"/>
  <c r="AJ80" i="103"/>
  <c r="H85" i="103"/>
  <c r="AI122" i="103"/>
  <c r="AV122" i="103" s="1"/>
  <c r="AH122" i="103"/>
  <c r="AU122" i="103" s="1"/>
  <c r="AG122" i="103"/>
  <c r="AT122" i="103" s="1"/>
  <c r="AN56" i="103"/>
  <c r="K56" i="103" s="1"/>
  <c r="AN65" i="103"/>
  <c r="K65" i="103" s="1"/>
  <c r="AN69" i="103"/>
  <c r="K69" i="103" s="1"/>
  <c r="AK69" i="103"/>
  <c r="M69" i="103"/>
  <c r="I69" i="103"/>
  <c r="H69" i="103"/>
  <c r="AN72" i="103"/>
  <c r="AM74" i="103"/>
  <c r="AJ74" i="103"/>
  <c r="K74" i="103"/>
  <c r="H74" i="103"/>
  <c r="AR74" i="103"/>
  <c r="AM78" i="103"/>
  <c r="AK80" i="103"/>
  <c r="I85" i="103"/>
  <c r="AR85" i="103"/>
  <c r="AP85" i="103"/>
  <c r="AO85" i="103"/>
  <c r="AN85" i="103"/>
  <c r="AM85" i="103"/>
  <c r="AL85" i="103"/>
  <c r="AK85" i="103"/>
  <c r="M85" i="103"/>
  <c r="AP51" i="103"/>
  <c r="AO56" i="103"/>
  <c r="AG58" i="103"/>
  <c r="AT58" i="103" s="1"/>
  <c r="AJ63" i="103"/>
  <c r="AQ65" i="103"/>
  <c r="AO72" i="103"/>
  <c r="M74" i="103"/>
  <c r="AJ77" i="103"/>
  <c r="K77" i="103"/>
  <c r="H77" i="103"/>
  <c r="AP77" i="103"/>
  <c r="AO77" i="103"/>
  <c r="AO78" i="103"/>
  <c r="AN80" i="103"/>
  <c r="K80" i="103" s="1"/>
  <c r="K85" i="103"/>
  <c r="AR46" i="103"/>
  <c r="AH48" i="103"/>
  <c r="AU48" i="103" s="1"/>
  <c r="K50" i="103"/>
  <c r="AJ50" i="103"/>
  <c r="AE51" i="103"/>
  <c r="AQ51" i="103"/>
  <c r="AL52" i="103"/>
  <c r="AP56" i="103"/>
  <c r="AH58" i="103"/>
  <c r="AU58" i="103" s="1"/>
  <c r="AK63" i="103"/>
  <c r="AI64" i="103"/>
  <c r="AV64" i="103" s="1"/>
  <c r="AH64" i="103"/>
  <c r="AU64" i="103" s="1"/>
  <c r="AR65" i="103"/>
  <c r="AE69" i="103"/>
  <c r="AR72" i="103"/>
  <c r="AJ73" i="103"/>
  <c r="AE74" i="103"/>
  <c r="AP75" i="103"/>
  <c r="M77" i="103"/>
  <c r="AE77" i="103"/>
  <c r="AP78" i="103"/>
  <c r="AO80" i="103"/>
  <c r="K43" i="103"/>
  <c r="AJ43" i="103"/>
  <c r="M50" i="103"/>
  <c r="AK50" i="103"/>
  <c r="AR51" i="103"/>
  <c r="AM52" i="103"/>
  <c r="K55" i="103"/>
  <c r="AJ55" i="103"/>
  <c r="AE56" i="103"/>
  <c r="AQ56" i="103"/>
  <c r="H58" i="103"/>
  <c r="AJ58" i="103"/>
  <c r="H59" i="103"/>
  <c r="AK60" i="103"/>
  <c r="M60" i="103"/>
  <c r="I60" i="103"/>
  <c r="AQ60" i="103"/>
  <c r="AP60" i="103"/>
  <c r="AN60" i="103"/>
  <c r="K60" i="103" s="1"/>
  <c r="AM62" i="103"/>
  <c r="AJ62" i="103"/>
  <c r="K62" i="103"/>
  <c r="H62" i="103"/>
  <c r="AR62" i="103"/>
  <c r="AL63" i="103"/>
  <c r="AG71" i="103"/>
  <c r="AT71" i="103" s="1"/>
  <c r="AM73" i="103"/>
  <c r="AR78" i="103"/>
  <c r="AG79" i="103"/>
  <c r="AT79" i="103" s="1"/>
  <c r="AQ80" i="103"/>
  <c r="AJ65" i="103"/>
  <c r="H65" i="103"/>
  <c r="AP65" i="103"/>
  <c r="AO65" i="103"/>
  <c r="AK72" i="103"/>
  <c r="M72" i="103"/>
  <c r="I72" i="103"/>
  <c r="AQ72" i="103"/>
  <c r="AE72" i="103"/>
  <c r="AP72" i="103"/>
  <c r="H56" i="103"/>
  <c r="AN57" i="103"/>
  <c r="K57" i="103" s="1"/>
  <c r="AL58" i="103"/>
  <c r="AP59" i="103"/>
  <c r="AM59" i="103"/>
  <c r="AN59" i="103"/>
  <c r="K59" i="103" s="1"/>
  <c r="AJ61" i="103"/>
  <c r="AP63" i="103"/>
  <c r="M65" i="103"/>
  <c r="AE65" i="103"/>
  <c r="AJ69" i="103"/>
  <c r="K72" i="103"/>
  <c r="AP73" i="103"/>
  <c r="I75" i="103"/>
  <c r="AQ75" i="103"/>
  <c r="AE75" i="103"/>
  <c r="AN75" i="103"/>
  <c r="K75" i="103" s="1"/>
  <c r="AM75" i="103"/>
  <c r="AR63" i="103"/>
  <c r="AL69" i="103"/>
  <c r="H73" i="103"/>
  <c r="AQ73" i="103"/>
  <c r="AK74" i="103"/>
  <c r="AQ78" i="103"/>
  <c r="AE78" i="103"/>
  <c r="AN78" i="103"/>
  <c r="K78" i="103" s="1"/>
  <c r="AK78" i="103"/>
  <c r="M78" i="103"/>
  <c r="AJ78" i="103"/>
  <c r="H80" i="103"/>
  <c r="AP80" i="103"/>
  <c r="AM80" i="103"/>
  <c r="AL80" i="103"/>
  <c r="AE85" i="103"/>
  <c r="AK87" i="103"/>
  <c r="AH62" i="103"/>
  <c r="AU62" i="103" s="1"/>
  <c r="H63" i="103"/>
  <c r="AM69" i="103"/>
  <c r="I73" i="103"/>
  <c r="H87" i="103"/>
  <c r="AL87" i="103"/>
  <c r="I64" i="103"/>
  <c r="I76" i="103"/>
  <c r="H81" i="103"/>
  <c r="AP84" i="103"/>
  <c r="AR86" i="103"/>
  <c r="I88" i="103"/>
  <c r="AH88" i="103"/>
  <c r="AU88" i="103" s="1"/>
  <c r="AL92" i="103"/>
  <c r="H93" i="103"/>
  <c r="AP96" i="103"/>
  <c r="AR98" i="103"/>
  <c r="AM99" i="103"/>
  <c r="AH100" i="103"/>
  <c r="AU100" i="103" s="1"/>
  <c r="I102" i="103"/>
  <c r="AR102" i="103"/>
  <c r="AQ102" i="103"/>
  <c r="AE102" i="103"/>
  <c r="AO102" i="103"/>
  <c r="AN103" i="103"/>
  <c r="H105" i="103"/>
  <c r="AR112" i="103"/>
  <c r="AQ112" i="103"/>
  <c r="AE112" i="103"/>
  <c r="AP112" i="103"/>
  <c r="AO112" i="103"/>
  <c r="AM112" i="103"/>
  <c r="AL112" i="103"/>
  <c r="AJ112" i="103"/>
  <c r="K112" i="103"/>
  <c r="H112" i="103"/>
  <c r="AH121" i="103"/>
  <c r="AU121" i="103" s="1"/>
  <c r="AI121" i="103"/>
  <c r="AV121" i="103" s="1"/>
  <c r="AG121" i="103"/>
  <c r="AT121" i="103" s="1"/>
  <c r="H126" i="103"/>
  <c r="AP126" i="103"/>
  <c r="AM126" i="103"/>
  <c r="AL126" i="103"/>
  <c r="AR126" i="103"/>
  <c r="AQ126" i="103"/>
  <c r="AO126" i="103"/>
  <c r="AN126" i="103"/>
  <c r="K126" i="103" s="1"/>
  <c r="AK126" i="103"/>
  <c r="AJ126" i="103"/>
  <c r="M126" i="103"/>
  <c r="I126" i="103"/>
  <c r="AR178" i="103"/>
  <c r="AQ178" i="103"/>
  <c r="AE178" i="103"/>
  <c r="AP178" i="103"/>
  <c r="AO178" i="103"/>
  <c r="AN178" i="103"/>
  <c r="K178" i="103" s="1"/>
  <c r="AL178" i="103"/>
  <c r="AK178" i="103"/>
  <c r="M178" i="103"/>
  <c r="AJ178" i="103"/>
  <c r="I178" i="103"/>
  <c r="AM178" i="103"/>
  <c r="H178" i="103"/>
  <c r="K71" i="103"/>
  <c r="AJ71" i="103"/>
  <c r="I81" i="103"/>
  <c r="K83" i="103"/>
  <c r="AJ83" i="103"/>
  <c r="AE84" i="103"/>
  <c r="AQ84" i="103"/>
  <c r="H86" i="103"/>
  <c r="AM92" i="103"/>
  <c r="I93" i="103"/>
  <c r="K95" i="103"/>
  <c r="AJ95" i="103"/>
  <c r="AE96" i="103"/>
  <c r="AQ96" i="103"/>
  <c r="H98" i="103"/>
  <c r="AN99" i="103"/>
  <c r="K99" i="103" s="1"/>
  <c r="AJ101" i="103"/>
  <c r="K102" i="103"/>
  <c r="AP103" i="103"/>
  <c r="M112" i="103"/>
  <c r="AR84" i="103"/>
  <c r="I86" i="103"/>
  <c r="AG91" i="103"/>
  <c r="AT91" i="103" s="1"/>
  <c r="AN92" i="103"/>
  <c r="K92" i="103" s="1"/>
  <c r="AR96" i="103"/>
  <c r="I98" i="103"/>
  <c r="AO99" i="103"/>
  <c r="AL101" i="103"/>
  <c r="AQ103" i="103"/>
  <c r="AK104" i="103"/>
  <c r="AQ105" i="103"/>
  <c r="AE105" i="103"/>
  <c r="AO105" i="103"/>
  <c r="AN105" i="103"/>
  <c r="K105" i="103" s="1"/>
  <c r="AL105" i="103"/>
  <c r="AK105" i="103"/>
  <c r="AR105" i="103"/>
  <c r="AI115" i="103"/>
  <c r="AV115" i="103" s="1"/>
  <c r="AH115" i="103"/>
  <c r="AU115" i="103" s="1"/>
  <c r="AG115" i="103"/>
  <c r="AT115" i="103" s="1"/>
  <c r="AM120" i="103"/>
  <c r="AJ120" i="103"/>
  <c r="K120" i="103"/>
  <c r="AK120" i="103"/>
  <c r="AE120" i="103"/>
  <c r="AR120" i="103"/>
  <c r="AQ120" i="103"/>
  <c r="AP120" i="103"/>
  <c r="M120" i="103"/>
  <c r="AL120" i="103"/>
  <c r="H120" i="103"/>
  <c r="H84" i="103"/>
  <c r="AH91" i="103"/>
  <c r="AU91" i="103" s="1"/>
  <c r="AO92" i="103"/>
  <c r="AP99" i="103"/>
  <c r="AR103" i="103"/>
  <c r="H107" i="103"/>
  <c r="AQ107" i="103"/>
  <c r="AE107" i="103"/>
  <c r="AP107" i="103"/>
  <c r="AN107" i="103"/>
  <c r="K107" i="103" s="1"/>
  <c r="AM107" i="103"/>
  <c r="I107" i="103"/>
  <c r="AI109" i="103"/>
  <c r="AV109" i="103" s="1"/>
  <c r="AH109" i="103"/>
  <c r="AU109" i="103" s="1"/>
  <c r="AG109" i="103"/>
  <c r="AT109" i="103" s="1"/>
  <c r="AR119" i="103"/>
  <c r="AO119" i="103"/>
  <c r="AQ119" i="103"/>
  <c r="AP119" i="103"/>
  <c r="AN119" i="103"/>
  <c r="K119" i="103" s="1"/>
  <c r="M119" i="103"/>
  <c r="AM119" i="103"/>
  <c r="AJ119" i="103"/>
  <c r="H119" i="103"/>
  <c r="AL64" i="103"/>
  <c r="AM71" i="103"/>
  <c r="AL76" i="103"/>
  <c r="M81" i="103"/>
  <c r="AK81" i="103"/>
  <c r="AM83" i="103"/>
  <c r="I84" i="103"/>
  <c r="K86" i="103"/>
  <c r="AJ86" i="103"/>
  <c r="AL88" i="103"/>
  <c r="AP92" i="103"/>
  <c r="M93" i="103"/>
  <c r="AK93" i="103"/>
  <c r="AM95" i="103"/>
  <c r="I96" i="103"/>
  <c r="K98" i="103"/>
  <c r="AJ98" i="103"/>
  <c r="AE99" i="103"/>
  <c r="AQ99" i="103"/>
  <c r="AL100" i="103"/>
  <c r="H101" i="103"/>
  <c r="AG102" i="103"/>
  <c r="AT102" i="103" s="1"/>
  <c r="H103" i="103"/>
  <c r="M105" i="103"/>
  <c r="AI106" i="103"/>
  <c r="AV106" i="103" s="1"/>
  <c r="AG106" i="103"/>
  <c r="AT106" i="103" s="1"/>
  <c r="AH106" i="103"/>
  <c r="AU106" i="103" s="1"/>
  <c r="AJ107" i="103"/>
  <c r="AM113" i="103"/>
  <c r="AL113" i="103"/>
  <c r="AK113" i="103"/>
  <c r="M113" i="103"/>
  <c r="AJ113" i="103"/>
  <c r="I113" i="103"/>
  <c r="H113" i="103"/>
  <c r="AQ113" i="103"/>
  <c r="AE113" i="103"/>
  <c r="AN113" i="103"/>
  <c r="K113" i="103" s="1"/>
  <c r="AL81" i="103"/>
  <c r="M86" i="103"/>
  <c r="AK86" i="103"/>
  <c r="AE92" i="103"/>
  <c r="AQ92" i="103"/>
  <c r="AL93" i="103"/>
  <c r="AG94" i="103"/>
  <c r="AT94" i="103" s="1"/>
  <c r="M98" i="103"/>
  <c r="AK98" i="103"/>
  <c r="AR99" i="103"/>
  <c r="AM101" i="103"/>
  <c r="AK101" i="103"/>
  <c r="I101" i="103"/>
  <c r="AP101" i="103"/>
  <c r="M107" i="103"/>
  <c r="AK107" i="103"/>
  <c r="AO103" i="103"/>
  <c r="AM103" i="103"/>
  <c r="AL103" i="103"/>
  <c r="AJ103" i="103"/>
  <c r="K103" i="103"/>
  <c r="AE103" i="103"/>
  <c r="AI134" i="103"/>
  <c r="AV134" i="103" s="1"/>
  <c r="AH134" i="103"/>
  <c r="AU134" i="103" s="1"/>
  <c r="M84" i="103"/>
  <c r="M96" i="103"/>
  <c r="AM98" i="103"/>
  <c r="I99" i="103"/>
  <c r="M101" i="103"/>
  <c r="AR101" i="103"/>
  <c r="AK102" i="103"/>
  <c r="M103" i="103"/>
  <c r="AJ105" i="103"/>
  <c r="AO107" i="103"/>
  <c r="AE119" i="103"/>
  <c r="AN120" i="103"/>
  <c r="AJ135" i="103"/>
  <c r="H135" i="103"/>
  <c r="AQ135" i="103"/>
  <c r="AE135" i="103"/>
  <c r="AP135" i="103"/>
  <c r="AO135" i="103"/>
  <c r="AR135" i="103"/>
  <c r="AN135" i="103"/>
  <c r="K135" i="103" s="1"/>
  <c r="AM135" i="103"/>
  <c r="AL135" i="103"/>
  <c r="AK135" i="103"/>
  <c r="M135" i="103"/>
  <c r="AH114" i="103"/>
  <c r="AU114" i="103" s="1"/>
  <c r="AG114" i="103"/>
  <c r="AT114" i="103" s="1"/>
  <c r="AI114" i="103"/>
  <c r="AV114" i="103" s="1"/>
  <c r="AK119" i="103"/>
  <c r="AP115" i="103"/>
  <c r="M116" i="103"/>
  <c r="AK116" i="103"/>
  <c r="I121" i="103"/>
  <c r="AQ121" i="103"/>
  <c r="AE121" i="103"/>
  <c r="AM121" i="103"/>
  <c r="AO127" i="103"/>
  <c r="AR131" i="103"/>
  <c r="AO131" i="103"/>
  <c r="AL131" i="103"/>
  <c r="AK131" i="103"/>
  <c r="M131" i="103"/>
  <c r="AN132" i="103"/>
  <c r="K132" i="103" s="1"/>
  <c r="I143" i="103"/>
  <c r="AR143" i="103"/>
  <c r="AP143" i="103"/>
  <c r="AO143" i="103"/>
  <c r="AN143" i="103"/>
  <c r="K143" i="103" s="1"/>
  <c r="AM143" i="103"/>
  <c r="AL143" i="103"/>
  <c r="AK143" i="103"/>
  <c r="M143" i="103"/>
  <c r="AN116" i="103"/>
  <c r="AP117" i="103"/>
  <c r="AM117" i="103"/>
  <c r="AJ117" i="103"/>
  <c r="H118" i="103"/>
  <c r="AP121" i="103"/>
  <c r="I132" i="103"/>
  <c r="AH162" i="103"/>
  <c r="AU162" i="103" s="1"/>
  <c r="AG162" i="103"/>
  <c r="AT162" i="103" s="1"/>
  <c r="AI162" i="103"/>
  <c r="AV162" i="103" s="1"/>
  <c r="AK118" i="103"/>
  <c r="M118" i="103"/>
  <c r="I118" i="103"/>
  <c r="AN118" i="103"/>
  <c r="K118" i="103" s="1"/>
  <c r="AN127" i="103"/>
  <c r="K127" i="103" s="1"/>
  <c r="AK127" i="103"/>
  <c r="M127" i="103"/>
  <c r="I127" i="103"/>
  <c r="H127" i="103"/>
  <c r="AM132" i="103"/>
  <c r="AJ132" i="103"/>
  <c r="H132" i="103"/>
  <c r="AR132" i="103"/>
  <c r="AQ136" i="103"/>
  <c r="AE136" i="103"/>
  <c r="AN136" i="103"/>
  <c r="K136" i="103" s="1"/>
  <c r="AL136" i="103"/>
  <c r="AK136" i="103"/>
  <c r="M136" i="103"/>
  <c r="AJ136" i="103"/>
  <c r="I152" i="103"/>
  <c r="AR152" i="103"/>
  <c r="AO152" i="103"/>
  <c r="AL152" i="103"/>
  <c r="AP152" i="103"/>
  <c r="AN152" i="103"/>
  <c r="K152" i="103" s="1"/>
  <c r="AM152" i="103"/>
  <c r="AK152" i="103"/>
  <c r="AJ152" i="103"/>
  <c r="AE152" i="103"/>
  <c r="M152" i="103"/>
  <c r="AN114" i="103"/>
  <c r="K114" i="103" s="1"/>
  <c r="AP116" i="103"/>
  <c r="M117" i="103"/>
  <c r="AL117" i="103"/>
  <c r="AO118" i="103"/>
  <c r="M132" i="103"/>
  <c r="AH174" i="103"/>
  <c r="AU174" i="103" s="1"/>
  <c r="AG174" i="103"/>
  <c r="AT174" i="103" s="1"/>
  <c r="AI174" i="103"/>
  <c r="AV174" i="103" s="1"/>
  <c r="H106" i="103"/>
  <c r="AP109" i="103"/>
  <c r="AR111" i="103"/>
  <c r="AO114" i="103"/>
  <c r="K115" i="103"/>
  <c r="AJ115" i="103"/>
  <c r="AE116" i="103"/>
  <c r="AQ116" i="103"/>
  <c r="AN117" i="103"/>
  <c r="K117" i="103" s="1"/>
  <c r="AP118" i="103"/>
  <c r="H124" i="103"/>
  <c r="AE127" i="103"/>
  <c r="AJ131" i="103"/>
  <c r="AE132" i="103"/>
  <c r="AI137" i="103"/>
  <c r="AV137" i="103" s="1"/>
  <c r="AG137" i="103"/>
  <c r="AT137" i="103" s="1"/>
  <c r="AI140" i="103"/>
  <c r="AV140" i="103" s="1"/>
  <c r="AG140" i="103"/>
  <c r="AT140" i="103" s="1"/>
  <c r="AE143" i="103"/>
  <c r="AK108" i="103"/>
  <c r="AE114" i="103"/>
  <c r="AQ114" i="103"/>
  <c r="AL115" i="103"/>
  <c r="H116" i="103"/>
  <c r="AQ117" i="103"/>
  <c r="AR118" i="103"/>
  <c r="AQ124" i="103"/>
  <c r="AE124" i="103"/>
  <c r="AN124" i="103"/>
  <c r="AJ124" i="103"/>
  <c r="AP124" i="103"/>
  <c r="AK130" i="103"/>
  <c r="M130" i="103"/>
  <c r="I130" i="103"/>
  <c r="AQ130" i="103"/>
  <c r="AE130" i="103"/>
  <c r="AP130" i="103"/>
  <c r="AN131" i="103"/>
  <c r="K131" i="103" s="1"/>
  <c r="AO136" i="103"/>
  <c r="H138" i="103"/>
  <c r="AQ138" i="103"/>
  <c r="AE138" i="103"/>
  <c r="AP138" i="103"/>
  <c r="AN138" i="103"/>
  <c r="K138" i="103" s="1"/>
  <c r="AM138" i="103"/>
  <c r="AL138" i="103"/>
  <c r="AQ152" i="103"/>
  <c r="K106" i="103"/>
  <c r="AJ106" i="103"/>
  <c r="AL108" i="103"/>
  <c r="AR114" i="103"/>
  <c r="AM115" i="103"/>
  <c r="I116" i="103"/>
  <c r="AR117" i="103"/>
  <c r="AE118" i="103"/>
  <c r="AJ121" i="103"/>
  <c r="AJ123" i="103"/>
  <c r="K123" i="103"/>
  <c r="H123" i="103"/>
  <c r="AN123" i="103"/>
  <c r="K124" i="103"/>
  <c r="AR124" i="103"/>
  <c r="AJ127" i="103"/>
  <c r="K130" i="103"/>
  <c r="AP131" i="103"/>
  <c r="I133" i="103"/>
  <c r="AQ133" i="103"/>
  <c r="AE133" i="103"/>
  <c r="AO133" i="103"/>
  <c r="AN133" i="103"/>
  <c r="K133" i="103" s="1"/>
  <c r="AM133" i="103"/>
  <c r="AP136" i="103"/>
  <c r="AJ138" i="103"/>
  <c r="H161" i="103"/>
  <c r="AM161" i="103"/>
  <c r="AL161" i="103"/>
  <c r="AK161" i="103"/>
  <c r="AE161" i="103"/>
  <c r="M161" i="103"/>
  <c r="AR161" i="103"/>
  <c r="AP161" i="103"/>
  <c r="I161" i="103"/>
  <c r="AO161" i="103"/>
  <c r="AJ161" i="103"/>
  <c r="AQ161" i="103"/>
  <c r="AN161" i="103"/>
  <c r="K161" i="103" s="1"/>
  <c r="AE117" i="103"/>
  <c r="AK121" i="103"/>
  <c r="AG125" i="103"/>
  <c r="AT125" i="103" s="1"/>
  <c r="AL127" i="103"/>
  <c r="H131" i="103"/>
  <c r="AQ131" i="103"/>
  <c r="AK132" i="103"/>
  <c r="AR136" i="103"/>
  <c r="M138" i="103"/>
  <c r="AK138" i="103"/>
  <c r="AJ143" i="103"/>
  <c r="M111" i="103"/>
  <c r="K116" i="103"/>
  <c r="H121" i="103"/>
  <c r="AL121" i="103"/>
  <c r="AO122" i="103"/>
  <c r="AL122" i="103"/>
  <c r="AN122" i="103"/>
  <c r="K122" i="103" s="1"/>
  <c r="AP123" i="103"/>
  <c r="AH125" i="103"/>
  <c r="AU125" i="103" s="1"/>
  <c r="AM127" i="103"/>
  <c r="I131" i="103"/>
  <c r="AL132" i="103"/>
  <c r="M133" i="103"/>
  <c r="AO138" i="103"/>
  <c r="H143" i="103"/>
  <c r="AQ143" i="103"/>
  <c r="I134" i="103"/>
  <c r="H139" i="103"/>
  <c r="AP142" i="103"/>
  <c r="AJ145" i="103"/>
  <c r="AQ148" i="103"/>
  <c r="AO150" i="103"/>
  <c r="AJ129" i="103"/>
  <c r="I139" i="103"/>
  <c r="K141" i="103"/>
  <c r="AJ141" i="103"/>
  <c r="AE142" i="103"/>
  <c r="AQ142" i="103"/>
  <c r="H144" i="103"/>
  <c r="AK144" i="103"/>
  <c r="H145" i="103"/>
  <c r="AK145" i="103"/>
  <c r="AI147" i="103"/>
  <c r="AV147" i="103" s="1"/>
  <c r="AG147" i="103"/>
  <c r="AT147" i="103" s="1"/>
  <c r="AR148" i="103"/>
  <c r="H150" i="103"/>
  <c r="AQ150" i="103"/>
  <c r="AJ151" i="103"/>
  <c r="AK154" i="103"/>
  <c r="AE156" i="103"/>
  <c r="H157" i="103"/>
  <c r="AR157" i="103"/>
  <c r="AQ157" i="103"/>
  <c r="AE157" i="103"/>
  <c r="AN157" i="103"/>
  <c r="K157" i="103" s="1"/>
  <c r="AM157" i="103"/>
  <c r="AK157" i="103"/>
  <c r="M157" i="103"/>
  <c r="AI159" i="103"/>
  <c r="AV159" i="103" s="1"/>
  <c r="AH159" i="103"/>
  <c r="AU159" i="103" s="1"/>
  <c r="AG159" i="103"/>
  <c r="AT159" i="103" s="1"/>
  <c r="AR142" i="103"/>
  <c r="I144" i="103"/>
  <c r="AL144" i="103"/>
  <c r="I145" i="103"/>
  <c r="AL151" i="103"/>
  <c r="AL154" i="103"/>
  <c r="AI158" i="103"/>
  <c r="AV158" i="103" s="1"/>
  <c r="AH158" i="103"/>
  <c r="AU158" i="103" s="1"/>
  <c r="AM144" i="103"/>
  <c r="AQ145" i="103"/>
  <c r="AE145" i="103"/>
  <c r="AN145" i="103"/>
  <c r="K145" i="103" s="1"/>
  <c r="AM145" i="103"/>
  <c r="AP148" i="103"/>
  <c r="AN148" i="103"/>
  <c r="K148" i="103" s="1"/>
  <c r="AK148" i="103"/>
  <c r="M148" i="103"/>
  <c r="I148" i="103"/>
  <c r="AR150" i="103"/>
  <c r="AP150" i="103"/>
  <c r="AM150" i="103"/>
  <c r="AJ150" i="103"/>
  <c r="K150" i="103"/>
  <c r="AN151" i="103"/>
  <c r="K151" i="103" s="1"/>
  <c r="AM154" i="103"/>
  <c r="AL156" i="103"/>
  <c r="AK156" i="103"/>
  <c r="M156" i="103"/>
  <c r="AJ156" i="103"/>
  <c r="K156" i="103"/>
  <c r="H156" i="103"/>
  <c r="AR156" i="103"/>
  <c r="AP156" i="103"/>
  <c r="AM129" i="103"/>
  <c r="AL134" i="103"/>
  <c r="M139" i="103"/>
  <c r="AK139" i="103"/>
  <c r="AM141" i="103"/>
  <c r="I142" i="103"/>
  <c r="K144" i="103"/>
  <c r="AN144" i="103"/>
  <c r="AO145" i="103"/>
  <c r="AE148" i="103"/>
  <c r="M150" i="103"/>
  <c r="AE150" i="103"/>
  <c r="AO151" i="103"/>
  <c r="AO153" i="103"/>
  <c r="AM153" i="103"/>
  <c r="AJ153" i="103"/>
  <c r="H153" i="103"/>
  <c r="AO154" i="103"/>
  <c r="AL157" i="103"/>
  <c r="AI194" i="103"/>
  <c r="AV194" i="103" s="1"/>
  <c r="AH194" i="103"/>
  <c r="AU194" i="103" s="1"/>
  <c r="AG194" i="103"/>
  <c r="AT194" i="103" s="1"/>
  <c r="M144" i="103"/>
  <c r="AO144" i="103"/>
  <c r="M145" i="103"/>
  <c r="AP145" i="103"/>
  <c r="AP151" i="103"/>
  <c r="AP154" i="103"/>
  <c r="AM156" i="103"/>
  <c r="AR151" i="103"/>
  <c r="AR154" i="103"/>
  <c r="M142" i="103"/>
  <c r="AQ144" i="103"/>
  <c r="AO156" i="103"/>
  <c r="AG167" i="103"/>
  <c r="AT167" i="103" s="1"/>
  <c r="AI167" i="103"/>
  <c r="AV167" i="103" s="1"/>
  <c r="AH167" i="103"/>
  <c r="AU167" i="103" s="1"/>
  <c r="AM151" i="103"/>
  <c r="AK151" i="103"/>
  <c r="M151" i="103"/>
  <c r="I151" i="103"/>
  <c r="AQ151" i="103"/>
  <c r="AE151" i="103"/>
  <c r="AJ154" i="103"/>
  <c r="I154" i="103"/>
  <c r="AQ154" i="103"/>
  <c r="AE154" i="103"/>
  <c r="AN154" i="103"/>
  <c r="K154" i="103" s="1"/>
  <c r="AJ170" i="103"/>
  <c r="AR170" i="103"/>
  <c r="AP170" i="103"/>
  <c r="AO170" i="103"/>
  <c r="AN170" i="103"/>
  <c r="K170" i="103" s="1"/>
  <c r="AL170" i="103"/>
  <c r="AE170" i="103"/>
  <c r="AQ170" i="103"/>
  <c r="AM170" i="103"/>
  <c r="AK170" i="103"/>
  <c r="M170" i="103"/>
  <c r="H170" i="103"/>
  <c r="AE144" i="103"/>
  <c r="M154" i="103"/>
  <c r="AR160" i="103"/>
  <c r="AP160" i="103"/>
  <c r="AO160" i="103"/>
  <c r="AN160" i="103"/>
  <c r="AM160" i="103"/>
  <c r="AK160" i="103"/>
  <c r="M160" i="103"/>
  <c r="AJ160" i="103"/>
  <c r="K160" i="103"/>
  <c r="I160" i="103"/>
  <c r="AQ160" i="103"/>
  <c r="AE160" i="103"/>
  <c r="AN162" i="103"/>
  <c r="K162" i="103" s="1"/>
  <c r="I162" i="103"/>
  <c r="H162" i="103"/>
  <c r="AR162" i="103"/>
  <c r="AQ162" i="103"/>
  <c r="AI164" i="103"/>
  <c r="AV164" i="103" s="1"/>
  <c r="AH164" i="103"/>
  <c r="AU164" i="103" s="1"/>
  <c r="AN165" i="103"/>
  <c r="K165" i="103" s="1"/>
  <c r="AM167" i="103"/>
  <c r="H167" i="103"/>
  <c r="AR167" i="103"/>
  <c r="AQ167" i="103"/>
  <c r="AE167" i="103"/>
  <c r="AI169" i="103"/>
  <c r="AV169" i="103" s="1"/>
  <c r="AH169" i="103"/>
  <c r="AU169" i="103" s="1"/>
  <c r="AG169" i="103"/>
  <c r="AT169" i="103" s="1"/>
  <c r="AN174" i="103"/>
  <c r="K174" i="103" s="1"/>
  <c r="AM174" i="103"/>
  <c r="AL174" i="103"/>
  <c r="AJ174" i="103"/>
  <c r="I174" i="103"/>
  <c r="H174" i="103"/>
  <c r="AR174" i="103"/>
  <c r="AP174" i="103"/>
  <c r="AQ174" i="103"/>
  <c r="H215" i="103"/>
  <c r="AR215" i="103"/>
  <c r="AP215" i="103"/>
  <c r="AO215" i="103"/>
  <c r="AN215" i="103"/>
  <c r="K215" i="103" s="1"/>
  <c r="AM215" i="103"/>
  <c r="AL215" i="103"/>
  <c r="AK215" i="103"/>
  <c r="M215" i="103"/>
  <c r="I215" i="103"/>
  <c r="AQ215" i="103"/>
  <c r="AJ215" i="103"/>
  <c r="AE215" i="103"/>
  <c r="AM147" i="103"/>
  <c r="AM159" i="103"/>
  <c r="AE162" i="103"/>
  <c r="AG164" i="103"/>
  <c r="AT164" i="103" s="1"/>
  <c r="AN166" i="103"/>
  <c r="K166" i="103" s="1"/>
  <c r="AK165" i="103"/>
  <c r="M165" i="103"/>
  <c r="AQ165" i="103"/>
  <c r="AE165" i="103"/>
  <c r="AP165" i="103"/>
  <c r="AO165" i="103"/>
  <c r="AP166" i="103"/>
  <c r="I168" i="103"/>
  <c r="AN168" i="103"/>
  <c r="K168" i="103" s="1"/>
  <c r="AM168" i="103"/>
  <c r="AL168" i="103"/>
  <c r="AH190" i="103"/>
  <c r="AU190" i="103" s="1"/>
  <c r="AI190" i="103"/>
  <c r="AV190" i="103" s="1"/>
  <c r="AP147" i="103"/>
  <c r="AL155" i="103"/>
  <c r="AP159" i="103"/>
  <c r="AJ162" i="103"/>
  <c r="H166" i="103"/>
  <c r="AJ167" i="103"/>
  <c r="AE168" i="103"/>
  <c r="AL182" i="103"/>
  <c r="H182" i="103"/>
  <c r="AM182" i="103"/>
  <c r="AO182" i="103"/>
  <c r="AN182" i="103"/>
  <c r="K182" i="103" s="1"/>
  <c r="AK182" i="103"/>
  <c r="AJ182" i="103"/>
  <c r="AE182" i="103"/>
  <c r="M182" i="103"/>
  <c r="AR182" i="103"/>
  <c r="AP182" i="103"/>
  <c r="I182" i="103"/>
  <c r="AR166" i="103"/>
  <c r="AL166" i="103"/>
  <c r="AK166" i="103"/>
  <c r="M166" i="103"/>
  <c r="AJ166" i="103"/>
  <c r="AG168" i="103"/>
  <c r="AT168" i="103" s="1"/>
  <c r="AO155" i="103"/>
  <c r="AM162" i="103"/>
  <c r="AG163" i="103"/>
  <c r="AT163" i="103" s="1"/>
  <c r="AJ165" i="103"/>
  <c r="AE166" i="103"/>
  <c r="AN167" i="103"/>
  <c r="K167" i="103" s="1"/>
  <c r="AI168" i="103"/>
  <c r="AV168" i="103" s="1"/>
  <c r="AQ182" i="103"/>
  <c r="AO162" i="103"/>
  <c r="AH163" i="103"/>
  <c r="AU163" i="103" s="1"/>
  <c r="AL165" i="103"/>
  <c r="AO167" i="103"/>
  <c r="AK174" i="103"/>
  <c r="AE155" i="103"/>
  <c r="AP162" i="103"/>
  <c r="AM165" i="103"/>
  <c r="I167" i="103"/>
  <c r="AP167" i="103"/>
  <c r="AK168" i="103"/>
  <c r="AL172" i="103"/>
  <c r="AK172" i="103"/>
  <c r="M172" i="103"/>
  <c r="AJ172" i="103"/>
  <c r="I172" i="103"/>
  <c r="AR172" i="103"/>
  <c r="AQ172" i="103"/>
  <c r="AE172" i="103"/>
  <c r="AP172" i="103"/>
  <c r="AN172" i="103"/>
  <c r="K172" i="103" s="1"/>
  <c r="AM172" i="103"/>
  <c r="AO174" i="103"/>
  <c r="AO179" i="103"/>
  <c r="AJ180" i="103"/>
  <c r="AI181" i="103"/>
  <c r="AV181" i="103" s="1"/>
  <c r="AM187" i="103"/>
  <c r="AJ188" i="103"/>
  <c r="AM163" i="103"/>
  <c r="I164" i="103"/>
  <c r="M173" i="103"/>
  <c r="AK173" i="103"/>
  <c r="I176" i="103"/>
  <c r="AE179" i="103"/>
  <c r="AQ179" i="103"/>
  <c r="AL180" i="103"/>
  <c r="AJ183" i="103"/>
  <c r="AO187" i="103"/>
  <c r="AO188" i="103"/>
  <c r="AO191" i="103"/>
  <c r="AK191" i="103"/>
  <c r="M191" i="103"/>
  <c r="AJ191" i="103"/>
  <c r="K191" i="103"/>
  <c r="I191" i="103"/>
  <c r="AP191" i="103"/>
  <c r="AJ192" i="103"/>
  <c r="K192" i="103"/>
  <c r="I192" i="103"/>
  <c r="AR192" i="103"/>
  <c r="AQ192" i="103"/>
  <c r="AE192" i="103"/>
  <c r="AP192" i="103"/>
  <c r="AO192" i="103"/>
  <c r="AK192" i="103"/>
  <c r="M192" i="103"/>
  <c r="AL192" i="103"/>
  <c r="K171" i="103"/>
  <c r="AJ171" i="103"/>
  <c r="AL173" i="103"/>
  <c r="AR179" i="103"/>
  <c r="AM180" i="103"/>
  <c r="AK183" i="103"/>
  <c r="AQ187" i="103"/>
  <c r="AP188" i="103"/>
  <c r="AM192" i="103"/>
  <c r="K164" i="103"/>
  <c r="AJ164" i="103"/>
  <c r="M171" i="103"/>
  <c r="AK171" i="103"/>
  <c r="AM173" i="103"/>
  <c r="AJ176" i="103"/>
  <c r="H179" i="103"/>
  <c r="AG179" i="103"/>
  <c r="AT179" i="103" s="1"/>
  <c r="AN180" i="103"/>
  <c r="K180" i="103" s="1"/>
  <c r="AQ181" i="103"/>
  <c r="AE181" i="103"/>
  <c r="AL181" i="103"/>
  <c r="AR181" i="103"/>
  <c r="AN181" i="103"/>
  <c r="K181" i="103" s="1"/>
  <c r="AL183" i="103"/>
  <c r="AQ188" i="103"/>
  <c r="AN192" i="103"/>
  <c r="H195" i="103"/>
  <c r="AQ195" i="103"/>
  <c r="AE195" i="103"/>
  <c r="AP195" i="103"/>
  <c r="AO195" i="103"/>
  <c r="AN195" i="103"/>
  <c r="K195" i="103" s="1"/>
  <c r="AM195" i="103"/>
  <c r="AL195" i="103"/>
  <c r="I195" i="103"/>
  <c r="AJ200" i="103"/>
  <c r="K200" i="103"/>
  <c r="AQ200" i="103"/>
  <c r="AE200" i="103"/>
  <c r="AO200" i="103"/>
  <c r="AN200" i="103"/>
  <c r="H200" i="103"/>
  <c r="AM200" i="103"/>
  <c r="AL200" i="103"/>
  <c r="AK200" i="103"/>
  <c r="AP200" i="103"/>
  <c r="I200" i="103"/>
  <c r="AP180" i="103"/>
  <c r="AG195" i="103"/>
  <c r="AT195" i="103" s="1"/>
  <c r="AH195" i="103"/>
  <c r="AU195" i="103" s="1"/>
  <c r="M200" i="103"/>
  <c r="AN225" i="103"/>
  <c r="K225" i="103" s="1"/>
  <c r="AM225" i="103"/>
  <c r="I225" i="103"/>
  <c r="H225" i="103"/>
  <c r="AR225" i="103"/>
  <c r="AQ225" i="103"/>
  <c r="AO225" i="103"/>
  <c r="AL225" i="103"/>
  <c r="AK225" i="103"/>
  <c r="AJ225" i="103"/>
  <c r="M225" i="103"/>
  <c r="AP225" i="103"/>
  <c r="AE225" i="103"/>
  <c r="AE180" i="103"/>
  <c r="AQ180" i="103"/>
  <c r="H183" i="103"/>
  <c r="AN183" i="103"/>
  <c r="K183" i="103" s="1"/>
  <c r="I183" i="103"/>
  <c r="AP183" i="103"/>
  <c r="AK187" i="103"/>
  <c r="M187" i="103"/>
  <c r="H187" i="103"/>
  <c r="AR187" i="103"/>
  <c r="AP187" i="103"/>
  <c r="AL187" i="103"/>
  <c r="AE187" i="103"/>
  <c r="H193" i="103"/>
  <c r="AP193" i="103"/>
  <c r="AI197" i="103"/>
  <c r="AV197" i="103" s="1"/>
  <c r="AH197" i="103"/>
  <c r="AU197" i="103" s="1"/>
  <c r="AG197" i="103"/>
  <c r="AT197" i="103" s="1"/>
  <c r="AR180" i="103"/>
  <c r="AQ183" i="103"/>
  <c r="AG184" i="103"/>
  <c r="AT184" i="103" s="1"/>
  <c r="K187" i="103"/>
  <c r="AR188" i="103"/>
  <c r="AN188" i="103"/>
  <c r="K188" i="103" s="1"/>
  <c r="AM188" i="103"/>
  <c r="AK188" i="103"/>
  <c r="M188" i="103"/>
  <c r="H188" i="103"/>
  <c r="AE188" i="103"/>
  <c r="H180" i="103"/>
  <c r="M183" i="103"/>
  <c r="AR183" i="103"/>
  <c r="AH184" i="103"/>
  <c r="AU184" i="103" s="1"/>
  <c r="AQ193" i="103"/>
  <c r="AE193" i="103"/>
  <c r="AO193" i="103"/>
  <c r="AN193" i="103"/>
  <c r="K193" i="103" s="1"/>
  <c r="AM193" i="103"/>
  <c r="AL193" i="103"/>
  <c r="AK193" i="103"/>
  <c r="M193" i="103"/>
  <c r="AJ193" i="103"/>
  <c r="AR193" i="103"/>
  <c r="AE171" i="103"/>
  <c r="AR200" i="103"/>
  <c r="AO184" i="103"/>
  <c r="AJ185" i="103"/>
  <c r="AE186" i="103"/>
  <c r="AQ186" i="103"/>
  <c r="AN189" i="103"/>
  <c r="K189" i="103" s="1"/>
  <c r="AM194" i="103"/>
  <c r="AI209" i="103"/>
  <c r="AV209" i="103" s="1"/>
  <c r="AH209" i="103"/>
  <c r="AU209" i="103" s="1"/>
  <c r="AO211" i="103"/>
  <c r="AN211" i="103"/>
  <c r="AK211" i="103"/>
  <c r="M211" i="103"/>
  <c r="AJ211" i="103"/>
  <c r="K211" i="103"/>
  <c r="I211" i="103"/>
  <c r="H211" i="103"/>
  <c r="AP211" i="103"/>
  <c r="AM211" i="103"/>
  <c r="AR208" i="103"/>
  <c r="AQ208" i="103"/>
  <c r="AE208" i="103"/>
  <c r="AN208" i="103"/>
  <c r="K208" i="103" s="1"/>
  <c r="AM208" i="103"/>
  <c r="AK208" i="103"/>
  <c r="M208" i="103"/>
  <c r="AJ208" i="103"/>
  <c r="AL208" i="103"/>
  <c r="AN243" i="103"/>
  <c r="K243" i="103" s="1"/>
  <c r="AL243" i="103"/>
  <c r="AJ243" i="103"/>
  <c r="AP243" i="103"/>
  <c r="H243" i="103"/>
  <c r="AO243" i="103"/>
  <c r="AM243" i="103"/>
  <c r="AK243" i="103"/>
  <c r="AE243" i="103"/>
  <c r="M243" i="103"/>
  <c r="AQ243" i="103"/>
  <c r="I243" i="103"/>
  <c r="AR243" i="103"/>
  <c r="AR189" i="103"/>
  <c r="AE194" i="103"/>
  <c r="AQ194" i="103"/>
  <c r="AG196" i="103"/>
  <c r="AT196" i="103" s="1"/>
  <c r="AK198" i="103"/>
  <c r="AO199" i="103"/>
  <c r="AJ199" i="103"/>
  <c r="I199" i="103"/>
  <c r="AP199" i="103"/>
  <c r="AK201" i="103"/>
  <c r="AL202" i="103"/>
  <c r="AK202" i="103"/>
  <c r="H202" i="103"/>
  <c r="AQ202" i="103"/>
  <c r="AE202" i="103"/>
  <c r="AR202" i="103"/>
  <c r="AK203" i="103"/>
  <c r="AI204" i="103"/>
  <c r="AV204" i="103" s="1"/>
  <c r="AG204" i="103"/>
  <c r="AT204" i="103" s="1"/>
  <c r="AK207" i="103"/>
  <c r="M207" i="103"/>
  <c r="AJ207" i="103"/>
  <c r="K207" i="103"/>
  <c r="H207" i="103"/>
  <c r="AR207" i="103"/>
  <c r="AP207" i="103"/>
  <c r="AO207" i="103"/>
  <c r="AO208" i="103"/>
  <c r="H224" i="103"/>
  <c r="AR224" i="103"/>
  <c r="AM224" i="103"/>
  <c r="AL224" i="103"/>
  <c r="AE224" i="103"/>
  <c r="M224" i="103"/>
  <c r="AQ224" i="103"/>
  <c r="I224" i="103"/>
  <c r="AP224" i="103"/>
  <c r="AO224" i="103"/>
  <c r="AN224" i="103"/>
  <c r="K224" i="103" s="1"/>
  <c r="AK224" i="103"/>
  <c r="AJ224" i="103"/>
  <c r="AR194" i="103"/>
  <c r="AH196" i="103"/>
  <c r="AU196" i="103" s="1"/>
  <c r="AM201" i="103"/>
  <c r="AM203" i="103"/>
  <c r="AP208" i="103"/>
  <c r="M186" i="103"/>
  <c r="AK186" i="103"/>
  <c r="I189" i="103"/>
  <c r="AO190" i="103"/>
  <c r="H194" i="103"/>
  <c r="M198" i="103"/>
  <c r="AN198" i="103"/>
  <c r="K198" i="103" s="1"/>
  <c r="M199" i="103"/>
  <c r="AR199" i="103"/>
  <c r="AN201" i="103"/>
  <c r="M202" i="103"/>
  <c r="AO203" i="103"/>
  <c r="AH204" i="103"/>
  <c r="AU204" i="103" s="1"/>
  <c r="AL207" i="103"/>
  <c r="AL186" i="103"/>
  <c r="I194" i="103"/>
  <c r="AO198" i="103"/>
  <c r="H201" i="103"/>
  <c r="AO201" i="103"/>
  <c r="AP203" i="103"/>
  <c r="AM207" i="103"/>
  <c r="I201" i="103"/>
  <c r="I203" i="103"/>
  <c r="AH210" i="103"/>
  <c r="AU210" i="103" s="1"/>
  <c r="AG210" i="103"/>
  <c r="AT210" i="103" s="1"/>
  <c r="AI210" i="103"/>
  <c r="AV210" i="103" s="1"/>
  <c r="K194" i="103"/>
  <c r="AJ194" i="103"/>
  <c r="AQ201" i="103"/>
  <c r="AE201" i="103"/>
  <c r="AL201" i="103"/>
  <c r="AJ201" i="103"/>
  <c r="K201" i="103"/>
  <c r="AR201" i="103"/>
  <c r="H203" i="103"/>
  <c r="AR203" i="103"/>
  <c r="AN203" i="103"/>
  <c r="K203" i="103" s="1"/>
  <c r="AL203" i="103"/>
  <c r="AI205" i="103"/>
  <c r="AV205" i="103" s="1"/>
  <c r="AH205" i="103"/>
  <c r="AU205" i="103" s="1"/>
  <c r="AE198" i="103"/>
  <c r="AJ202" i="103"/>
  <c r="M203" i="103"/>
  <c r="AE203" i="103"/>
  <c r="AL211" i="103"/>
  <c r="AQ222" i="103"/>
  <c r="AE222" i="103"/>
  <c r="AP222" i="103"/>
  <c r="AK222" i="103"/>
  <c r="M222" i="103"/>
  <c r="AJ222" i="103"/>
  <c r="H222" i="103"/>
  <c r="AR222" i="103"/>
  <c r="AN222" i="103"/>
  <c r="K222" i="103" s="1"/>
  <c r="AM222" i="103"/>
  <c r="AL222" i="103"/>
  <c r="I222" i="103"/>
  <c r="AM214" i="103"/>
  <c r="AM223" i="103"/>
  <c r="AE209" i="103"/>
  <c r="AQ209" i="103"/>
  <c r="AL210" i="103"/>
  <c r="AP214" i="103"/>
  <c r="I219" i="103"/>
  <c r="H219" i="103"/>
  <c r="AM219" i="103"/>
  <c r="AP219" i="103"/>
  <c r="AG220" i="103"/>
  <c r="AT220" i="103" s="1"/>
  <c r="H223" i="103"/>
  <c r="AP223" i="103"/>
  <c r="H204" i="103"/>
  <c r="AR209" i="103"/>
  <c r="AM210" i="103"/>
  <c r="AJ213" i="103"/>
  <c r="AE214" i="103"/>
  <c r="AQ214" i="103"/>
  <c r="H216" i="103"/>
  <c r="AG216" i="103"/>
  <c r="AT216" i="103" s="1"/>
  <c r="AJ218" i="103"/>
  <c r="AQ219" i="103"/>
  <c r="AI220" i="103"/>
  <c r="AV220" i="103" s="1"/>
  <c r="AH219" i="103"/>
  <c r="AU219" i="103" s="1"/>
  <c r="AG219" i="103"/>
  <c r="AT219" i="103" s="1"/>
  <c r="AL223" i="103"/>
  <c r="AK223" i="103"/>
  <c r="M223" i="103"/>
  <c r="AR223" i="103"/>
  <c r="AQ223" i="103"/>
  <c r="AE223" i="103"/>
  <c r="AI226" i="103"/>
  <c r="AV226" i="103" s="1"/>
  <c r="AH226" i="103"/>
  <c r="AU226" i="103" s="1"/>
  <c r="AG226" i="103"/>
  <c r="AT226" i="103" s="1"/>
  <c r="AM230" i="103"/>
  <c r="AL230" i="103"/>
  <c r="AK230" i="103"/>
  <c r="M230" i="103"/>
  <c r="AJ230" i="103"/>
  <c r="I230" i="103"/>
  <c r="H230" i="103"/>
  <c r="AR230" i="103"/>
  <c r="AQ230" i="103"/>
  <c r="AE230" i="103"/>
  <c r="AP230" i="103"/>
  <c r="AN230" i="103"/>
  <c r="K230" i="103" s="1"/>
  <c r="I209" i="103"/>
  <c r="AO210" i="103"/>
  <c r="AL213" i="103"/>
  <c r="H214" i="103"/>
  <c r="AH217" i="103"/>
  <c r="AU217" i="103" s="1"/>
  <c r="H218" i="103"/>
  <c r="AN218" i="103"/>
  <c r="K218" i="103" s="1"/>
  <c r="K223" i="103"/>
  <c r="AP210" i="103"/>
  <c r="AM213" i="103"/>
  <c r="I214" i="103"/>
  <c r="I218" i="103"/>
  <c r="AE219" i="103"/>
  <c r="AI227" i="103"/>
  <c r="AV227" i="103" s="1"/>
  <c r="AH227" i="103"/>
  <c r="AU227" i="103" s="1"/>
  <c r="AG227" i="103"/>
  <c r="AT227" i="103" s="1"/>
  <c r="AM218" i="103"/>
  <c r="AL218" i="103"/>
  <c r="AR218" i="103"/>
  <c r="AP218" i="103"/>
  <c r="AI235" i="103"/>
  <c r="AV235" i="103" s="1"/>
  <c r="AH235" i="103"/>
  <c r="AU235" i="103" s="1"/>
  <c r="AG235" i="103"/>
  <c r="AT235" i="103" s="1"/>
  <c r="AL209" i="103"/>
  <c r="H210" i="103"/>
  <c r="AP213" i="103"/>
  <c r="M214" i="103"/>
  <c r="AK214" i="103"/>
  <c r="AM216" i="103"/>
  <c r="AR217" i="103"/>
  <c r="AQ217" i="103"/>
  <c r="AE217" i="103"/>
  <c r="AK217" i="103"/>
  <c r="AM217" i="103"/>
  <c r="M218" i="103"/>
  <c r="AJ219" i="103"/>
  <c r="AO220" i="103"/>
  <c r="AN220" i="103"/>
  <c r="K220" i="103" s="1"/>
  <c r="I220" i="103"/>
  <c r="AQ220" i="103"/>
  <c r="AH221" i="103"/>
  <c r="AU221" i="103" s="1"/>
  <c r="AE213" i="103"/>
  <c r="AN217" i="103"/>
  <c r="K217" i="103" s="1"/>
  <c r="AE218" i="103"/>
  <c r="AK219" i="103"/>
  <c r="AR220" i="103"/>
  <c r="AJ223" i="103"/>
  <c r="I237" i="103"/>
  <c r="AP237" i="103"/>
  <c r="AM237" i="103"/>
  <c r="AG239" i="103"/>
  <c r="AT239" i="103" s="1"/>
  <c r="M231" i="103"/>
  <c r="AK231" i="103"/>
  <c r="AR233" i="103"/>
  <c r="M237" i="103"/>
  <c r="AO237" i="103"/>
  <c r="AK239" i="103"/>
  <c r="I240" i="103"/>
  <c r="AO228" i="103"/>
  <c r="K229" i="103"/>
  <c r="AJ229" i="103"/>
  <c r="AL231" i="103"/>
  <c r="AG232" i="103"/>
  <c r="AT232" i="103" s="1"/>
  <c r="AQ237" i="103"/>
  <c r="AL239" i="103"/>
  <c r="AQ240" i="103"/>
  <c r="AE240" i="103"/>
  <c r="AO240" i="103"/>
  <c r="AM240" i="103"/>
  <c r="AR240" i="103"/>
  <c r="AP228" i="103"/>
  <c r="M229" i="103"/>
  <c r="AK229" i="103"/>
  <c r="AM231" i="103"/>
  <c r="I232" i="103"/>
  <c r="AH232" i="103"/>
  <c r="AU232" i="103" s="1"/>
  <c r="AR237" i="103"/>
  <c r="AM239" i="103"/>
  <c r="K240" i="103"/>
  <c r="I242" i="103"/>
  <c r="I245" i="103"/>
  <c r="AE228" i="103"/>
  <c r="AQ228" i="103"/>
  <c r="AL229" i="103"/>
  <c r="AN231" i="103"/>
  <c r="K231" i="103" s="1"/>
  <c r="AJ232" i="103"/>
  <c r="AE237" i="103"/>
  <c r="H239" i="103"/>
  <c r="M240" i="103"/>
  <c r="H242" i="103"/>
  <c r="AQ242" i="103"/>
  <c r="AE242" i="103"/>
  <c r="AO242" i="103"/>
  <c r="AP242" i="103"/>
  <c r="AP245" i="103"/>
  <c r="AN245" i="103"/>
  <c r="AL245" i="103"/>
  <c r="AJ245" i="103"/>
  <c r="K245" i="103"/>
  <c r="AR245" i="103"/>
  <c r="AE247" i="103"/>
  <c r="AM229" i="103"/>
  <c r="AO231" i="103"/>
  <c r="AJ239" i="103"/>
  <c r="K239" i="103"/>
  <c r="I239" i="103"/>
  <c r="AR239" i="103"/>
  <c r="AO239" i="103"/>
  <c r="K242" i="103"/>
  <c r="AR242" i="103"/>
  <c r="M245" i="103"/>
  <c r="AR247" i="103"/>
  <c r="AP247" i="103"/>
  <c r="AO247" i="103"/>
  <c r="AN247" i="103"/>
  <c r="K247" i="103" s="1"/>
  <c r="AL247" i="103"/>
  <c r="I247" i="103"/>
  <c r="I228" i="103"/>
  <c r="AO229" i="103"/>
  <c r="AE231" i="103"/>
  <c r="AQ231" i="103"/>
  <c r="AK233" i="103"/>
  <c r="AQ239" i="103"/>
  <c r="I249" i="103"/>
  <c r="AR249" i="103"/>
  <c r="AQ249" i="103"/>
  <c r="AE249" i="103"/>
  <c r="AP249" i="103"/>
  <c r="AN249" i="103"/>
  <c r="K249" i="103" s="1"/>
  <c r="AM249" i="103"/>
  <c r="AJ249" i="103"/>
  <c r="AL249" i="103"/>
  <c r="AP229" i="103"/>
  <c r="AR231" i="103"/>
  <c r="AJ237" i="103"/>
  <c r="AK245" i="103"/>
  <c r="M247" i="103"/>
  <c r="AJ247" i="103"/>
  <c r="AR252" i="103"/>
  <c r="AM252" i="103"/>
  <c r="AJ252" i="103"/>
  <c r="AO252" i="103"/>
  <c r="H252" i="103"/>
  <c r="AN252" i="103"/>
  <c r="K252" i="103" s="1"/>
  <c r="AL252" i="103"/>
  <c r="AK252" i="103"/>
  <c r="AE252" i="103"/>
  <c r="M252" i="103"/>
  <c r="AP252" i="103"/>
  <c r="I252" i="103"/>
  <c r="AO227" i="103"/>
  <c r="AJ228" i="103"/>
  <c r="AE229" i="103"/>
  <c r="AQ229" i="103"/>
  <c r="H231" i="103"/>
  <c r="AO232" i="103"/>
  <c r="M233" i="103"/>
  <c r="AM233" i="103"/>
  <c r="AK234" i="103"/>
  <c r="M234" i="103"/>
  <c r="AL234" i="103"/>
  <c r="I235" i="103"/>
  <c r="AH236" i="103"/>
  <c r="AU236" i="103" s="1"/>
  <c r="AK237" i="103"/>
  <c r="I238" i="103"/>
  <c r="AE239" i="103"/>
  <c r="AJ240" i="103"/>
  <c r="AL241" i="103"/>
  <c r="AJ241" i="103"/>
  <c r="K241" i="103"/>
  <c r="I241" i="103"/>
  <c r="AQ241" i="103"/>
  <c r="AH242" i="103"/>
  <c r="AU242" i="103" s="1"/>
  <c r="AM245" i="103"/>
  <c r="AK247" i="103"/>
  <c r="K221" i="103"/>
  <c r="M228" i="103"/>
  <c r="AN233" i="103"/>
  <c r="K233" i="103" s="1"/>
  <c r="AJ235" i="103"/>
  <c r="H237" i="103"/>
  <c r="AL237" i="103"/>
  <c r="AO238" i="103"/>
  <c r="AM238" i="103"/>
  <c r="AK238" i="103"/>
  <c r="M238" i="103"/>
  <c r="AQ238" i="103"/>
  <c r="AK240" i="103"/>
  <c r="AI242" i="103"/>
  <c r="AV242" i="103" s="1"/>
  <c r="AO245" i="103"/>
  <c r="AM247" i="103"/>
  <c r="AJ253" i="103"/>
  <c r="AJ254" i="103"/>
  <c r="AH269" i="103"/>
  <c r="AU269" i="103" s="1"/>
  <c r="AG269" i="103"/>
  <c r="AT269" i="103" s="1"/>
  <c r="AI269" i="103"/>
  <c r="AV269" i="103" s="1"/>
  <c r="AN254" i="103"/>
  <c r="K254" i="103" s="1"/>
  <c r="H262" i="103"/>
  <c r="AR262" i="103"/>
  <c r="AP262" i="103"/>
  <c r="AO262" i="103"/>
  <c r="AM262" i="103"/>
  <c r="AL262" i="103"/>
  <c r="AK262" i="103"/>
  <c r="M262" i="103"/>
  <c r="I262" i="103"/>
  <c r="AQ262" i="103"/>
  <c r="AP263" i="103"/>
  <c r="AQ254" i="103"/>
  <c r="AJ259" i="103"/>
  <c r="H259" i="103"/>
  <c r="AR259" i="103"/>
  <c r="AO259" i="103"/>
  <c r="AN259" i="103"/>
  <c r="K259" i="103" s="1"/>
  <c r="AK259" i="103"/>
  <c r="M259" i="103"/>
  <c r="K262" i="103"/>
  <c r="AL250" i="103"/>
  <c r="AK251" i="103"/>
  <c r="M251" i="103"/>
  <c r="AR251" i="103"/>
  <c r="AO251" i="103"/>
  <c r="AN251" i="103"/>
  <c r="K251" i="103" s="1"/>
  <c r="AR253" i="103"/>
  <c r="H274" i="103"/>
  <c r="AR274" i="103"/>
  <c r="AQ274" i="103"/>
  <c r="AE274" i="103"/>
  <c r="AP274" i="103"/>
  <c r="AO274" i="103"/>
  <c r="AN274" i="103"/>
  <c r="K274" i="103" s="1"/>
  <c r="AM274" i="103"/>
  <c r="AL274" i="103"/>
  <c r="AK274" i="103"/>
  <c r="M274" i="103"/>
  <c r="I274" i="103"/>
  <c r="AN263" i="103"/>
  <c r="K263" i="103" s="1"/>
  <c r="AM263" i="103"/>
  <c r="AK263" i="103"/>
  <c r="M263" i="103"/>
  <c r="AJ263" i="103"/>
  <c r="I263" i="103"/>
  <c r="H263" i="103"/>
  <c r="AR263" i="103"/>
  <c r="AO263" i="103"/>
  <c r="H246" i="103"/>
  <c r="M250" i="103"/>
  <c r="AN250" i="103"/>
  <c r="K250" i="103" s="1"/>
  <c r="AQ251" i="103"/>
  <c r="AO258" i="103"/>
  <c r="AL258" i="103"/>
  <c r="AK258" i="103"/>
  <c r="M258" i="103"/>
  <c r="I258" i="103"/>
  <c r="H258" i="103"/>
  <c r="AP258" i="103"/>
  <c r="AM259" i="103"/>
  <c r="AP253" i="103"/>
  <c r="AM253" i="103"/>
  <c r="AL253" i="103"/>
  <c r="I253" i="103"/>
  <c r="AQ253" i="103"/>
  <c r="AE253" i="103"/>
  <c r="AP259" i="103"/>
  <c r="AG244" i="103"/>
  <c r="AT244" i="103" s="1"/>
  <c r="AQ250" i="103"/>
  <c r="AE251" i="103"/>
  <c r="AR255" i="103"/>
  <c r="AO255" i="103"/>
  <c r="AN255" i="103"/>
  <c r="K255" i="103" s="1"/>
  <c r="AK255" i="103"/>
  <c r="M255" i="103"/>
  <c r="AJ255" i="103"/>
  <c r="H255" i="103"/>
  <c r="AH256" i="103"/>
  <c r="AU256" i="103" s="1"/>
  <c r="AQ259" i="103"/>
  <c r="AK254" i="103"/>
  <c r="M254" i="103"/>
  <c r="I254" i="103"/>
  <c r="H254" i="103"/>
  <c r="AP254" i="103"/>
  <c r="AO254" i="103"/>
  <c r="AL254" i="103"/>
  <c r="AE254" i="103"/>
  <c r="AH257" i="103"/>
  <c r="AU257" i="103" s="1"/>
  <c r="AI257" i="103"/>
  <c r="AV257" i="103" s="1"/>
  <c r="AE262" i="103"/>
  <c r="AR267" i="103"/>
  <c r="AQ267" i="103"/>
  <c r="AE267" i="103"/>
  <c r="AP267" i="103"/>
  <c r="AO267" i="103"/>
  <c r="AN267" i="103"/>
  <c r="K267" i="103" s="1"/>
  <c r="AM267" i="103"/>
  <c r="AL267" i="103"/>
  <c r="AK267" i="103"/>
  <c r="M267" i="103"/>
  <c r="AJ267" i="103"/>
  <c r="H267" i="103"/>
  <c r="M246" i="103"/>
  <c r="AE250" i="103"/>
  <c r="AG253" i="103"/>
  <c r="AT253" i="103" s="1"/>
  <c r="AL255" i="103"/>
  <c r="AQ258" i="103"/>
  <c r="AJ274" i="103"/>
  <c r="AE263" i="103"/>
  <c r="AN256" i="103"/>
  <c r="K256" i="103" s="1"/>
  <c r="AR260" i="103"/>
  <c r="AM261" i="103"/>
  <c r="K264" i="103"/>
  <c r="AJ264" i="103"/>
  <c r="AE265" i="103"/>
  <c r="AQ265" i="103"/>
  <c r="AL266" i="103"/>
  <c r="AN268" i="103"/>
  <c r="K268" i="103" s="1"/>
  <c r="AP270" i="103"/>
  <c r="M271" i="103"/>
  <c r="AK271" i="103"/>
  <c r="AR272" i="103"/>
  <c r="AM273" i="103"/>
  <c r="AO275" i="103"/>
  <c r="M276" i="103"/>
  <c r="AK276" i="103"/>
  <c r="AE256" i="103"/>
  <c r="AQ256" i="103"/>
  <c r="AL257" i="103"/>
  <c r="AP261" i="103"/>
  <c r="AM264" i="103"/>
  <c r="I265" i="103"/>
  <c r="AH265" i="103"/>
  <c r="AU265" i="103" s="1"/>
  <c r="AO266" i="103"/>
  <c r="AE268" i="103"/>
  <c r="AQ268" i="103"/>
  <c r="AL269" i="103"/>
  <c r="H270" i="103"/>
  <c r="AN271" i="103"/>
  <c r="K271" i="103" s="1"/>
  <c r="AP273" i="103"/>
  <c r="AR275" i="103"/>
  <c r="AN276" i="103"/>
  <c r="AR256" i="103"/>
  <c r="AE261" i="103"/>
  <c r="AN264" i="103"/>
  <c r="AP266" i="103"/>
  <c r="AR268" i="103"/>
  <c r="AM269" i="103"/>
  <c r="I270" i="103"/>
  <c r="AO271" i="103"/>
  <c r="AJ272" i="103"/>
  <c r="AE273" i="103"/>
  <c r="H275" i="103"/>
  <c r="AO276" i="103"/>
  <c r="AE266" i="103"/>
  <c r="AQ266" i="103"/>
  <c r="AG268" i="103"/>
  <c r="AT268" i="103" s="1"/>
  <c r="AP271" i="103"/>
  <c r="I275" i="103"/>
  <c r="AR266" i="103"/>
  <c r="AH268" i="103"/>
  <c r="AU268" i="103" s="1"/>
  <c r="AJ270" i="103"/>
  <c r="AE271" i="103"/>
  <c r="AQ271" i="103"/>
  <c r="AE264" i="103"/>
  <c r="AQ264" i="103"/>
  <c r="H266" i="103"/>
  <c r="M270" i="103"/>
  <c r="AK270" i="103"/>
  <c r="AR271" i="103"/>
  <c r="K275" i="103"/>
  <c r="AJ275" i="103"/>
  <c r="AR276" i="103"/>
  <c r="AJ256" i="103"/>
  <c r="AE257" i="103"/>
  <c r="I266" i="103"/>
  <c r="AJ268" i="103"/>
  <c r="AE269" i="103"/>
  <c r="AL270" i="103"/>
  <c r="H271" i="103"/>
  <c r="M275" i="103"/>
  <c r="AK275" i="103"/>
  <c r="AM270" i="103"/>
  <c r="I271" i="103"/>
  <c r="AL275" i="103"/>
  <c r="K266" i="103"/>
  <c r="AJ266" i="103"/>
  <c r="AN270" i="103"/>
  <c r="K270" i="103" s="1"/>
  <c r="AM275" i="103"/>
  <c r="M266" i="103"/>
  <c r="P275" i="102"/>
  <c r="P263" i="102"/>
  <c r="P270" i="102"/>
  <c r="P258" i="102"/>
  <c r="P265" i="102"/>
  <c r="P253" i="102"/>
  <c r="P272" i="102"/>
  <c r="P260" i="102"/>
  <c r="P267" i="102"/>
  <c r="P274" i="102"/>
  <c r="P262" i="102"/>
  <c r="P269" i="102"/>
  <c r="P257" i="102"/>
  <c r="P264" i="102"/>
  <c r="P276" i="102"/>
  <c r="P271" i="102"/>
  <c r="P259" i="102"/>
  <c r="P266" i="102"/>
  <c r="P268" i="102"/>
  <c r="P247" i="102"/>
  <c r="P273" i="102"/>
  <c r="P251" i="102"/>
  <c r="P244" i="102"/>
  <c r="P255" i="102"/>
  <c r="P239" i="102"/>
  <c r="P246" i="102"/>
  <c r="P234" i="102"/>
  <c r="P243" i="102"/>
  <c r="P240" i="102"/>
  <c r="P228" i="102"/>
  <c r="P248" i="102"/>
  <c r="P233" i="102"/>
  <c r="P217" i="102"/>
  <c r="P238" i="102"/>
  <c r="P224" i="102"/>
  <c r="P249" i="102"/>
  <c r="P226" i="102"/>
  <c r="P252" i="102"/>
  <c r="P235" i="102"/>
  <c r="P261" i="102"/>
  <c r="P254" i="102"/>
  <c r="P250" i="102"/>
  <c r="P237" i="102"/>
  <c r="P232" i="102"/>
  <c r="P229" i="102"/>
  <c r="P223" i="102"/>
  <c r="P256" i="102"/>
  <c r="P242" i="102"/>
  <c r="P245" i="102"/>
  <c r="P231" i="102"/>
  <c r="P219" i="102"/>
  <c r="P212" i="102"/>
  <c r="P241" i="102"/>
  <c r="P225" i="102"/>
  <c r="P215" i="102"/>
  <c r="P209" i="102"/>
  <c r="P197" i="102"/>
  <c r="P216" i="102"/>
  <c r="P236" i="102"/>
  <c r="P220" i="102"/>
  <c r="P211" i="102"/>
  <c r="P222" i="102"/>
  <c r="P213" i="102"/>
  <c r="P201" i="102"/>
  <c r="P221" i="102"/>
  <c r="P203" i="102"/>
  <c r="P230" i="102"/>
  <c r="P227" i="102"/>
  <c r="P205" i="102"/>
  <c r="P196" i="102"/>
  <c r="P207" i="102"/>
  <c r="P206" i="102"/>
  <c r="P198" i="102"/>
  <c r="P191" i="102"/>
  <c r="P218" i="102"/>
  <c r="P208" i="102"/>
  <c r="P204" i="102"/>
  <c r="P199" i="102"/>
  <c r="P193" i="102"/>
  <c r="P214" i="102"/>
  <c r="P188" i="102"/>
  <c r="P210" i="102"/>
  <c r="P195" i="102"/>
  <c r="P190" i="102"/>
  <c r="P187" i="102"/>
  <c r="P189" i="102"/>
  <c r="P186" i="102"/>
  <c r="P185" i="102"/>
  <c r="P182" i="102"/>
  <c r="P175" i="102"/>
  <c r="P163" i="102"/>
  <c r="P194" i="102"/>
  <c r="P180" i="102"/>
  <c r="P170" i="102"/>
  <c r="P184" i="102"/>
  <c r="P177" i="102"/>
  <c r="P165" i="102"/>
  <c r="P172" i="102"/>
  <c r="P181" i="102"/>
  <c r="P179" i="102"/>
  <c r="P200" i="102"/>
  <c r="P183" i="102"/>
  <c r="P169" i="102"/>
  <c r="P192" i="102"/>
  <c r="P171" i="102"/>
  <c r="P173" i="102"/>
  <c r="P162" i="102"/>
  <c r="P160" i="102"/>
  <c r="P148" i="102"/>
  <c r="P202" i="102"/>
  <c r="P155" i="102"/>
  <c r="P157" i="102"/>
  <c r="P178" i="102"/>
  <c r="P174" i="102"/>
  <c r="P159" i="102"/>
  <c r="P147" i="102"/>
  <c r="P168" i="102"/>
  <c r="P176" i="102"/>
  <c r="P167" i="102"/>
  <c r="P164" i="102"/>
  <c r="P151" i="102"/>
  <c r="P166" i="102"/>
  <c r="P153" i="102"/>
  <c r="P152" i="102"/>
  <c r="P133" i="102"/>
  <c r="P121" i="102"/>
  <c r="P146" i="102"/>
  <c r="P140" i="102"/>
  <c r="P158" i="102"/>
  <c r="P135" i="102"/>
  <c r="P150" i="102"/>
  <c r="P142" i="102"/>
  <c r="P130" i="102"/>
  <c r="P137" i="102"/>
  <c r="P125" i="102"/>
  <c r="P132" i="102"/>
  <c r="P120" i="102"/>
  <c r="P149" i="102"/>
  <c r="P139" i="102"/>
  <c r="P127" i="102"/>
  <c r="P115" i="102"/>
  <c r="P161" i="102"/>
  <c r="P134" i="102"/>
  <c r="P145" i="102"/>
  <c r="P138" i="102"/>
  <c r="P126" i="102"/>
  <c r="P114" i="102"/>
  <c r="P156" i="102"/>
  <c r="P104" i="102"/>
  <c r="P116" i="102"/>
  <c r="P111" i="102"/>
  <c r="P99" i="102"/>
  <c r="P124" i="102"/>
  <c r="P123" i="102"/>
  <c r="P131" i="102"/>
  <c r="P122" i="102"/>
  <c r="P108" i="102"/>
  <c r="P128" i="102"/>
  <c r="P144" i="102"/>
  <c r="P110" i="102"/>
  <c r="P98" i="102"/>
  <c r="P143" i="102"/>
  <c r="P136" i="102"/>
  <c r="P113" i="102"/>
  <c r="P105" i="102"/>
  <c r="P129" i="102"/>
  <c r="P118" i="102"/>
  <c r="P102" i="102"/>
  <c r="P91" i="102"/>
  <c r="P101" i="102"/>
  <c r="P96" i="102"/>
  <c r="P86" i="102"/>
  <c r="P141" i="102"/>
  <c r="P119" i="102"/>
  <c r="P100" i="102"/>
  <c r="P154" i="102"/>
  <c r="P117" i="102"/>
  <c r="P107" i="102"/>
  <c r="P106" i="102"/>
  <c r="P103" i="102"/>
  <c r="P90" i="102"/>
  <c r="P97" i="102"/>
  <c r="P85" i="102"/>
  <c r="P112" i="102"/>
  <c r="P92" i="102"/>
  <c r="P80" i="102"/>
  <c r="P109" i="102"/>
  <c r="P94" i="102"/>
  <c r="P93" i="102"/>
  <c r="P79" i="102"/>
  <c r="P82" i="102"/>
  <c r="P74" i="102"/>
  <c r="P62" i="102"/>
  <c r="P89" i="102"/>
  <c r="P69" i="102"/>
  <c r="P88" i="102"/>
  <c r="P71" i="102"/>
  <c r="P59" i="102"/>
  <c r="P87" i="102"/>
  <c r="P84" i="102"/>
  <c r="P81" i="102"/>
  <c r="P78" i="102"/>
  <c r="P66" i="102"/>
  <c r="P73" i="102"/>
  <c r="P75" i="102"/>
  <c r="P83" i="102"/>
  <c r="P70" i="102"/>
  <c r="P95" i="102"/>
  <c r="P72" i="102"/>
  <c r="AB275" i="102"/>
  <c r="AB263" i="102"/>
  <c r="AB270" i="102"/>
  <c r="AB258" i="102"/>
  <c r="AB265" i="102"/>
  <c r="AB253" i="102"/>
  <c r="AB272" i="102"/>
  <c r="AB260" i="102"/>
  <c r="AB267" i="102"/>
  <c r="AB274" i="102"/>
  <c r="AB262" i="102"/>
  <c r="AB269" i="102"/>
  <c r="AB257" i="102"/>
  <c r="AB264" i="102"/>
  <c r="AB276" i="102"/>
  <c r="AB271" i="102"/>
  <c r="AB259" i="102"/>
  <c r="AB266" i="102"/>
  <c r="AB268" i="102"/>
  <c r="AB254" i="102"/>
  <c r="AB247" i="102"/>
  <c r="AB273" i="102"/>
  <c r="AB244" i="102"/>
  <c r="AB256" i="102"/>
  <c r="AB239" i="102"/>
  <c r="AB246" i="102"/>
  <c r="AB234" i="102"/>
  <c r="AB243" i="102"/>
  <c r="AB231" i="102"/>
  <c r="AB250" i="102"/>
  <c r="AB240" i="102"/>
  <c r="AB228" i="102"/>
  <c r="AB252" i="102"/>
  <c r="AB217" i="102"/>
  <c r="AB236" i="102"/>
  <c r="AB224" i="102"/>
  <c r="AB242" i="102"/>
  <c r="AB241" i="102"/>
  <c r="AB226" i="102"/>
  <c r="AB214" i="102"/>
  <c r="AB261" i="102"/>
  <c r="AB245" i="102"/>
  <c r="AB233" i="102"/>
  <c r="AB238" i="102"/>
  <c r="AB248" i="102"/>
  <c r="AB223" i="102"/>
  <c r="AB255" i="102"/>
  <c r="AB249" i="102"/>
  <c r="AB230" i="102"/>
  <c r="AB222" i="102"/>
  <c r="AB221" i="102"/>
  <c r="AB212" i="102"/>
  <c r="AB219" i="102"/>
  <c r="AB209" i="102"/>
  <c r="AB197" i="102"/>
  <c r="AB237" i="102"/>
  <c r="AB229" i="102"/>
  <c r="AB251" i="102"/>
  <c r="AB232" i="102"/>
  <c r="AB215" i="102"/>
  <c r="AB211" i="102"/>
  <c r="AB227" i="102"/>
  <c r="AB216" i="102"/>
  <c r="AB213" i="102"/>
  <c r="AB201" i="102"/>
  <c r="AB235" i="102"/>
  <c r="AB225" i="102"/>
  <c r="AB203" i="102"/>
  <c r="AB218" i="102"/>
  <c r="AB205" i="102"/>
  <c r="AB210" i="102"/>
  <c r="AB196" i="102"/>
  <c r="AB191" i="102"/>
  <c r="AB198" i="102"/>
  <c r="AB193" i="102"/>
  <c r="AB188" i="102"/>
  <c r="AB195" i="102"/>
  <c r="AB220" i="102"/>
  <c r="AB199" i="102"/>
  <c r="AB190" i="102"/>
  <c r="AB187" i="102"/>
  <c r="AB202" i="102"/>
  <c r="AB200" i="102"/>
  <c r="AB189" i="102"/>
  <c r="AB194" i="102"/>
  <c r="AB183" i="102"/>
  <c r="AB175" i="102"/>
  <c r="AB163" i="102"/>
  <c r="AB207" i="102"/>
  <c r="AB170" i="102"/>
  <c r="AB208" i="102"/>
  <c r="AB182" i="102"/>
  <c r="AB177" i="102"/>
  <c r="AB165" i="102"/>
  <c r="AB186" i="102"/>
  <c r="AB185" i="102"/>
  <c r="AB180" i="102"/>
  <c r="AB172" i="102"/>
  <c r="AB179" i="102"/>
  <c r="AB204" i="102"/>
  <c r="AB184" i="102"/>
  <c r="AB169" i="102"/>
  <c r="AB171" i="102"/>
  <c r="AB178" i="102"/>
  <c r="AB174" i="102"/>
  <c r="AB168" i="102"/>
  <c r="AB167" i="102"/>
  <c r="AB164" i="102"/>
  <c r="AB161" i="102"/>
  <c r="AB160" i="102"/>
  <c r="AB148" i="102"/>
  <c r="AB192" i="102"/>
  <c r="AB155" i="102"/>
  <c r="AB176" i="102"/>
  <c r="AB162" i="102"/>
  <c r="AB157" i="102"/>
  <c r="AB181" i="102"/>
  <c r="AB166" i="102"/>
  <c r="AB206" i="102"/>
  <c r="AB159" i="102"/>
  <c r="AB147" i="102"/>
  <c r="AB173" i="102"/>
  <c r="AB151" i="102"/>
  <c r="AB144" i="102"/>
  <c r="AB133" i="102"/>
  <c r="AB121" i="102"/>
  <c r="AB156" i="102"/>
  <c r="AB145" i="102"/>
  <c r="AB140" i="102"/>
  <c r="AB135" i="102"/>
  <c r="AB154" i="102"/>
  <c r="AB146" i="102"/>
  <c r="AB142" i="102"/>
  <c r="AB130" i="102"/>
  <c r="AB137" i="102"/>
  <c r="AB125" i="102"/>
  <c r="AB113" i="102"/>
  <c r="AB153" i="102"/>
  <c r="AB152" i="102"/>
  <c r="AB132" i="102"/>
  <c r="AB120" i="102"/>
  <c r="AB139" i="102"/>
  <c r="AB127" i="102"/>
  <c r="AB115" i="102"/>
  <c r="AB134" i="102"/>
  <c r="AB149" i="102"/>
  <c r="AB143" i="102"/>
  <c r="AB138" i="102"/>
  <c r="AB126" i="102"/>
  <c r="AB114" i="102"/>
  <c r="AB131" i="102"/>
  <c r="AB104" i="102"/>
  <c r="AB128" i="102"/>
  <c r="AB99" i="102"/>
  <c r="AB158" i="102"/>
  <c r="AB118" i="102"/>
  <c r="AB136" i="102"/>
  <c r="AB117" i="102"/>
  <c r="AB112" i="102"/>
  <c r="AB108" i="102"/>
  <c r="AB141" i="102"/>
  <c r="AB129" i="102"/>
  <c r="AB116" i="102"/>
  <c r="AB110" i="102"/>
  <c r="AB98" i="102"/>
  <c r="AB150" i="102"/>
  <c r="AB123" i="102"/>
  <c r="AB105" i="102"/>
  <c r="AB102" i="102"/>
  <c r="AB107" i="102"/>
  <c r="AB106" i="102"/>
  <c r="AB103" i="102"/>
  <c r="AB124" i="102"/>
  <c r="AB119" i="102"/>
  <c r="AB94" i="102"/>
  <c r="AB91" i="102"/>
  <c r="AB95" i="102"/>
  <c r="AB86" i="102"/>
  <c r="AB111" i="102"/>
  <c r="AB96" i="102"/>
  <c r="AB109" i="102"/>
  <c r="AB90" i="102"/>
  <c r="AB85" i="102"/>
  <c r="AB101" i="102"/>
  <c r="AB100" i="102"/>
  <c r="AB92" i="102"/>
  <c r="AB80" i="102"/>
  <c r="AB79" i="102"/>
  <c r="AB83" i="102"/>
  <c r="AB74" i="102"/>
  <c r="AB62" i="102"/>
  <c r="AB69" i="102"/>
  <c r="AB71" i="102"/>
  <c r="AB59" i="102"/>
  <c r="AB82" i="102"/>
  <c r="AB78" i="102"/>
  <c r="AB66" i="102"/>
  <c r="AB73" i="102"/>
  <c r="AB93" i="102"/>
  <c r="AB89" i="102"/>
  <c r="AB88" i="102"/>
  <c r="AB75" i="102"/>
  <c r="AB84" i="102"/>
  <c r="AB81" i="102"/>
  <c r="AB70" i="102"/>
  <c r="AB122" i="102"/>
  <c r="AB97" i="102"/>
  <c r="AB72" i="102"/>
  <c r="W22" i="102"/>
  <c r="AI22" i="102"/>
  <c r="R23" i="102"/>
  <c r="AD23" i="102"/>
  <c r="AP23" i="102"/>
  <c r="M24" i="102"/>
  <c r="Y24" i="102"/>
  <c r="AK24" i="102"/>
  <c r="T25" i="102"/>
  <c r="AR25" i="102"/>
  <c r="O26" i="102"/>
  <c r="AA26" i="102"/>
  <c r="AM26" i="102"/>
  <c r="I27" i="102"/>
  <c r="V27" i="102"/>
  <c r="Q28" i="102"/>
  <c r="AC28" i="102"/>
  <c r="AO28" i="102"/>
  <c r="X29" i="102"/>
  <c r="AJ29" i="102"/>
  <c r="S30" i="102"/>
  <c r="AE30" i="102"/>
  <c r="AQ30" i="102"/>
  <c r="N31" i="102"/>
  <c r="Z31" i="102"/>
  <c r="AL31" i="102"/>
  <c r="H32" i="102"/>
  <c r="U32" i="102"/>
  <c r="P33" i="102"/>
  <c r="AB33" i="102"/>
  <c r="AN33" i="102"/>
  <c r="K33" i="102" s="1"/>
  <c r="W34" i="102"/>
  <c r="AI34" i="102"/>
  <c r="AV34" i="102" s="1"/>
  <c r="R35" i="102"/>
  <c r="AD35" i="102"/>
  <c r="AP35" i="102"/>
  <c r="M36" i="102"/>
  <c r="Y36" i="102"/>
  <c r="AK36" i="102"/>
  <c r="T37" i="102"/>
  <c r="AR37" i="102"/>
  <c r="O38" i="102"/>
  <c r="AA38" i="102"/>
  <c r="AM38" i="102"/>
  <c r="I39" i="102"/>
  <c r="V39" i="102"/>
  <c r="Q40" i="102"/>
  <c r="AC40" i="102"/>
  <c r="AO40" i="102"/>
  <c r="X41" i="102"/>
  <c r="AJ41" i="102"/>
  <c r="S42" i="102"/>
  <c r="AE42" i="102"/>
  <c r="AQ42" i="102"/>
  <c r="N43" i="102"/>
  <c r="Z43" i="102"/>
  <c r="AL43" i="102"/>
  <c r="H44" i="102"/>
  <c r="U44" i="102"/>
  <c r="P45" i="102"/>
  <c r="AB45" i="102"/>
  <c r="AN45" i="102"/>
  <c r="K45" i="102" s="1"/>
  <c r="W46" i="102"/>
  <c r="AI46" i="102"/>
  <c r="AV46" i="102" s="1"/>
  <c r="R47" i="102"/>
  <c r="AP47" i="102"/>
  <c r="Y48" i="102"/>
  <c r="T49" i="102"/>
  <c r="AR49" i="102"/>
  <c r="O50" i="102"/>
  <c r="AA50" i="102"/>
  <c r="AM50" i="102"/>
  <c r="I51" i="102"/>
  <c r="V51" i="102"/>
  <c r="Q52" i="102"/>
  <c r="AC52" i="102"/>
  <c r="AO52" i="102"/>
  <c r="X53" i="102"/>
  <c r="AJ53" i="102"/>
  <c r="S54" i="102"/>
  <c r="AE54" i="102"/>
  <c r="AQ54" i="102"/>
  <c r="N55" i="102"/>
  <c r="Z55" i="102"/>
  <c r="AL55" i="102"/>
  <c r="H56" i="102"/>
  <c r="U56" i="102"/>
  <c r="S58" i="102"/>
  <c r="U59" i="102"/>
  <c r="AK59" i="102"/>
  <c r="AC60" i="102"/>
  <c r="V61" i="102"/>
  <c r="AL61" i="102"/>
  <c r="N62" i="102"/>
  <c r="X63" i="102"/>
  <c r="P64" i="102"/>
  <c r="S65" i="102"/>
  <c r="AQ65" i="102"/>
  <c r="Y66" i="102"/>
  <c r="Y67" i="102"/>
  <c r="H69" i="102"/>
  <c r="Q70" i="102"/>
  <c r="AI71" i="102"/>
  <c r="AV71" i="102" s="1"/>
  <c r="AG71" i="102"/>
  <c r="AT71" i="102" s="1"/>
  <c r="P76" i="102"/>
  <c r="P77" i="102"/>
  <c r="V96" i="102"/>
  <c r="AC270" i="102"/>
  <c r="AC258" i="102"/>
  <c r="AC265" i="102"/>
  <c r="AC253" i="102"/>
  <c r="AC272" i="102"/>
  <c r="AC260" i="102"/>
  <c r="AC267" i="102"/>
  <c r="AC255" i="102"/>
  <c r="AC274" i="102"/>
  <c r="AC269" i="102"/>
  <c r="AC257" i="102"/>
  <c r="AC264" i="102"/>
  <c r="AC252" i="102"/>
  <c r="AC276" i="102"/>
  <c r="AC271" i="102"/>
  <c r="AC266" i="102"/>
  <c r="AC273" i="102"/>
  <c r="AC261" i="102"/>
  <c r="AC275" i="102"/>
  <c r="AC263" i="102"/>
  <c r="AC242" i="102"/>
  <c r="AC262" i="102"/>
  <c r="AC256" i="102"/>
  <c r="AC246" i="102"/>
  <c r="AC234" i="102"/>
  <c r="AC241" i="102"/>
  <c r="AC229" i="102"/>
  <c r="AC268" i="102"/>
  <c r="AC238" i="102"/>
  <c r="AC254" i="102"/>
  <c r="AC247" i="102"/>
  <c r="AC235" i="102"/>
  <c r="AC250" i="102"/>
  <c r="AC236" i="102"/>
  <c r="AC224" i="102"/>
  <c r="AC239" i="102"/>
  <c r="AC231" i="102"/>
  <c r="AC259" i="102"/>
  <c r="AC226" i="102"/>
  <c r="AC245" i="102"/>
  <c r="AC233" i="102"/>
  <c r="AC221" i="102"/>
  <c r="AC243" i="102"/>
  <c r="AC248" i="102"/>
  <c r="AC244" i="102"/>
  <c r="AC223" i="102"/>
  <c r="AC249" i="102"/>
  <c r="AC240" i="102"/>
  <c r="AC228" i="102"/>
  <c r="AC251" i="102"/>
  <c r="AC237" i="102"/>
  <c r="AC214" i="102"/>
  <c r="AC204" i="102"/>
  <c r="AC232" i="102"/>
  <c r="AC215" i="102"/>
  <c r="AC211" i="102"/>
  <c r="AC227" i="102"/>
  <c r="AC216" i="102"/>
  <c r="AC206" i="102"/>
  <c r="AC213" i="102"/>
  <c r="AC220" i="102"/>
  <c r="AC208" i="102"/>
  <c r="AC230" i="102"/>
  <c r="AC210" i="102"/>
  <c r="AC222" i="102"/>
  <c r="AC212" i="102"/>
  <c r="AC200" i="102"/>
  <c r="AC219" i="102"/>
  <c r="AC196" i="102"/>
  <c r="AC186" i="102"/>
  <c r="AC217" i="102"/>
  <c r="AC198" i="102"/>
  <c r="AC197" i="102"/>
  <c r="AC193" i="102"/>
  <c r="AC188" i="102"/>
  <c r="AC225" i="102"/>
  <c r="AC195" i="102"/>
  <c r="AC183" i="102"/>
  <c r="AC199" i="102"/>
  <c r="AC190" i="102"/>
  <c r="AC207" i="102"/>
  <c r="AC201" i="102"/>
  <c r="AC203" i="102"/>
  <c r="AC194" i="102"/>
  <c r="AC182" i="102"/>
  <c r="AC218" i="102"/>
  <c r="AC209" i="102"/>
  <c r="AC205" i="102"/>
  <c r="AC191" i="102"/>
  <c r="AC170" i="102"/>
  <c r="AC177" i="102"/>
  <c r="AC165" i="102"/>
  <c r="AC185" i="102"/>
  <c r="AC180" i="102"/>
  <c r="AC172" i="102"/>
  <c r="AC187" i="102"/>
  <c r="AC179" i="102"/>
  <c r="AC202" i="102"/>
  <c r="AC192" i="102"/>
  <c r="AC189" i="102"/>
  <c r="AC174" i="102"/>
  <c r="AC181" i="102"/>
  <c r="AC176" i="102"/>
  <c r="AC178" i="102"/>
  <c r="AC166" i="102"/>
  <c r="AC155" i="102"/>
  <c r="AC143" i="102"/>
  <c r="AC150" i="102"/>
  <c r="AC171" i="102"/>
  <c r="AC169" i="102"/>
  <c r="AC162" i="102"/>
  <c r="AC152" i="102"/>
  <c r="AC159" i="102"/>
  <c r="AC154" i="102"/>
  <c r="AC173" i="102"/>
  <c r="AC163" i="102"/>
  <c r="AC184" i="102"/>
  <c r="AC158" i="102"/>
  <c r="AC168" i="102"/>
  <c r="AC167" i="102"/>
  <c r="AC164" i="102"/>
  <c r="AC161" i="102"/>
  <c r="AC160" i="102"/>
  <c r="AC156" i="102"/>
  <c r="AC145" i="102"/>
  <c r="AC140" i="102"/>
  <c r="AC128" i="102"/>
  <c r="AC116" i="102"/>
  <c r="AC135" i="102"/>
  <c r="AC146" i="102"/>
  <c r="AC142" i="102"/>
  <c r="AC130" i="102"/>
  <c r="AC157" i="102"/>
  <c r="AC137" i="102"/>
  <c r="AC153" i="102"/>
  <c r="AC147" i="102"/>
  <c r="AC132" i="102"/>
  <c r="AC120" i="102"/>
  <c r="AC148" i="102"/>
  <c r="AC139" i="102"/>
  <c r="AC127" i="102"/>
  <c r="AC115" i="102"/>
  <c r="AC134" i="102"/>
  <c r="AC122" i="102"/>
  <c r="AC175" i="102"/>
  <c r="AC141" i="102"/>
  <c r="AC129" i="102"/>
  <c r="AC144" i="102"/>
  <c r="AC133" i="102"/>
  <c r="AC121" i="102"/>
  <c r="AC99" i="102"/>
  <c r="AC149" i="102"/>
  <c r="AC138" i="102"/>
  <c r="AC119" i="102"/>
  <c r="AC106" i="102"/>
  <c r="AC136" i="102"/>
  <c r="AC125" i="102"/>
  <c r="AC117" i="102"/>
  <c r="AC103" i="102"/>
  <c r="AC110" i="102"/>
  <c r="AC151" i="102"/>
  <c r="AC123" i="102"/>
  <c r="AC105" i="102"/>
  <c r="AC126" i="102"/>
  <c r="AC100" i="102"/>
  <c r="AC131" i="102"/>
  <c r="AC109" i="102"/>
  <c r="AC124" i="102"/>
  <c r="AC95" i="102"/>
  <c r="AC86" i="102"/>
  <c r="AC111" i="102"/>
  <c r="AC108" i="102"/>
  <c r="AC104" i="102"/>
  <c r="AC93" i="102"/>
  <c r="AC81" i="102"/>
  <c r="AC118" i="102"/>
  <c r="AC112" i="102"/>
  <c r="AC96" i="102"/>
  <c r="AC98" i="102"/>
  <c r="AC90" i="102"/>
  <c r="AC101" i="102"/>
  <c r="AC92" i="102"/>
  <c r="AC80" i="102"/>
  <c r="AC114" i="102"/>
  <c r="AC87" i="102"/>
  <c r="AC107" i="102"/>
  <c r="AC83" i="102"/>
  <c r="AC74" i="102"/>
  <c r="AC69" i="102"/>
  <c r="AC57" i="102"/>
  <c r="AC76" i="102"/>
  <c r="AC64" i="102"/>
  <c r="AC91" i="102"/>
  <c r="AC85" i="102"/>
  <c r="AC82" i="102"/>
  <c r="AC78" i="102"/>
  <c r="AC66" i="102"/>
  <c r="AC102" i="102"/>
  <c r="AC73" i="102"/>
  <c r="AC89" i="102"/>
  <c r="AC88" i="102"/>
  <c r="AC75" i="102"/>
  <c r="AC94" i="102"/>
  <c r="AC84" i="102"/>
  <c r="AC77" i="102"/>
  <c r="AC65" i="102"/>
  <c r="AC113" i="102"/>
  <c r="AC79" i="102"/>
  <c r="AC67" i="102"/>
  <c r="AC45" i="102"/>
  <c r="Q62" i="102"/>
  <c r="R265" i="102"/>
  <c r="R272" i="102"/>
  <c r="R260" i="102"/>
  <c r="R267" i="102"/>
  <c r="R255" i="102"/>
  <c r="R274" i="102"/>
  <c r="R262" i="102"/>
  <c r="R269" i="102"/>
  <c r="R264" i="102"/>
  <c r="R252" i="102"/>
  <c r="R276" i="102"/>
  <c r="R271" i="102"/>
  <c r="R259" i="102"/>
  <c r="R266" i="102"/>
  <c r="R273" i="102"/>
  <c r="R261" i="102"/>
  <c r="R268" i="102"/>
  <c r="R256" i="102"/>
  <c r="R270" i="102"/>
  <c r="R249" i="102"/>
  <c r="R246" i="102"/>
  <c r="R275" i="102"/>
  <c r="R241" i="102"/>
  <c r="R254" i="102"/>
  <c r="R248" i="102"/>
  <c r="R236" i="102"/>
  <c r="R245" i="102"/>
  <c r="R233" i="102"/>
  <c r="R242" i="102"/>
  <c r="R230" i="102"/>
  <c r="R253" i="102"/>
  <c r="R251" i="102"/>
  <c r="R238" i="102"/>
  <c r="R219" i="102"/>
  <c r="R226" i="102"/>
  <c r="R247" i="102"/>
  <c r="R240" i="102"/>
  <c r="R237" i="102"/>
  <c r="R235" i="102"/>
  <c r="R232" i="102"/>
  <c r="R216" i="102"/>
  <c r="R250" i="102"/>
  <c r="R223" i="102"/>
  <c r="R229" i="102"/>
  <c r="R228" i="102"/>
  <c r="R218" i="102"/>
  <c r="R225" i="102"/>
  <c r="R258" i="102"/>
  <c r="R263" i="102"/>
  <c r="R257" i="102"/>
  <c r="R239" i="102"/>
  <c r="R244" i="102"/>
  <c r="R224" i="102"/>
  <c r="R214" i="102"/>
  <c r="R234" i="102"/>
  <c r="R220" i="102"/>
  <c r="R211" i="102"/>
  <c r="R199" i="102"/>
  <c r="R222" i="102"/>
  <c r="R206" i="102"/>
  <c r="R243" i="102"/>
  <c r="R217" i="102"/>
  <c r="R213" i="102"/>
  <c r="R231" i="102"/>
  <c r="R203" i="102"/>
  <c r="R227" i="102"/>
  <c r="R205" i="102"/>
  <c r="R207" i="102"/>
  <c r="R208" i="102"/>
  <c r="R201" i="102"/>
  <c r="R193" i="102"/>
  <c r="R181" i="102"/>
  <c r="R204" i="102"/>
  <c r="R212" i="102"/>
  <c r="R195" i="102"/>
  <c r="R183" i="102"/>
  <c r="R210" i="102"/>
  <c r="R209" i="102"/>
  <c r="R190" i="102"/>
  <c r="R215" i="102"/>
  <c r="R202" i="102"/>
  <c r="R185" i="102"/>
  <c r="R192" i="102"/>
  <c r="R221" i="102"/>
  <c r="R189" i="102"/>
  <c r="R198" i="102"/>
  <c r="R197" i="102"/>
  <c r="R191" i="102"/>
  <c r="R186" i="102"/>
  <c r="R175" i="102"/>
  <c r="R194" i="102"/>
  <c r="R184" i="102"/>
  <c r="R177" i="102"/>
  <c r="R165" i="102"/>
  <c r="R172" i="102"/>
  <c r="R179" i="102"/>
  <c r="R167" i="102"/>
  <c r="R174" i="102"/>
  <c r="R169" i="102"/>
  <c r="R196" i="102"/>
  <c r="R171" i="102"/>
  <c r="R188" i="102"/>
  <c r="R187" i="102"/>
  <c r="R173" i="102"/>
  <c r="R150" i="102"/>
  <c r="R157" i="102"/>
  <c r="R178" i="102"/>
  <c r="R159" i="102"/>
  <c r="R168" i="102"/>
  <c r="R163" i="102"/>
  <c r="R182" i="102"/>
  <c r="R149" i="102"/>
  <c r="R176" i="102"/>
  <c r="R200" i="102"/>
  <c r="R180" i="102"/>
  <c r="R164" i="102"/>
  <c r="R170" i="102"/>
  <c r="R161" i="102"/>
  <c r="R153" i="102"/>
  <c r="R135" i="102"/>
  <c r="R123" i="102"/>
  <c r="R111" i="102"/>
  <c r="R158" i="102"/>
  <c r="R147" i="102"/>
  <c r="R142" i="102"/>
  <c r="R160" i="102"/>
  <c r="R151" i="102"/>
  <c r="R148" i="102"/>
  <c r="R137" i="102"/>
  <c r="R125" i="102"/>
  <c r="R132" i="102"/>
  <c r="R139" i="102"/>
  <c r="R127" i="102"/>
  <c r="R115" i="102"/>
  <c r="R134" i="102"/>
  <c r="R122" i="102"/>
  <c r="R156" i="102"/>
  <c r="R141" i="102"/>
  <c r="R129" i="102"/>
  <c r="R117" i="102"/>
  <c r="R136" i="102"/>
  <c r="R124" i="102"/>
  <c r="R152" i="102"/>
  <c r="R146" i="102"/>
  <c r="R140" i="102"/>
  <c r="R128" i="102"/>
  <c r="R116" i="102"/>
  <c r="R155" i="102"/>
  <c r="R126" i="102"/>
  <c r="R112" i="102"/>
  <c r="R106" i="102"/>
  <c r="R94" i="102"/>
  <c r="R131" i="102"/>
  <c r="R101" i="102"/>
  <c r="R138" i="102"/>
  <c r="R162" i="102"/>
  <c r="R145" i="102"/>
  <c r="R144" i="102"/>
  <c r="R110" i="102"/>
  <c r="R143" i="102"/>
  <c r="R113" i="102"/>
  <c r="R121" i="102"/>
  <c r="R100" i="102"/>
  <c r="R154" i="102"/>
  <c r="R130" i="102"/>
  <c r="R120" i="102"/>
  <c r="R119" i="102"/>
  <c r="R107" i="102"/>
  <c r="R104" i="102"/>
  <c r="R93" i="102"/>
  <c r="R81" i="102"/>
  <c r="R88" i="102"/>
  <c r="R102" i="102"/>
  <c r="R118" i="102"/>
  <c r="R103" i="102"/>
  <c r="R97" i="102"/>
  <c r="R92" i="102"/>
  <c r="R166" i="102"/>
  <c r="R108" i="102"/>
  <c r="R105" i="102"/>
  <c r="R99" i="102"/>
  <c r="R87" i="102"/>
  <c r="R82" i="102"/>
  <c r="R114" i="102"/>
  <c r="R91" i="102"/>
  <c r="R89" i="102"/>
  <c r="R76" i="102"/>
  <c r="R64" i="102"/>
  <c r="R98" i="102"/>
  <c r="R71" i="102"/>
  <c r="R84" i="102"/>
  <c r="R78" i="102"/>
  <c r="R133" i="102"/>
  <c r="R90" i="102"/>
  <c r="R73" i="102"/>
  <c r="R61" i="102"/>
  <c r="R68" i="102"/>
  <c r="R75" i="102"/>
  <c r="R86" i="102"/>
  <c r="R83" i="102"/>
  <c r="R77" i="102"/>
  <c r="R80" i="102"/>
  <c r="R72" i="102"/>
  <c r="R60" i="102"/>
  <c r="R109" i="102"/>
  <c r="R96" i="102"/>
  <c r="R85" i="102"/>
  <c r="R74" i="102"/>
  <c r="AD265" i="102"/>
  <c r="AD272" i="102"/>
  <c r="AD260" i="102"/>
  <c r="AD267" i="102"/>
  <c r="AD255" i="102"/>
  <c r="AD274" i="102"/>
  <c r="AD262" i="102"/>
  <c r="AD250" i="102"/>
  <c r="AD269" i="102"/>
  <c r="AD264" i="102"/>
  <c r="AD252" i="102"/>
  <c r="AD276" i="102"/>
  <c r="AD271" i="102"/>
  <c r="AD259" i="102"/>
  <c r="AD266" i="102"/>
  <c r="AD273" i="102"/>
  <c r="AD261" i="102"/>
  <c r="AD268" i="102"/>
  <c r="AD256" i="102"/>
  <c r="AD270" i="102"/>
  <c r="AD258" i="102"/>
  <c r="AD249" i="102"/>
  <c r="AD275" i="102"/>
  <c r="AD246" i="102"/>
  <c r="AD241" i="102"/>
  <c r="AD263" i="102"/>
  <c r="AD251" i="102"/>
  <c r="AD248" i="102"/>
  <c r="AD236" i="102"/>
  <c r="AD257" i="102"/>
  <c r="AD245" i="102"/>
  <c r="AD233" i="102"/>
  <c r="AD242" i="102"/>
  <c r="AD230" i="102"/>
  <c r="AD239" i="102"/>
  <c r="AD234" i="102"/>
  <c r="AD231" i="102"/>
  <c r="AD219" i="102"/>
  <c r="AD254" i="102"/>
  <c r="AD226" i="102"/>
  <c r="AD243" i="102"/>
  <c r="AD216" i="102"/>
  <c r="AD244" i="102"/>
  <c r="AD238" i="102"/>
  <c r="AD223" i="102"/>
  <c r="AD218" i="102"/>
  <c r="AD240" i="102"/>
  <c r="AD228" i="102"/>
  <c r="AD225" i="102"/>
  <c r="AD237" i="102"/>
  <c r="AD235" i="102"/>
  <c r="AD232" i="102"/>
  <c r="AD229" i="102"/>
  <c r="AD253" i="102"/>
  <c r="AD247" i="102"/>
  <c r="AD215" i="102"/>
  <c r="AD211" i="102"/>
  <c r="AD199" i="102"/>
  <c r="AD227" i="102"/>
  <c r="AD206" i="102"/>
  <c r="AD213" i="102"/>
  <c r="AD220" i="102"/>
  <c r="AD224" i="102"/>
  <c r="AD217" i="102"/>
  <c r="AD203" i="102"/>
  <c r="AD205" i="102"/>
  <c r="AD221" i="102"/>
  <c r="AD207" i="102"/>
  <c r="AD214" i="102"/>
  <c r="AD198" i="102"/>
  <c r="AD197" i="102"/>
  <c r="AD193" i="102"/>
  <c r="AD181" i="102"/>
  <c r="AD195" i="102"/>
  <c r="AD183" i="102"/>
  <c r="AD190" i="102"/>
  <c r="AD201" i="102"/>
  <c r="AD185" i="102"/>
  <c r="AD222" i="102"/>
  <c r="AD192" i="102"/>
  <c r="AD202" i="102"/>
  <c r="AD189" i="102"/>
  <c r="AD212" i="102"/>
  <c r="AD210" i="102"/>
  <c r="AD196" i="102"/>
  <c r="AD191" i="102"/>
  <c r="AD194" i="102"/>
  <c r="AD175" i="102"/>
  <c r="AD177" i="102"/>
  <c r="AD165" i="102"/>
  <c r="AD208" i="102"/>
  <c r="AD182" i="102"/>
  <c r="AD180" i="102"/>
  <c r="AD172" i="102"/>
  <c r="AD187" i="102"/>
  <c r="AD186" i="102"/>
  <c r="AD179" i="102"/>
  <c r="AD167" i="102"/>
  <c r="AD188" i="102"/>
  <c r="AD174" i="102"/>
  <c r="AD200" i="102"/>
  <c r="AD184" i="102"/>
  <c r="AD169" i="102"/>
  <c r="AD171" i="102"/>
  <c r="AD173" i="102"/>
  <c r="AD150" i="102"/>
  <c r="AD162" i="102"/>
  <c r="AD157" i="102"/>
  <c r="AD176" i="102"/>
  <c r="AD170" i="102"/>
  <c r="AD166" i="102"/>
  <c r="AD159" i="102"/>
  <c r="AD149" i="102"/>
  <c r="AD163" i="102"/>
  <c r="AD204" i="102"/>
  <c r="AD153" i="102"/>
  <c r="AD178" i="102"/>
  <c r="AD135" i="102"/>
  <c r="AD123" i="102"/>
  <c r="AD111" i="102"/>
  <c r="AD146" i="102"/>
  <c r="AD142" i="102"/>
  <c r="AD154" i="102"/>
  <c r="AD137" i="102"/>
  <c r="AD125" i="102"/>
  <c r="AD155" i="102"/>
  <c r="AD147" i="102"/>
  <c r="AD132" i="102"/>
  <c r="AD168" i="102"/>
  <c r="AD152" i="102"/>
  <c r="AD148" i="102"/>
  <c r="AD139" i="102"/>
  <c r="AD127" i="102"/>
  <c r="AD115" i="102"/>
  <c r="AD134" i="102"/>
  <c r="AD122" i="102"/>
  <c r="AD161" i="102"/>
  <c r="AD141" i="102"/>
  <c r="AD129" i="102"/>
  <c r="AD117" i="102"/>
  <c r="AD209" i="102"/>
  <c r="AD151" i="102"/>
  <c r="AD136" i="102"/>
  <c r="AD124" i="102"/>
  <c r="AD160" i="102"/>
  <c r="AD156" i="102"/>
  <c r="AD145" i="102"/>
  <c r="AD140" i="102"/>
  <c r="AD128" i="102"/>
  <c r="AD116" i="102"/>
  <c r="AD121" i="102"/>
  <c r="AD138" i="102"/>
  <c r="AD120" i="102"/>
  <c r="AD119" i="102"/>
  <c r="AD106" i="102"/>
  <c r="AD94" i="102"/>
  <c r="AD158" i="102"/>
  <c r="AD118" i="102"/>
  <c r="AD101" i="102"/>
  <c r="AD144" i="102"/>
  <c r="AD130" i="102"/>
  <c r="AD143" i="102"/>
  <c r="AD110" i="102"/>
  <c r="AD133" i="102"/>
  <c r="AD126" i="102"/>
  <c r="AD100" i="102"/>
  <c r="AD107" i="102"/>
  <c r="AD113" i="102"/>
  <c r="AD104" i="102"/>
  <c r="AD131" i="102"/>
  <c r="AD108" i="102"/>
  <c r="AD105" i="102"/>
  <c r="AD93" i="102"/>
  <c r="AD81" i="102"/>
  <c r="AD88" i="102"/>
  <c r="AD112" i="102"/>
  <c r="AD96" i="102"/>
  <c r="AD98" i="102"/>
  <c r="AD109" i="102"/>
  <c r="AD164" i="102"/>
  <c r="AD92" i="102"/>
  <c r="AD114" i="102"/>
  <c r="AD87" i="102"/>
  <c r="AD97" i="102"/>
  <c r="AD82" i="102"/>
  <c r="AD103" i="102"/>
  <c r="AD99" i="102"/>
  <c r="AD91" i="102"/>
  <c r="AD86" i="102"/>
  <c r="AD80" i="102"/>
  <c r="AD76" i="102"/>
  <c r="AD64" i="102"/>
  <c r="AD71" i="102"/>
  <c r="AD85" i="102"/>
  <c r="AD78" i="102"/>
  <c r="AD102" i="102"/>
  <c r="AD73" i="102"/>
  <c r="AD61" i="102"/>
  <c r="AD68" i="102"/>
  <c r="AD89" i="102"/>
  <c r="AD75" i="102"/>
  <c r="AD84" i="102"/>
  <c r="AD95" i="102"/>
  <c r="AD77" i="102"/>
  <c r="AD72" i="102"/>
  <c r="AD60" i="102"/>
  <c r="AD90" i="102"/>
  <c r="AD83" i="102"/>
  <c r="AD74" i="102"/>
  <c r="T23" i="102"/>
  <c r="AR23" i="102"/>
  <c r="O24" i="102"/>
  <c r="AA24" i="102"/>
  <c r="I25" i="102"/>
  <c r="V25" i="102"/>
  <c r="AH25" i="102"/>
  <c r="AU25" i="102" s="1"/>
  <c r="Q26" i="102"/>
  <c r="AC26" i="102"/>
  <c r="AO26" i="102"/>
  <c r="X27" i="102"/>
  <c r="AJ27" i="102"/>
  <c r="S28" i="102"/>
  <c r="N29" i="102"/>
  <c r="Z29" i="102"/>
  <c r="AL29" i="102"/>
  <c r="U30" i="102"/>
  <c r="P31" i="102"/>
  <c r="AB31" i="102"/>
  <c r="W32" i="102"/>
  <c r="R33" i="102"/>
  <c r="AD33" i="102"/>
  <c r="Y34" i="102"/>
  <c r="T35" i="102"/>
  <c r="AR35" i="102"/>
  <c r="O36" i="102"/>
  <c r="AA36" i="102"/>
  <c r="I37" i="102"/>
  <c r="V37" i="102"/>
  <c r="AH37" i="102"/>
  <c r="AU37" i="102" s="1"/>
  <c r="Q38" i="102"/>
  <c r="AC38" i="102"/>
  <c r="AO38" i="102"/>
  <c r="X39" i="102"/>
  <c r="AJ39" i="102"/>
  <c r="S40" i="102"/>
  <c r="N41" i="102"/>
  <c r="Z41" i="102"/>
  <c r="AL41" i="102"/>
  <c r="U42" i="102"/>
  <c r="P43" i="102"/>
  <c r="AB43" i="102"/>
  <c r="W44" i="102"/>
  <c r="R45" i="102"/>
  <c r="AD45" i="102"/>
  <c r="Y46" i="102"/>
  <c r="T47" i="102"/>
  <c r="AR47" i="102"/>
  <c r="O48" i="102"/>
  <c r="AA48" i="102"/>
  <c r="V49" i="102"/>
  <c r="AH49" i="102"/>
  <c r="AU49" i="102" s="1"/>
  <c r="Q50" i="102"/>
  <c r="AC50" i="102"/>
  <c r="AO50" i="102"/>
  <c r="X51" i="102"/>
  <c r="AJ51" i="102"/>
  <c r="N53" i="102"/>
  <c r="Z53" i="102"/>
  <c r="AL53" i="102"/>
  <c r="H54" i="102"/>
  <c r="U54" i="102"/>
  <c r="P55" i="102"/>
  <c r="AB55" i="102"/>
  <c r="W56" i="102"/>
  <c r="T57" i="102"/>
  <c r="V58" i="102"/>
  <c r="AK58" i="102"/>
  <c r="H59" i="102"/>
  <c r="X59" i="102"/>
  <c r="AM59" i="102"/>
  <c r="O60" i="102"/>
  <c r="X61" i="102"/>
  <c r="AN61" i="102"/>
  <c r="R62" i="102"/>
  <c r="Z63" i="102"/>
  <c r="T64" i="102"/>
  <c r="W65" i="102"/>
  <c r="AA66" i="102"/>
  <c r="AD67" i="102"/>
  <c r="I68" i="102"/>
  <c r="H68" i="102"/>
  <c r="AQ68" i="102"/>
  <c r="AE68" i="102"/>
  <c r="AP68" i="102"/>
  <c r="AL68" i="102"/>
  <c r="AJ68" i="102"/>
  <c r="K68" i="102"/>
  <c r="O69" i="102"/>
  <c r="V70" i="102"/>
  <c r="T71" i="102"/>
  <c r="AB76" i="102"/>
  <c r="R79" i="102"/>
  <c r="Y94" i="102"/>
  <c r="S272" i="102"/>
  <c r="S260" i="102"/>
  <c r="S267" i="102"/>
  <c r="S255" i="102"/>
  <c r="S274" i="102"/>
  <c r="S262" i="102"/>
  <c r="S250" i="102"/>
  <c r="S269" i="102"/>
  <c r="S257" i="102"/>
  <c r="S264" i="102"/>
  <c r="S276" i="102"/>
  <c r="S271" i="102"/>
  <c r="S259" i="102"/>
  <c r="S266" i="102"/>
  <c r="S254" i="102"/>
  <c r="S273" i="102"/>
  <c r="S261" i="102"/>
  <c r="S268" i="102"/>
  <c r="S275" i="102"/>
  <c r="S263" i="102"/>
  <c r="S265" i="102"/>
  <c r="S251" i="102"/>
  <c r="S244" i="102"/>
  <c r="S270" i="102"/>
  <c r="S248" i="102"/>
  <c r="S236" i="102"/>
  <c r="S243" i="102"/>
  <c r="S231" i="102"/>
  <c r="S253" i="102"/>
  <c r="S240" i="102"/>
  <c r="S249" i="102"/>
  <c r="S237" i="102"/>
  <c r="S246" i="102"/>
  <c r="S226" i="102"/>
  <c r="S214" i="102"/>
  <c r="S247" i="102"/>
  <c r="S235" i="102"/>
  <c r="S232" i="102"/>
  <c r="S252" i="102"/>
  <c r="S223" i="102"/>
  <c r="S229" i="102"/>
  <c r="S228" i="102"/>
  <c r="S225" i="102"/>
  <c r="S258" i="102"/>
  <c r="S256" i="102"/>
  <c r="S230" i="102"/>
  <c r="S242" i="102"/>
  <c r="S239" i="102"/>
  <c r="S234" i="102"/>
  <c r="S245" i="102"/>
  <c r="S241" i="102"/>
  <c r="S233" i="102"/>
  <c r="S215" i="102"/>
  <c r="S222" i="102"/>
  <c r="S206" i="102"/>
  <c r="S217" i="102"/>
  <c r="S213" i="102"/>
  <c r="S208" i="102"/>
  <c r="S218" i="102"/>
  <c r="S221" i="102"/>
  <c r="S210" i="102"/>
  <c r="S212" i="102"/>
  <c r="S224" i="102"/>
  <c r="S202" i="102"/>
  <c r="S205" i="102"/>
  <c r="S201" i="102"/>
  <c r="S193" i="102"/>
  <c r="S238" i="102"/>
  <c r="S204" i="102"/>
  <c r="S199" i="102"/>
  <c r="S188" i="102"/>
  <c r="S219" i="102"/>
  <c r="S195" i="102"/>
  <c r="S209" i="102"/>
  <c r="S203" i="102"/>
  <c r="S190" i="102"/>
  <c r="S185" i="102"/>
  <c r="S192" i="102"/>
  <c r="S200" i="102"/>
  <c r="S227" i="102"/>
  <c r="S220" i="102"/>
  <c r="S216" i="102"/>
  <c r="S196" i="102"/>
  <c r="S184" i="102"/>
  <c r="S207" i="102"/>
  <c r="S198" i="102"/>
  <c r="S180" i="102"/>
  <c r="S194" i="102"/>
  <c r="S172" i="102"/>
  <c r="S179" i="102"/>
  <c r="S167" i="102"/>
  <c r="S197" i="102"/>
  <c r="S181" i="102"/>
  <c r="S174" i="102"/>
  <c r="S162" i="102"/>
  <c r="S191" i="102"/>
  <c r="S176" i="102"/>
  <c r="S178" i="102"/>
  <c r="S166" i="102"/>
  <c r="S211" i="102"/>
  <c r="S189" i="102"/>
  <c r="S186" i="102"/>
  <c r="S182" i="102"/>
  <c r="S168" i="102"/>
  <c r="S187" i="102"/>
  <c r="S183" i="102"/>
  <c r="S157" i="102"/>
  <c r="S145" i="102"/>
  <c r="S175" i="102"/>
  <c r="S152" i="102"/>
  <c r="S165" i="102"/>
  <c r="S163" i="102"/>
  <c r="S154" i="102"/>
  <c r="S156" i="102"/>
  <c r="S144" i="102"/>
  <c r="S164" i="102"/>
  <c r="S171" i="102"/>
  <c r="S170" i="102"/>
  <c r="S169" i="102"/>
  <c r="S161" i="102"/>
  <c r="S158" i="102"/>
  <c r="S160" i="102"/>
  <c r="S147" i="102"/>
  <c r="S142" i="102"/>
  <c r="S130" i="102"/>
  <c r="S118" i="102"/>
  <c r="S151" i="102"/>
  <c r="S148" i="102"/>
  <c r="S137" i="102"/>
  <c r="S150" i="102"/>
  <c r="S132" i="102"/>
  <c r="S173" i="102"/>
  <c r="S139" i="102"/>
  <c r="S149" i="102"/>
  <c r="S134" i="102"/>
  <c r="S122" i="102"/>
  <c r="S141" i="102"/>
  <c r="S129" i="102"/>
  <c r="S117" i="102"/>
  <c r="S159" i="102"/>
  <c r="S136" i="102"/>
  <c r="S124" i="102"/>
  <c r="S112" i="102"/>
  <c r="S177" i="102"/>
  <c r="S143" i="102"/>
  <c r="S131" i="102"/>
  <c r="S135" i="102"/>
  <c r="S123" i="102"/>
  <c r="S140" i="102"/>
  <c r="S116" i="102"/>
  <c r="S101" i="102"/>
  <c r="S127" i="102"/>
  <c r="S108" i="102"/>
  <c r="S96" i="102"/>
  <c r="S138" i="102"/>
  <c r="S146" i="102"/>
  <c r="S128" i="102"/>
  <c r="S113" i="102"/>
  <c r="S105" i="102"/>
  <c r="S153" i="102"/>
  <c r="S121" i="102"/>
  <c r="S120" i="102"/>
  <c r="S119" i="102"/>
  <c r="S107" i="102"/>
  <c r="S95" i="102"/>
  <c r="S125" i="102"/>
  <c r="S102" i="102"/>
  <c r="S155" i="102"/>
  <c r="S126" i="102"/>
  <c r="S88" i="102"/>
  <c r="S100" i="102"/>
  <c r="S83" i="102"/>
  <c r="S115" i="102"/>
  <c r="S110" i="102"/>
  <c r="S103" i="102"/>
  <c r="S97" i="102"/>
  <c r="S106" i="102"/>
  <c r="S92" i="102"/>
  <c r="S111" i="102"/>
  <c r="S99" i="102"/>
  <c r="S104" i="102"/>
  <c r="S82" i="102"/>
  <c r="S89" i="102"/>
  <c r="S98" i="102"/>
  <c r="S76" i="102"/>
  <c r="S71" i="102"/>
  <c r="S59" i="102"/>
  <c r="S114" i="102"/>
  <c r="S84" i="102"/>
  <c r="S78" i="102"/>
  <c r="S66" i="102"/>
  <c r="S133" i="102"/>
  <c r="S90" i="102"/>
  <c r="S87" i="102"/>
  <c r="S81" i="102"/>
  <c r="S68" i="102"/>
  <c r="S75" i="102"/>
  <c r="S86" i="102"/>
  <c r="S70" i="102"/>
  <c r="S77" i="102"/>
  <c r="S91" i="102"/>
  <c r="S80" i="102"/>
  <c r="S72" i="102"/>
  <c r="S79" i="102"/>
  <c r="S67" i="102"/>
  <c r="S94" i="102"/>
  <c r="S93" i="102"/>
  <c r="S69" i="102"/>
  <c r="H23" i="102"/>
  <c r="U23" i="102"/>
  <c r="R26" i="102"/>
  <c r="AD26" i="102"/>
  <c r="AP26" i="102"/>
  <c r="M27" i="102"/>
  <c r="AK27" i="102"/>
  <c r="T28" i="102"/>
  <c r="O29" i="102"/>
  <c r="AA29" i="102"/>
  <c r="AM29" i="102"/>
  <c r="V30" i="102"/>
  <c r="Q31" i="102"/>
  <c r="AC31" i="102"/>
  <c r="X32" i="102"/>
  <c r="S33" i="102"/>
  <c r="N34" i="102"/>
  <c r="Z34" i="102"/>
  <c r="H35" i="102"/>
  <c r="U35" i="102"/>
  <c r="P36" i="102"/>
  <c r="AB36" i="102"/>
  <c r="W37" i="102"/>
  <c r="R38" i="102"/>
  <c r="AD38" i="102"/>
  <c r="AP38" i="102"/>
  <c r="M39" i="102"/>
  <c r="Y39" i="102"/>
  <c r="AK39" i="102"/>
  <c r="T40" i="102"/>
  <c r="O41" i="102"/>
  <c r="AA41" i="102"/>
  <c r="AM41" i="102"/>
  <c r="V42" i="102"/>
  <c r="Q43" i="102"/>
  <c r="AC43" i="102"/>
  <c r="X44" i="102"/>
  <c r="AJ44" i="102"/>
  <c r="S45" i="102"/>
  <c r="N46" i="102"/>
  <c r="Z46" i="102"/>
  <c r="H47" i="102"/>
  <c r="U47" i="102"/>
  <c r="P48" i="102"/>
  <c r="AB48" i="102"/>
  <c r="W49" i="102"/>
  <c r="R50" i="102"/>
  <c r="AD50" i="102"/>
  <c r="AP50" i="102"/>
  <c r="M51" i="102"/>
  <c r="Y51" i="102"/>
  <c r="AK51" i="102"/>
  <c r="AR52" i="102"/>
  <c r="O53" i="102"/>
  <c r="AA53" i="102"/>
  <c r="AM53" i="102"/>
  <c r="I54" i="102"/>
  <c r="V54" i="102"/>
  <c r="Q55" i="102"/>
  <c r="AC55" i="102"/>
  <c r="X56" i="102"/>
  <c r="AJ56" i="102"/>
  <c r="U57" i="102"/>
  <c r="W58" i="102"/>
  <c r="AL58" i="102"/>
  <c r="I59" i="102"/>
  <c r="Y59" i="102"/>
  <c r="P60" i="102"/>
  <c r="Z61" i="102"/>
  <c r="AO61" i="102"/>
  <c r="S62" i="102"/>
  <c r="AB63" i="102"/>
  <c r="U64" i="102"/>
  <c r="Z65" i="102"/>
  <c r="AD66" i="102"/>
  <c r="M68" i="102"/>
  <c r="AK68" i="102"/>
  <c r="R69" i="102"/>
  <c r="Y70" i="102"/>
  <c r="V71" i="102"/>
  <c r="AD79" i="102"/>
  <c r="U92" i="102"/>
  <c r="N99" i="102"/>
  <c r="Q71" i="102"/>
  <c r="T267" i="102"/>
  <c r="T274" i="102"/>
  <c r="T262" i="102"/>
  <c r="T269" i="102"/>
  <c r="T257" i="102"/>
  <c r="T264" i="102"/>
  <c r="T252" i="102"/>
  <c r="T276" i="102"/>
  <c r="T271" i="102"/>
  <c r="T266" i="102"/>
  <c r="T254" i="102"/>
  <c r="T273" i="102"/>
  <c r="T261" i="102"/>
  <c r="T268" i="102"/>
  <c r="T275" i="102"/>
  <c r="T263" i="102"/>
  <c r="T270" i="102"/>
  <c r="T258" i="102"/>
  <c r="T272" i="102"/>
  <c r="T260" i="102"/>
  <c r="T255" i="102"/>
  <c r="T248" i="102"/>
  <c r="T265" i="102"/>
  <c r="T243" i="102"/>
  <c r="T231" i="102"/>
  <c r="T238" i="102"/>
  <c r="T247" i="102"/>
  <c r="T235" i="102"/>
  <c r="T259" i="102"/>
  <c r="T251" i="102"/>
  <c r="T244" i="102"/>
  <c r="T232" i="102"/>
  <c r="T246" i="102"/>
  <c r="T249" i="102"/>
  <c r="T221" i="102"/>
  <c r="T240" i="102"/>
  <c r="T237" i="102"/>
  <c r="T250" i="102"/>
  <c r="T229" i="102"/>
  <c r="T228" i="102"/>
  <c r="T218" i="102"/>
  <c r="T225" i="102"/>
  <c r="T256" i="102"/>
  <c r="T230" i="102"/>
  <c r="T220" i="102"/>
  <c r="T242" i="102"/>
  <c r="T239" i="102"/>
  <c r="T234" i="102"/>
  <c r="T227" i="102"/>
  <c r="T245" i="102"/>
  <c r="T241" i="102"/>
  <c r="T236" i="102"/>
  <c r="T253" i="102"/>
  <c r="T222" i="102"/>
  <c r="T233" i="102"/>
  <c r="T217" i="102"/>
  <c r="T213" i="102"/>
  <c r="T201" i="102"/>
  <c r="T208" i="102"/>
  <c r="T203" i="102"/>
  <c r="T223" i="102"/>
  <c r="T226" i="102"/>
  <c r="T205" i="102"/>
  <c r="T219" i="102"/>
  <c r="T207" i="102"/>
  <c r="T215" i="102"/>
  <c r="T214" i="102"/>
  <c r="T209" i="102"/>
  <c r="T197" i="102"/>
  <c r="T206" i="102"/>
  <c r="T204" i="102"/>
  <c r="T199" i="102"/>
  <c r="T195" i="102"/>
  <c r="T183" i="102"/>
  <c r="T212" i="102"/>
  <c r="T210" i="102"/>
  <c r="T185" i="102"/>
  <c r="T202" i="102"/>
  <c r="T192" i="102"/>
  <c r="T180" i="102"/>
  <c r="T200" i="102"/>
  <c r="T187" i="102"/>
  <c r="T194" i="102"/>
  <c r="T224" i="102"/>
  <c r="T198" i="102"/>
  <c r="T191" i="102"/>
  <c r="T193" i="102"/>
  <c r="T177" i="102"/>
  <c r="T190" i="102"/>
  <c r="T179" i="102"/>
  <c r="T167" i="102"/>
  <c r="T181" i="102"/>
  <c r="T174" i="102"/>
  <c r="T162" i="102"/>
  <c r="T169" i="102"/>
  <c r="T176" i="102"/>
  <c r="T171" i="102"/>
  <c r="T173" i="102"/>
  <c r="T175" i="102"/>
  <c r="T184" i="102"/>
  <c r="T152" i="102"/>
  <c r="T165" i="102"/>
  <c r="T159" i="102"/>
  <c r="T211" i="102"/>
  <c r="T178" i="102"/>
  <c r="T163" i="102"/>
  <c r="T168" i="102"/>
  <c r="T149" i="102"/>
  <c r="T216" i="102"/>
  <c r="T182" i="102"/>
  <c r="T189" i="102"/>
  <c r="T164" i="102"/>
  <c r="T151" i="102"/>
  <c r="T170" i="102"/>
  <c r="T161" i="102"/>
  <c r="T158" i="102"/>
  <c r="T172" i="102"/>
  <c r="T188" i="102"/>
  <c r="T166" i="102"/>
  <c r="T155" i="102"/>
  <c r="T196" i="102"/>
  <c r="T186" i="102"/>
  <c r="T148" i="102"/>
  <c r="T137" i="102"/>
  <c r="T125" i="102"/>
  <c r="T113" i="102"/>
  <c r="T160" i="102"/>
  <c r="T150" i="102"/>
  <c r="T132" i="102"/>
  <c r="T139" i="102"/>
  <c r="T127" i="102"/>
  <c r="T134" i="102"/>
  <c r="T141" i="102"/>
  <c r="T129" i="102"/>
  <c r="T117" i="102"/>
  <c r="T156" i="102"/>
  <c r="T136" i="102"/>
  <c r="T124" i="102"/>
  <c r="T143" i="102"/>
  <c r="T131" i="102"/>
  <c r="T119" i="102"/>
  <c r="T157" i="102"/>
  <c r="T144" i="102"/>
  <c r="T138" i="102"/>
  <c r="T126" i="102"/>
  <c r="T147" i="102"/>
  <c r="T142" i="102"/>
  <c r="T130" i="102"/>
  <c r="T118" i="102"/>
  <c r="T140" i="102"/>
  <c r="T135" i="102"/>
  <c r="T123" i="102"/>
  <c r="T108" i="102"/>
  <c r="T96" i="102"/>
  <c r="T115" i="102"/>
  <c r="T114" i="102"/>
  <c r="T103" i="102"/>
  <c r="T122" i="102"/>
  <c r="T146" i="102"/>
  <c r="T145" i="102"/>
  <c r="T128" i="102"/>
  <c r="T153" i="102"/>
  <c r="T121" i="102"/>
  <c r="T120" i="102"/>
  <c r="T154" i="102"/>
  <c r="T102" i="102"/>
  <c r="T133" i="102"/>
  <c r="T109" i="102"/>
  <c r="T111" i="102"/>
  <c r="T106" i="102"/>
  <c r="T101" i="102"/>
  <c r="T100" i="102"/>
  <c r="T83" i="102"/>
  <c r="T90" i="102"/>
  <c r="T110" i="102"/>
  <c r="T97" i="102"/>
  <c r="T107" i="102"/>
  <c r="T99" i="102"/>
  <c r="T87" i="102"/>
  <c r="T105" i="102"/>
  <c r="T104" i="102"/>
  <c r="T112" i="102"/>
  <c r="T89" i="102"/>
  <c r="T116" i="102"/>
  <c r="T94" i="102"/>
  <c r="T84" i="102"/>
  <c r="T93" i="102"/>
  <c r="T98" i="102"/>
  <c r="T88" i="102"/>
  <c r="T78" i="102"/>
  <c r="T66" i="102"/>
  <c r="T73" i="102"/>
  <c r="T61" i="102"/>
  <c r="T81" i="102"/>
  <c r="T75" i="102"/>
  <c r="T63" i="102"/>
  <c r="T86" i="102"/>
  <c r="T70" i="102"/>
  <c r="T77" i="102"/>
  <c r="T91" i="102"/>
  <c r="T80" i="102"/>
  <c r="T72" i="102"/>
  <c r="T79" i="102"/>
  <c r="T95" i="102"/>
  <c r="T85" i="102"/>
  <c r="T74" i="102"/>
  <c r="T62" i="102"/>
  <c r="T92" i="102"/>
  <c r="T82" i="102"/>
  <c r="T76" i="102"/>
  <c r="O22" i="102"/>
  <c r="AA22" i="102"/>
  <c r="I23" i="102"/>
  <c r="V23" i="102"/>
  <c r="Q24" i="102"/>
  <c r="AC24" i="102"/>
  <c r="K25" i="102"/>
  <c r="X25" i="102"/>
  <c r="AJ25" i="102"/>
  <c r="S26" i="102"/>
  <c r="AE26" i="102"/>
  <c r="AQ26" i="102"/>
  <c r="N27" i="102"/>
  <c r="Z27" i="102"/>
  <c r="AL27" i="102"/>
  <c r="U28" i="102"/>
  <c r="AG28" i="102"/>
  <c r="AT28" i="102" s="1"/>
  <c r="P29" i="102"/>
  <c r="AB29" i="102"/>
  <c r="AN29" i="102"/>
  <c r="K29" i="102" s="1"/>
  <c r="W30" i="102"/>
  <c r="R31" i="102"/>
  <c r="AD31" i="102"/>
  <c r="M32" i="102"/>
  <c r="Y32" i="102"/>
  <c r="AK32" i="102"/>
  <c r="T33" i="102"/>
  <c r="O34" i="102"/>
  <c r="AA34" i="102"/>
  <c r="I35" i="102"/>
  <c r="V35" i="102"/>
  <c r="Q36" i="102"/>
  <c r="AC36" i="102"/>
  <c r="K37" i="102"/>
  <c r="X37" i="102"/>
  <c r="AJ37" i="102"/>
  <c r="S38" i="102"/>
  <c r="AE38" i="102"/>
  <c r="AQ38" i="102"/>
  <c r="N39" i="102"/>
  <c r="Z39" i="102"/>
  <c r="AL39" i="102"/>
  <c r="U40" i="102"/>
  <c r="AG40" i="102"/>
  <c r="AT40" i="102" s="1"/>
  <c r="P41" i="102"/>
  <c r="AB41" i="102"/>
  <c r="AN41" i="102"/>
  <c r="K41" i="102" s="1"/>
  <c r="W42" i="102"/>
  <c r="R43" i="102"/>
  <c r="AD43" i="102"/>
  <c r="M44" i="102"/>
  <c r="Y44" i="102"/>
  <c r="AK44" i="102"/>
  <c r="T45" i="102"/>
  <c r="O46" i="102"/>
  <c r="AA46" i="102"/>
  <c r="I47" i="102"/>
  <c r="V47" i="102"/>
  <c r="Q48" i="102"/>
  <c r="AC48" i="102"/>
  <c r="X49" i="102"/>
  <c r="S50" i="102"/>
  <c r="AE50" i="102"/>
  <c r="AQ50" i="102"/>
  <c r="N51" i="102"/>
  <c r="Z51" i="102"/>
  <c r="AL51" i="102"/>
  <c r="U52" i="102"/>
  <c r="AG52" i="102"/>
  <c r="AT52" i="102" s="1"/>
  <c r="P53" i="102"/>
  <c r="AB53" i="102"/>
  <c r="AN53" i="102"/>
  <c r="K53" i="102" s="1"/>
  <c r="W54" i="102"/>
  <c r="R55" i="102"/>
  <c r="AD55" i="102"/>
  <c r="M56" i="102"/>
  <c r="Y56" i="102"/>
  <c r="AK56" i="102"/>
  <c r="V57" i="102"/>
  <c r="I58" i="102"/>
  <c r="Y58" i="102"/>
  <c r="AQ59" i="102"/>
  <c r="AE59" i="102"/>
  <c r="AP59" i="102"/>
  <c r="AN59" i="102"/>
  <c r="K59" i="102" s="1"/>
  <c r="Z59" i="102"/>
  <c r="AR59" i="102"/>
  <c r="I61" i="102"/>
  <c r="AA61" i="102"/>
  <c r="AC63" i="102"/>
  <c r="W64" i="102"/>
  <c r="AB65" i="102"/>
  <c r="O68" i="102"/>
  <c r="AM68" i="102"/>
  <c r="T69" i="102"/>
  <c r="AA70" i="102"/>
  <c r="Y71" i="102"/>
  <c r="S73" i="102"/>
  <c r="N74" i="102"/>
  <c r="O83" i="102"/>
  <c r="AH104" i="102"/>
  <c r="AU104" i="102" s="1"/>
  <c r="AG104" i="102"/>
  <c r="AT104" i="102" s="1"/>
  <c r="AI104" i="102"/>
  <c r="AV104" i="102" s="1"/>
  <c r="W123" i="102"/>
  <c r="Q270" i="102"/>
  <c r="Q258" i="102"/>
  <c r="Q265" i="102"/>
  <c r="Q253" i="102"/>
  <c r="Q272" i="102"/>
  <c r="Q260" i="102"/>
  <c r="Q267" i="102"/>
  <c r="Q255" i="102"/>
  <c r="Q274" i="102"/>
  <c r="Q269" i="102"/>
  <c r="Q257" i="102"/>
  <c r="Q264" i="102"/>
  <c r="Q252" i="102"/>
  <c r="Q276" i="102"/>
  <c r="Q271" i="102"/>
  <c r="Q266" i="102"/>
  <c r="Q273" i="102"/>
  <c r="Q261" i="102"/>
  <c r="Q275" i="102"/>
  <c r="Q263" i="102"/>
  <c r="Q259" i="102"/>
  <c r="Q242" i="102"/>
  <c r="Q246" i="102"/>
  <c r="Q234" i="102"/>
  <c r="Q262" i="102"/>
  <c r="Q241" i="102"/>
  <c r="Q229" i="102"/>
  <c r="Q268" i="102"/>
  <c r="Q256" i="102"/>
  <c r="Q250" i="102"/>
  <c r="Q238" i="102"/>
  <c r="Q247" i="102"/>
  <c r="Q235" i="102"/>
  <c r="Q248" i="102"/>
  <c r="Q244" i="102"/>
  <c r="Q224" i="102"/>
  <c r="Q251" i="102"/>
  <c r="Q249" i="102"/>
  <c r="Q226" i="102"/>
  <c r="Q240" i="102"/>
  <c r="Q221" i="102"/>
  <c r="Q254" i="102"/>
  <c r="Q237" i="102"/>
  <c r="Q232" i="102"/>
  <c r="Q223" i="102"/>
  <c r="Q228" i="102"/>
  <c r="Q230" i="102"/>
  <c r="Q243" i="102"/>
  <c r="Q245" i="102"/>
  <c r="Q216" i="102"/>
  <c r="Q204" i="102"/>
  <c r="Q236" i="102"/>
  <c r="Q233" i="102"/>
  <c r="Q220" i="102"/>
  <c r="Q211" i="102"/>
  <c r="Q222" i="102"/>
  <c r="Q206" i="102"/>
  <c r="Q217" i="102"/>
  <c r="Q213" i="102"/>
  <c r="Q239" i="102"/>
  <c r="Q218" i="102"/>
  <c r="Q208" i="102"/>
  <c r="Q210" i="102"/>
  <c r="Q219" i="102"/>
  <c r="Q212" i="102"/>
  <c r="Q200" i="102"/>
  <c r="Q207" i="102"/>
  <c r="Q198" i="102"/>
  <c r="Q197" i="102"/>
  <c r="Q231" i="102"/>
  <c r="Q205" i="102"/>
  <c r="Q186" i="102"/>
  <c r="Q201" i="102"/>
  <c r="Q199" i="102"/>
  <c r="Q193" i="102"/>
  <c r="Q214" i="102"/>
  <c r="Q188" i="102"/>
  <c r="Q203" i="102"/>
  <c r="Q195" i="102"/>
  <c r="Q183" i="102"/>
  <c r="Q209" i="102"/>
  <c r="Q190" i="102"/>
  <c r="Q225" i="102"/>
  <c r="Q215" i="102"/>
  <c r="Q202" i="102"/>
  <c r="Q194" i="102"/>
  <c r="Q182" i="102"/>
  <c r="Q196" i="102"/>
  <c r="Q189" i="102"/>
  <c r="Q187" i="102"/>
  <c r="Q185" i="102"/>
  <c r="Q180" i="102"/>
  <c r="Q170" i="102"/>
  <c r="Q184" i="102"/>
  <c r="Q177" i="102"/>
  <c r="Q165" i="102"/>
  <c r="Q172" i="102"/>
  <c r="Q181" i="102"/>
  <c r="Q179" i="102"/>
  <c r="Q174" i="102"/>
  <c r="Q227" i="102"/>
  <c r="Q176" i="102"/>
  <c r="Q178" i="102"/>
  <c r="Q166" i="102"/>
  <c r="Q155" i="102"/>
  <c r="Q191" i="102"/>
  <c r="Q150" i="102"/>
  <c r="Q192" i="102"/>
  <c r="Q175" i="102"/>
  <c r="Q152" i="102"/>
  <c r="Q159" i="102"/>
  <c r="Q168" i="102"/>
  <c r="Q163" i="102"/>
  <c r="Q154" i="102"/>
  <c r="Q167" i="102"/>
  <c r="Q171" i="102"/>
  <c r="Q169" i="102"/>
  <c r="Q164" i="102"/>
  <c r="Q161" i="102"/>
  <c r="Q158" i="102"/>
  <c r="Q173" i="102"/>
  <c r="Q162" i="102"/>
  <c r="Q160" i="102"/>
  <c r="Q146" i="102"/>
  <c r="Q140" i="102"/>
  <c r="Q128" i="102"/>
  <c r="Q116" i="102"/>
  <c r="Q135" i="102"/>
  <c r="Q147" i="102"/>
  <c r="Q142" i="102"/>
  <c r="Q130" i="102"/>
  <c r="Q151" i="102"/>
  <c r="Q148" i="102"/>
  <c r="Q137" i="102"/>
  <c r="Q132" i="102"/>
  <c r="Q120" i="102"/>
  <c r="Q149" i="102"/>
  <c r="Q139" i="102"/>
  <c r="Q127" i="102"/>
  <c r="Q115" i="102"/>
  <c r="Q134" i="102"/>
  <c r="Q122" i="102"/>
  <c r="Q156" i="102"/>
  <c r="Q141" i="102"/>
  <c r="Q129" i="102"/>
  <c r="Q153" i="102"/>
  <c r="Q133" i="102"/>
  <c r="Q121" i="102"/>
  <c r="Q157" i="102"/>
  <c r="Q126" i="102"/>
  <c r="Q111" i="102"/>
  <c r="Q99" i="102"/>
  <c r="Q124" i="102"/>
  <c r="Q123" i="102"/>
  <c r="Q112" i="102"/>
  <c r="Q106" i="102"/>
  <c r="Q131" i="102"/>
  <c r="Q138" i="102"/>
  <c r="Q114" i="102"/>
  <c r="Q103" i="102"/>
  <c r="Q145" i="102"/>
  <c r="Q144" i="102"/>
  <c r="Q110" i="102"/>
  <c r="Q143" i="102"/>
  <c r="Q136" i="102"/>
  <c r="Q113" i="102"/>
  <c r="Q105" i="102"/>
  <c r="Q100" i="102"/>
  <c r="Q117" i="102"/>
  <c r="Q109" i="102"/>
  <c r="Q101" i="102"/>
  <c r="Q98" i="102"/>
  <c r="Q96" i="102"/>
  <c r="Q86" i="102"/>
  <c r="Q119" i="102"/>
  <c r="Q93" i="102"/>
  <c r="Q81" i="102"/>
  <c r="Q125" i="102"/>
  <c r="Q102" i="102"/>
  <c r="Q118" i="102"/>
  <c r="Q107" i="102"/>
  <c r="Q90" i="102"/>
  <c r="Q97" i="102"/>
  <c r="Q92" i="102"/>
  <c r="Q80" i="102"/>
  <c r="Q108" i="102"/>
  <c r="Q104" i="102"/>
  <c r="Q87" i="102"/>
  <c r="Q95" i="102"/>
  <c r="Q94" i="102"/>
  <c r="Q85" i="102"/>
  <c r="Q82" i="102"/>
  <c r="Q74" i="102"/>
  <c r="Q89" i="102"/>
  <c r="Q69" i="102"/>
  <c r="Q57" i="102"/>
  <c r="Q88" i="102"/>
  <c r="Q76" i="102"/>
  <c r="Q64" i="102"/>
  <c r="Q84" i="102"/>
  <c r="Q78" i="102"/>
  <c r="Q66" i="102"/>
  <c r="Q73" i="102"/>
  <c r="Q75" i="102"/>
  <c r="Q83" i="102"/>
  <c r="Q91" i="102"/>
  <c r="Q77" i="102"/>
  <c r="Q65" i="102"/>
  <c r="Q79" i="102"/>
  <c r="Q67" i="102"/>
  <c r="AC33" i="102"/>
  <c r="U274" i="102"/>
  <c r="U262" i="102"/>
  <c r="U269" i="102"/>
  <c r="U257" i="102"/>
  <c r="U264" i="102"/>
  <c r="U252" i="102"/>
  <c r="U276" i="102"/>
  <c r="U271" i="102"/>
  <c r="U259" i="102"/>
  <c r="U266" i="102"/>
  <c r="U273" i="102"/>
  <c r="U261" i="102"/>
  <c r="U268" i="102"/>
  <c r="U256" i="102"/>
  <c r="U275" i="102"/>
  <c r="U263" i="102"/>
  <c r="U270" i="102"/>
  <c r="U258" i="102"/>
  <c r="U265" i="102"/>
  <c r="U267" i="102"/>
  <c r="U272" i="102"/>
  <c r="U246" i="102"/>
  <c r="U243" i="102"/>
  <c r="U254" i="102"/>
  <c r="U238" i="102"/>
  <c r="U250" i="102"/>
  <c r="U245" i="102"/>
  <c r="U233" i="102"/>
  <c r="U260" i="102"/>
  <c r="U242" i="102"/>
  <c r="U239" i="102"/>
  <c r="U251" i="102"/>
  <c r="U249" i="102"/>
  <c r="U247" i="102"/>
  <c r="U240" i="102"/>
  <c r="U216" i="102"/>
  <c r="U237" i="102"/>
  <c r="U235" i="102"/>
  <c r="U232" i="102"/>
  <c r="U223" i="102"/>
  <c r="U229" i="102"/>
  <c r="U228" i="102"/>
  <c r="U225" i="102"/>
  <c r="U230" i="102"/>
  <c r="U234" i="102"/>
  <c r="U227" i="102"/>
  <c r="U241" i="102"/>
  <c r="U236" i="102"/>
  <c r="U222" i="102"/>
  <c r="U231" i="102"/>
  <c r="U248" i="102"/>
  <c r="U211" i="102"/>
  <c r="U255" i="102"/>
  <c r="U208" i="102"/>
  <c r="U253" i="102"/>
  <c r="U244" i="102"/>
  <c r="U218" i="102"/>
  <c r="U210" i="102"/>
  <c r="U226" i="102"/>
  <c r="U221" i="102"/>
  <c r="U212" i="102"/>
  <c r="U200" i="102"/>
  <c r="U224" i="102"/>
  <c r="U202" i="102"/>
  <c r="U204" i="102"/>
  <c r="U195" i="102"/>
  <c r="U219" i="102"/>
  <c r="U190" i="102"/>
  <c r="U214" i="102"/>
  <c r="U209" i="102"/>
  <c r="U203" i="102"/>
  <c r="U192" i="102"/>
  <c r="U215" i="102"/>
  <c r="U187" i="102"/>
  <c r="U217" i="102"/>
  <c r="U194" i="102"/>
  <c r="U189" i="102"/>
  <c r="U197" i="102"/>
  <c r="U186" i="102"/>
  <c r="U206" i="102"/>
  <c r="U205" i="102"/>
  <c r="U201" i="102"/>
  <c r="U199" i="102"/>
  <c r="U188" i="102"/>
  <c r="U184" i="102"/>
  <c r="U181" i="102"/>
  <c r="U174" i="102"/>
  <c r="U162" i="102"/>
  <c r="U213" i="102"/>
  <c r="U193" i="102"/>
  <c r="U169" i="102"/>
  <c r="U176" i="102"/>
  <c r="U164" i="102"/>
  <c r="U207" i="102"/>
  <c r="U191" i="102"/>
  <c r="U196" i="102"/>
  <c r="U183" i="102"/>
  <c r="U178" i="102"/>
  <c r="U220" i="102"/>
  <c r="U182" i="102"/>
  <c r="U168" i="102"/>
  <c r="U198" i="102"/>
  <c r="U185" i="102"/>
  <c r="U170" i="102"/>
  <c r="U175" i="102"/>
  <c r="U165" i="102"/>
  <c r="U159" i="102"/>
  <c r="U147" i="102"/>
  <c r="U163" i="102"/>
  <c r="U154" i="102"/>
  <c r="U156" i="102"/>
  <c r="U167" i="102"/>
  <c r="U161" i="102"/>
  <c r="U158" i="102"/>
  <c r="U146" i="102"/>
  <c r="U180" i="102"/>
  <c r="U172" i="102"/>
  <c r="U171" i="102"/>
  <c r="U160" i="102"/>
  <c r="U179" i="102"/>
  <c r="U166" i="102"/>
  <c r="U177" i="102"/>
  <c r="U173" i="102"/>
  <c r="U150" i="102"/>
  <c r="U151" i="102"/>
  <c r="U132" i="102"/>
  <c r="U120" i="102"/>
  <c r="U139" i="102"/>
  <c r="U134" i="102"/>
  <c r="U149" i="102"/>
  <c r="U141" i="102"/>
  <c r="U129" i="102"/>
  <c r="U136" i="102"/>
  <c r="U124" i="102"/>
  <c r="U143" i="102"/>
  <c r="U131" i="102"/>
  <c r="U119" i="102"/>
  <c r="U157" i="102"/>
  <c r="U144" i="102"/>
  <c r="U138" i="102"/>
  <c r="U126" i="102"/>
  <c r="U114" i="102"/>
  <c r="U145" i="102"/>
  <c r="U133" i="102"/>
  <c r="U148" i="102"/>
  <c r="U137" i="102"/>
  <c r="U125" i="102"/>
  <c r="U113" i="102"/>
  <c r="U123" i="102"/>
  <c r="U127" i="102"/>
  <c r="U115" i="102"/>
  <c r="U103" i="102"/>
  <c r="U122" i="102"/>
  <c r="U110" i="102"/>
  <c r="U98" i="102"/>
  <c r="U128" i="102"/>
  <c r="U153" i="102"/>
  <c r="U121" i="102"/>
  <c r="U107" i="102"/>
  <c r="U152" i="102"/>
  <c r="U130" i="102"/>
  <c r="U109" i="102"/>
  <c r="U97" i="102"/>
  <c r="U118" i="102"/>
  <c r="U104" i="102"/>
  <c r="U140" i="102"/>
  <c r="U135" i="102"/>
  <c r="U116" i="102"/>
  <c r="U112" i="102"/>
  <c r="U101" i="102"/>
  <c r="U90" i="102"/>
  <c r="U102" i="102"/>
  <c r="U85" i="102"/>
  <c r="U117" i="102"/>
  <c r="U106" i="102"/>
  <c r="U99" i="102"/>
  <c r="U111" i="102"/>
  <c r="U105" i="102"/>
  <c r="U108" i="102"/>
  <c r="U89" i="102"/>
  <c r="U94" i="102"/>
  <c r="U84" i="102"/>
  <c r="U142" i="102"/>
  <c r="U95" i="102"/>
  <c r="U91" i="102"/>
  <c r="U96" i="102"/>
  <c r="U88" i="102"/>
  <c r="U78" i="102"/>
  <c r="U73" i="102"/>
  <c r="U61" i="102"/>
  <c r="U81" i="102"/>
  <c r="U68" i="102"/>
  <c r="U87" i="102"/>
  <c r="U100" i="102"/>
  <c r="U86" i="102"/>
  <c r="U70" i="102"/>
  <c r="U58" i="102"/>
  <c r="U155" i="102"/>
  <c r="U77" i="102"/>
  <c r="U65" i="102"/>
  <c r="U83" i="102"/>
  <c r="U80" i="102"/>
  <c r="U72" i="102"/>
  <c r="U79" i="102"/>
  <c r="U74" i="102"/>
  <c r="U69" i="102"/>
  <c r="U71" i="102"/>
  <c r="AR26" i="102"/>
  <c r="O27" i="102"/>
  <c r="AA27" i="102"/>
  <c r="AM27" i="102"/>
  <c r="AH28" i="102"/>
  <c r="AU28" i="102" s="1"/>
  <c r="Q29" i="102"/>
  <c r="AC29" i="102"/>
  <c r="AO29" i="102"/>
  <c r="X30" i="102"/>
  <c r="S31" i="102"/>
  <c r="U33" i="102"/>
  <c r="R36" i="102"/>
  <c r="AD36" i="102"/>
  <c r="T38" i="102"/>
  <c r="AR38" i="102"/>
  <c r="O39" i="102"/>
  <c r="AA39" i="102"/>
  <c r="AM39" i="102"/>
  <c r="V40" i="102"/>
  <c r="AH40" i="102"/>
  <c r="AU40" i="102" s="1"/>
  <c r="Q41" i="102"/>
  <c r="AC41" i="102"/>
  <c r="AO41" i="102"/>
  <c r="X42" i="102"/>
  <c r="S43" i="102"/>
  <c r="N44" i="102"/>
  <c r="Z44" i="102"/>
  <c r="U45" i="102"/>
  <c r="P46" i="102"/>
  <c r="AB46" i="102"/>
  <c r="W47" i="102"/>
  <c r="R48" i="102"/>
  <c r="AD48" i="102"/>
  <c r="Y49" i="102"/>
  <c r="T50" i="102"/>
  <c r="AR50" i="102"/>
  <c r="O51" i="102"/>
  <c r="AA51" i="102"/>
  <c r="AM51" i="102"/>
  <c r="V52" i="102"/>
  <c r="AH52" i="102"/>
  <c r="AU52" i="102" s="1"/>
  <c r="Q53" i="102"/>
  <c r="AC53" i="102"/>
  <c r="AO53" i="102"/>
  <c r="X54" i="102"/>
  <c r="S55" i="102"/>
  <c r="N56" i="102"/>
  <c r="Z56" i="102"/>
  <c r="W57" i="102"/>
  <c r="AJ58" i="102"/>
  <c r="H58" i="102"/>
  <c r="Z58" i="102"/>
  <c r="AN58" i="102"/>
  <c r="K58" i="102" s="1"/>
  <c r="AA59" i="102"/>
  <c r="S60" i="102"/>
  <c r="H61" i="102"/>
  <c r="AR61" i="102"/>
  <c r="AP61" i="102"/>
  <c r="AK61" i="102"/>
  <c r="M61" i="102"/>
  <c r="AB61" i="102"/>
  <c r="V62" i="102"/>
  <c r="AI63" i="102"/>
  <c r="AV63" i="102" s="1"/>
  <c r="AH63" i="102"/>
  <c r="AU63" i="102" s="1"/>
  <c r="AD63" i="102"/>
  <c r="X64" i="102"/>
  <c r="AD65" i="102"/>
  <c r="AR66" i="102"/>
  <c r="AQ66" i="102"/>
  <c r="AE66" i="102"/>
  <c r="AO66" i="102"/>
  <c r="AN66" i="102"/>
  <c r="K66" i="102" s="1"/>
  <c r="AJ66" i="102"/>
  <c r="I66" i="102"/>
  <c r="P68" i="102"/>
  <c r="AC70" i="102"/>
  <c r="AC71" i="102"/>
  <c r="X73" i="102"/>
  <c r="S74" i="102"/>
  <c r="H78" i="102"/>
  <c r="AR78" i="102"/>
  <c r="AQ78" i="102"/>
  <c r="AE78" i="102"/>
  <c r="AP78" i="102"/>
  <c r="AO78" i="102"/>
  <c r="AN78" i="102"/>
  <c r="AM78" i="102"/>
  <c r="AL78" i="102"/>
  <c r="AK78" i="102"/>
  <c r="M78" i="102"/>
  <c r="AJ78" i="102"/>
  <c r="K78" i="102"/>
  <c r="I78" i="102"/>
  <c r="AA81" i="102"/>
  <c r="S85" i="102"/>
  <c r="O116" i="102"/>
  <c r="V269" i="102"/>
  <c r="V257" i="102"/>
  <c r="V264" i="102"/>
  <c r="V276" i="102"/>
  <c r="V271" i="102"/>
  <c r="V259" i="102"/>
  <c r="V266" i="102"/>
  <c r="V254" i="102"/>
  <c r="V273" i="102"/>
  <c r="V268" i="102"/>
  <c r="V256" i="102"/>
  <c r="V275" i="102"/>
  <c r="V263" i="102"/>
  <c r="V251" i="102"/>
  <c r="V270" i="102"/>
  <c r="V265" i="102"/>
  <c r="V272" i="102"/>
  <c r="V260" i="102"/>
  <c r="V274" i="102"/>
  <c r="V262" i="102"/>
  <c r="V241" i="102"/>
  <c r="V250" i="102"/>
  <c r="V245" i="102"/>
  <c r="V233" i="102"/>
  <c r="V267" i="102"/>
  <c r="V258" i="102"/>
  <c r="V253" i="102"/>
  <c r="V240" i="102"/>
  <c r="V261" i="102"/>
  <c r="V252" i="102"/>
  <c r="V249" i="102"/>
  <c r="V237" i="102"/>
  <c r="V246" i="102"/>
  <c r="V234" i="102"/>
  <c r="V247" i="102"/>
  <c r="V235" i="102"/>
  <c r="V232" i="102"/>
  <c r="V223" i="102"/>
  <c r="V229" i="102"/>
  <c r="V228" i="102"/>
  <c r="V225" i="102"/>
  <c r="V230" i="102"/>
  <c r="V220" i="102"/>
  <c r="V227" i="102"/>
  <c r="V242" i="102"/>
  <c r="V239" i="102"/>
  <c r="V236" i="102"/>
  <c r="V222" i="102"/>
  <c r="V231" i="102"/>
  <c r="V255" i="102"/>
  <c r="V244" i="102"/>
  <c r="V243" i="102"/>
  <c r="V238" i="102"/>
  <c r="V216" i="102"/>
  <c r="V248" i="102"/>
  <c r="V203" i="102"/>
  <c r="V218" i="102"/>
  <c r="V210" i="102"/>
  <c r="V226" i="102"/>
  <c r="V221" i="102"/>
  <c r="V205" i="102"/>
  <c r="V212" i="102"/>
  <c r="V219" i="102"/>
  <c r="V207" i="102"/>
  <c r="V215" i="102"/>
  <c r="V214" i="102"/>
  <c r="V209" i="102"/>
  <c r="V211" i="102"/>
  <c r="V199" i="102"/>
  <c r="V208" i="102"/>
  <c r="V185" i="102"/>
  <c r="V192" i="102"/>
  <c r="V202" i="102"/>
  <c r="V187" i="102"/>
  <c r="V217" i="102"/>
  <c r="V200" i="102"/>
  <c r="V194" i="102"/>
  <c r="V182" i="102"/>
  <c r="V189" i="102"/>
  <c r="V224" i="102"/>
  <c r="V196" i="102"/>
  <c r="V213" i="102"/>
  <c r="V193" i="102"/>
  <c r="V181" i="102"/>
  <c r="V204" i="102"/>
  <c r="V195" i="102"/>
  <c r="V206" i="102"/>
  <c r="V190" i="102"/>
  <c r="V179" i="102"/>
  <c r="V169" i="102"/>
  <c r="V197" i="102"/>
  <c r="V176" i="102"/>
  <c r="V164" i="102"/>
  <c r="V191" i="102"/>
  <c r="V171" i="102"/>
  <c r="V183" i="102"/>
  <c r="V178" i="102"/>
  <c r="V173" i="102"/>
  <c r="V188" i="102"/>
  <c r="V186" i="102"/>
  <c r="V175" i="102"/>
  <c r="V201" i="102"/>
  <c r="V180" i="102"/>
  <c r="V177" i="102"/>
  <c r="V163" i="102"/>
  <c r="V154" i="102"/>
  <c r="V198" i="102"/>
  <c r="V149" i="102"/>
  <c r="V168" i="102"/>
  <c r="V174" i="102"/>
  <c r="V151" i="102"/>
  <c r="V167" i="102"/>
  <c r="V161" i="102"/>
  <c r="V172" i="102"/>
  <c r="V170" i="102"/>
  <c r="V153" i="102"/>
  <c r="V160" i="102"/>
  <c r="V166" i="102"/>
  <c r="V162" i="102"/>
  <c r="V157" i="102"/>
  <c r="V184" i="102"/>
  <c r="V165" i="102"/>
  <c r="V159" i="102"/>
  <c r="V158" i="102"/>
  <c r="V150" i="102"/>
  <c r="V139" i="102"/>
  <c r="V127" i="102"/>
  <c r="V115" i="102"/>
  <c r="V134" i="102"/>
  <c r="V141" i="102"/>
  <c r="V129" i="102"/>
  <c r="V136" i="102"/>
  <c r="V156" i="102"/>
  <c r="V143" i="102"/>
  <c r="V131" i="102"/>
  <c r="V119" i="102"/>
  <c r="V144" i="102"/>
  <c r="V138" i="102"/>
  <c r="V126" i="102"/>
  <c r="V114" i="102"/>
  <c r="V145" i="102"/>
  <c r="V133" i="102"/>
  <c r="V121" i="102"/>
  <c r="V155" i="102"/>
  <c r="V140" i="102"/>
  <c r="V128" i="102"/>
  <c r="V132" i="102"/>
  <c r="V120" i="102"/>
  <c r="V124" i="102"/>
  <c r="V122" i="102"/>
  <c r="V110" i="102"/>
  <c r="V98" i="102"/>
  <c r="V105" i="102"/>
  <c r="V146" i="102"/>
  <c r="V102" i="102"/>
  <c r="V152" i="102"/>
  <c r="V137" i="102"/>
  <c r="V130" i="102"/>
  <c r="V109" i="102"/>
  <c r="V125" i="102"/>
  <c r="V118" i="102"/>
  <c r="V104" i="102"/>
  <c r="V142" i="102"/>
  <c r="V99" i="102"/>
  <c r="V147" i="102"/>
  <c r="V123" i="102"/>
  <c r="V108" i="102"/>
  <c r="V148" i="102"/>
  <c r="V113" i="102"/>
  <c r="V85" i="102"/>
  <c r="V97" i="102"/>
  <c r="V92" i="102"/>
  <c r="V80" i="102"/>
  <c r="V117" i="102"/>
  <c r="V107" i="102"/>
  <c r="V106" i="102"/>
  <c r="V103" i="102"/>
  <c r="V111" i="102"/>
  <c r="V89" i="102"/>
  <c r="V112" i="102"/>
  <c r="V94" i="102"/>
  <c r="V116" i="102"/>
  <c r="V95" i="102"/>
  <c r="V91" i="102"/>
  <c r="V135" i="102"/>
  <c r="V86" i="102"/>
  <c r="V101" i="102"/>
  <c r="V100" i="102"/>
  <c r="V73" i="102"/>
  <c r="V84" i="102"/>
  <c r="V81" i="102"/>
  <c r="V68" i="102"/>
  <c r="V90" i="102"/>
  <c r="V87" i="102"/>
  <c r="V75" i="102"/>
  <c r="V63" i="102"/>
  <c r="V77" i="102"/>
  <c r="V65" i="102"/>
  <c r="V83" i="102"/>
  <c r="V72" i="102"/>
  <c r="V79" i="102"/>
  <c r="V74" i="102"/>
  <c r="V93" i="102"/>
  <c r="V82" i="102"/>
  <c r="V76" i="102"/>
  <c r="V64" i="102"/>
  <c r="V88" i="102"/>
  <c r="V78" i="102"/>
  <c r="V66" i="102"/>
  <c r="Q22" i="102"/>
  <c r="AC22" i="102"/>
  <c r="K23" i="102"/>
  <c r="X23" i="102"/>
  <c r="AJ23" i="102"/>
  <c r="S24" i="102"/>
  <c r="N25" i="102"/>
  <c r="Z25" i="102"/>
  <c r="AL25" i="102"/>
  <c r="H26" i="102"/>
  <c r="U26" i="102"/>
  <c r="P27" i="102"/>
  <c r="AB27" i="102"/>
  <c r="AN27" i="102"/>
  <c r="K27" i="102" s="1"/>
  <c r="W28" i="102"/>
  <c r="R29" i="102"/>
  <c r="AD29" i="102"/>
  <c r="AP29" i="102"/>
  <c r="M30" i="102"/>
  <c r="Y30" i="102"/>
  <c r="AK30" i="102"/>
  <c r="T31" i="102"/>
  <c r="O32" i="102"/>
  <c r="AA32" i="102"/>
  <c r="AM32" i="102"/>
  <c r="V33" i="102"/>
  <c r="Q34" i="102"/>
  <c r="AC34" i="102"/>
  <c r="K35" i="102"/>
  <c r="X35" i="102"/>
  <c r="AJ35" i="102"/>
  <c r="S36" i="102"/>
  <c r="N37" i="102"/>
  <c r="Z37" i="102"/>
  <c r="AL37" i="102"/>
  <c r="H38" i="102"/>
  <c r="U38" i="102"/>
  <c r="P39" i="102"/>
  <c r="AB39" i="102"/>
  <c r="AN39" i="102"/>
  <c r="K39" i="102" s="1"/>
  <c r="W40" i="102"/>
  <c r="R41" i="102"/>
  <c r="AD41" i="102"/>
  <c r="AP41" i="102"/>
  <c r="M42" i="102"/>
  <c r="Y42" i="102"/>
  <c r="AK42" i="102"/>
  <c r="T43" i="102"/>
  <c r="O44" i="102"/>
  <c r="AA44" i="102"/>
  <c r="AM44" i="102"/>
  <c r="V45" i="102"/>
  <c r="Q46" i="102"/>
  <c r="AC46" i="102"/>
  <c r="X47" i="102"/>
  <c r="AJ47" i="102"/>
  <c r="S48" i="102"/>
  <c r="N49" i="102"/>
  <c r="Z49" i="102"/>
  <c r="AL49" i="102"/>
  <c r="H50" i="102"/>
  <c r="U50" i="102"/>
  <c r="P51" i="102"/>
  <c r="AB51" i="102"/>
  <c r="AN51" i="102"/>
  <c r="K51" i="102" s="1"/>
  <c r="W52" i="102"/>
  <c r="R53" i="102"/>
  <c r="AD53" i="102"/>
  <c r="AP53" i="102"/>
  <c r="M54" i="102"/>
  <c r="Y54" i="102"/>
  <c r="AK54" i="102"/>
  <c r="T55" i="102"/>
  <c r="O56" i="102"/>
  <c r="AA56" i="102"/>
  <c r="AM56" i="102"/>
  <c r="X57" i="102"/>
  <c r="M58" i="102"/>
  <c r="AA58" i="102"/>
  <c r="AO58" i="102"/>
  <c r="M59" i="102"/>
  <c r="AC59" i="102"/>
  <c r="T60" i="102"/>
  <c r="K61" i="102"/>
  <c r="AC61" i="102"/>
  <c r="W62" i="102"/>
  <c r="N63" i="102"/>
  <c r="Y64" i="102"/>
  <c r="M66" i="102"/>
  <c r="Q68" i="102"/>
  <c r="AO68" i="102"/>
  <c r="W69" i="102"/>
  <c r="AD70" i="102"/>
  <c r="Z74" i="102"/>
  <c r="N75" i="102"/>
  <c r="W264" i="102"/>
  <c r="W276" i="102"/>
  <c r="W271" i="102"/>
  <c r="W259" i="102"/>
  <c r="W266" i="102"/>
  <c r="W254" i="102"/>
  <c r="W273" i="102"/>
  <c r="W261" i="102"/>
  <c r="W268" i="102"/>
  <c r="W275" i="102"/>
  <c r="W263" i="102"/>
  <c r="W251" i="102"/>
  <c r="W270" i="102"/>
  <c r="W258" i="102"/>
  <c r="W265" i="102"/>
  <c r="W272" i="102"/>
  <c r="W260" i="102"/>
  <c r="W267" i="102"/>
  <c r="W255" i="102"/>
  <c r="W269" i="102"/>
  <c r="W274" i="102"/>
  <c r="W257" i="102"/>
  <c r="W248" i="102"/>
  <c r="W250" i="102"/>
  <c r="W245" i="102"/>
  <c r="W262" i="102"/>
  <c r="W253" i="102"/>
  <c r="W240" i="102"/>
  <c r="W256" i="102"/>
  <c r="W247" i="102"/>
  <c r="W235" i="102"/>
  <c r="W244" i="102"/>
  <c r="W232" i="102"/>
  <c r="W241" i="102"/>
  <c r="W229" i="102"/>
  <c r="W237" i="102"/>
  <c r="W228" i="102"/>
  <c r="W218" i="102"/>
  <c r="W225" i="102"/>
  <c r="W252" i="102"/>
  <c r="W230" i="102"/>
  <c r="W227" i="102"/>
  <c r="W215" i="102"/>
  <c r="W242" i="102"/>
  <c r="W239" i="102"/>
  <c r="W236" i="102"/>
  <c r="W234" i="102"/>
  <c r="W222" i="102"/>
  <c r="W231" i="102"/>
  <c r="W224" i="102"/>
  <c r="W243" i="102"/>
  <c r="W249" i="102"/>
  <c r="W246" i="102"/>
  <c r="W220" i="102"/>
  <c r="W217" i="102"/>
  <c r="W213" i="102"/>
  <c r="W233" i="102"/>
  <c r="W210" i="102"/>
  <c r="W198" i="102"/>
  <c r="W226" i="102"/>
  <c r="W221" i="102"/>
  <c r="W205" i="102"/>
  <c r="W223" i="102"/>
  <c r="W212" i="102"/>
  <c r="W219" i="102"/>
  <c r="W238" i="102"/>
  <c r="W202" i="102"/>
  <c r="W204" i="102"/>
  <c r="W216" i="102"/>
  <c r="W206" i="102"/>
  <c r="W214" i="102"/>
  <c r="W209" i="102"/>
  <c r="W203" i="102"/>
  <c r="W192" i="102"/>
  <c r="W200" i="102"/>
  <c r="W194" i="102"/>
  <c r="W182" i="102"/>
  <c r="W189" i="102"/>
  <c r="W196" i="102"/>
  <c r="W211" i="102"/>
  <c r="W191" i="102"/>
  <c r="W207" i="102"/>
  <c r="W201" i="102"/>
  <c r="W188" i="102"/>
  <c r="W208" i="102"/>
  <c r="W190" i="102"/>
  <c r="W174" i="102"/>
  <c r="W197" i="102"/>
  <c r="W193" i="102"/>
  <c r="W176" i="102"/>
  <c r="W164" i="102"/>
  <c r="W171" i="102"/>
  <c r="W183" i="102"/>
  <c r="W178" i="102"/>
  <c r="W166" i="102"/>
  <c r="W173" i="102"/>
  <c r="W199" i="102"/>
  <c r="W168" i="102"/>
  <c r="W187" i="102"/>
  <c r="W170" i="102"/>
  <c r="W184" i="102"/>
  <c r="W172" i="102"/>
  <c r="W149" i="102"/>
  <c r="W156" i="102"/>
  <c r="W167" i="102"/>
  <c r="W161" i="102"/>
  <c r="W158" i="102"/>
  <c r="W180" i="102"/>
  <c r="W160" i="102"/>
  <c r="W148" i="102"/>
  <c r="W195" i="102"/>
  <c r="W181" i="102"/>
  <c r="W169" i="102"/>
  <c r="W179" i="102"/>
  <c r="W177" i="102"/>
  <c r="W162" i="102"/>
  <c r="W152" i="102"/>
  <c r="W185" i="102"/>
  <c r="W175" i="102"/>
  <c r="W163" i="102"/>
  <c r="W134" i="102"/>
  <c r="W122" i="102"/>
  <c r="W141" i="102"/>
  <c r="W136" i="102"/>
  <c r="W124" i="102"/>
  <c r="W143" i="102"/>
  <c r="W131" i="102"/>
  <c r="W144" i="102"/>
  <c r="W138" i="102"/>
  <c r="W126" i="102"/>
  <c r="W114" i="102"/>
  <c r="W186" i="102"/>
  <c r="W159" i="102"/>
  <c r="W157" i="102"/>
  <c r="W145" i="102"/>
  <c r="W133" i="102"/>
  <c r="W121" i="102"/>
  <c r="W165" i="102"/>
  <c r="W155" i="102"/>
  <c r="W140" i="102"/>
  <c r="W128" i="102"/>
  <c r="W116" i="102"/>
  <c r="W154" i="102"/>
  <c r="W153" i="102"/>
  <c r="W146" i="102"/>
  <c r="W135" i="102"/>
  <c r="W151" i="102"/>
  <c r="W150" i="102"/>
  <c r="W139" i="102"/>
  <c r="W127" i="102"/>
  <c r="W115" i="102"/>
  <c r="W132" i="102"/>
  <c r="W105" i="102"/>
  <c r="W100" i="102"/>
  <c r="W137" i="102"/>
  <c r="W130" i="102"/>
  <c r="W120" i="102"/>
  <c r="W109" i="102"/>
  <c r="W125" i="102"/>
  <c r="W119" i="102"/>
  <c r="W118" i="102"/>
  <c r="W142" i="102"/>
  <c r="W99" i="102"/>
  <c r="W117" i="102"/>
  <c r="W111" i="102"/>
  <c r="W106" i="102"/>
  <c r="W103" i="102"/>
  <c r="W147" i="102"/>
  <c r="W102" i="102"/>
  <c r="W97" i="102"/>
  <c r="W92" i="102"/>
  <c r="W80" i="102"/>
  <c r="W110" i="102"/>
  <c r="W107" i="102"/>
  <c r="W87" i="102"/>
  <c r="W129" i="102"/>
  <c r="W112" i="102"/>
  <c r="W108" i="102"/>
  <c r="W104" i="102"/>
  <c r="W94" i="102"/>
  <c r="W95" i="102"/>
  <c r="W91" i="102"/>
  <c r="W86" i="102"/>
  <c r="W93" i="102"/>
  <c r="W81" i="102"/>
  <c r="W113" i="102"/>
  <c r="W90" i="102"/>
  <c r="W98" i="102"/>
  <c r="W84" i="102"/>
  <c r="W101" i="102"/>
  <c r="W75" i="102"/>
  <c r="W63" i="102"/>
  <c r="W70" i="102"/>
  <c r="W77" i="102"/>
  <c r="W83" i="102"/>
  <c r="W72" i="102"/>
  <c r="W60" i="102"/>
  <c r="W79" i="102"/>
  <c r="W67" i="102"/>
  <c r="W74" i="102"/>
  <c r="W85" i="102"/>
  <c r="W82" i="102"/>
  <c r="W76" i="102"/>
  <c r="W96" i="102"/>
  <c r="W71" i="102"/>
  <c r="W59" i="102"/>
  <c r="W89" i="102"/>
  <c r="W73" i="102"/>
  <c r="R22" i="102"/>
  <c r="AD22" i="102"/>
  <c r="AP22" i="102"/>
  <c r="M23" i="102"/>
  <c r="Y23" i="102"/>
  <c r="AK23" i="102"/>
  <c r="T24" i="102"/>
  <c r="AR24" i="102"/>
  <c r="O25" i="102"/>
  <c r="AA25" i="102"/>
  <c r="AM25" i="102"/>
  <c r="I26" i="102"/>
  <c r="V26" i="102"/>
  <c r="Q27" i="102"/>
  <c r="AC27" i="102"/>
  <c r="AO27" i="102"/>
  <c r="K28" i="102"/>
  <c r="X28" i="102"/>
  <c r="AJ28" i="102"/>
  <c r="S29" i="102"/>
  <c r="AE29" i="102"/>
  <c r="AQ29" i="102"/>
  <c r="N30" i="102"/>
  <c r="Z30" i="102"/>
  <c r="AL30" i="102"/>
  <c r="H31" i="102"/>
  <c r="U31" i="102"/>
  <c r="AG31" i="102"/>
  <c r="AT31" i="102" s="1"/>
  <c r="P32" i="102"/>
  <c r="AB32" i="102"/>
  <c r="AN32" i="102"/>
  <c r="K32" i="102" s="1"/>
  <c r="W33" i="102"/>
  <c r="R34" i="102"/>
  <c r="AD34" i="102"/>
  <c r="AP34" i="102"/>
  <c r="M35" i="102"/>
  <c r="Y35" i="102"/>
  <c r="AK35" i="102"/>
  <c r="T36" i="102"/>
  <c r="AR36" i="102"/>
  <c r="O37" i="102"/>
  <c r="AA37" i="102"/>
  <c r="AM37" i="102"/>
  <c r="I38" i="102"/>
  <c r="V38" i="102"/>
  <c r="Q39" i="102"/>
  <c r="AC39" i="102"/>
  <c r="AO39" i="102"/>
  <c r="K40" i="102"/>
  <c r="X40" i="102"/>
  <c r="AJ40" i="102"/>
  <c r="S41" i="102"/>
  <c r="AE41" i="102"/>
  <c r="AQ41" i="102"/>
  <c r="N42" i="102"/>
  <c r="Z42" i="102"/>
  <c r="AL42" i="102"/>
  <c r="H43" i="102"/>
  <c r="U43" i="102"/>
  <c r="AG43" i="102"/>
  <c r="AT43" i="102" s="1"/>
  <c r="P44" i="102"/>
  <c r="AB44" i="102"/>
  <c r="AN44" i="102"/>
  <c r="K44" i="102" s="1"/>
  <c r="W45" i="102"/>
  <c r="R46" i="102"/>
  <c r="AD46" i="102"/>
  <c r="AP46" i="102"/>
  <c r="M47" i="102"/>
  <c r="Y47" i="102"/>
  <c r="AK47" i="102"/>
  <c r="T48" i="102"/>
  <c r="O49" i="102"/>
  <c r="AA49" i="102"/>
  <c r="AM49" i="102"/>
  <c r="I50" i="102"/>
  <c r="V50" i="102"/>
  <c r="Q51" i="102"/>
  <c r="AC51" i="102"/>
  <c r="AO51" i="102"/>
  <c r="K52" i="102"/>
  <c r="X52" i="102"/>
  <c r="AJ52" i="102"/>
  <c r="S53" i="102"/>
  <c r="AE53" i="102"/>
  <c r="AQ53" i="102"/>
  <c r="N54" i="102"/>
  <c r="Z54" i="102"/>
  <c r="AL54" i="102"/>
  <c r="H55" i="102"/>
  <c r="U55" i="102"/>
  <c r="AG55" i="102"/>
  <c r="AT55" i="102" s="1"/>
  <c r="P56" i="102"/>
  <c r="AB56" i="102"/>
  <c r="AN56" i="102"/>
  <c r="K56" i="102" s="1"/>
  <c r="AO57" i="102"/>
  <c r="AL57" i="102"/>
  <c r="Y57" i="102"/>
  <c r="AN57" i="102"/>
  <c r="K57" i="102" s="1"/>
  <c r="N58" i="102"/>
  <c r="AB58" i="102"/>
  <c r="AP58" i="102"/>
  <c r="N59" i="102"/>
  <c r="AD59" i="102"/>
  <c r="U60" i="102"/>
  <c r="N61" i="102"/>
  <c r="AE61" i="102"/>
  <c r="X62" i="102"/>
  <c r="P63" i="102"/>
  <c r="AB64" i="102"/>
  <c r="N66" i="102"/>
  <c r="AK66" i="102"/>
  <c r="P67" i="102"/>
  <c r="T68" i="102"/>
  <c r="AR68" i="102"/>
  <c r="X69" i="102"/>
  <c r="AH71" i="102"/>
  <c r="AU71" i="102" s="1"/>
  <c r="U75" i="102"/>
  <c r="U82" i="102"/>
  <c r="R95" i="102"/>
  <c r="AC97" i="102"/>
  <c r="X276" i="102"/>
  <c r="X271" i="102"/>
  <c r="X259" i="102"/>
  <c r="X266" i="102"/>
  <c r="X254" i="102"/>
  <c r="X273" i="102"/>
  <c r="X261" i="102"/>
  <c r="X268" i="102"/>
  <c r="X256" i="102"/>
  <c r="X275" i="102"/>
  <c r="X263" i="102"/>
  <c r="X270" i="102"/>
  <c r="X258" i="102"/>
  <c r="X265" i="102"/>
  <c r="X253" i="102"/>
  <c r="X272" i="102"/>
  <c r="X260" i="102"/>
  <c r="X267" i="102"/>
  <c r="X274" i="102"/>
  <c r="X262" i="102"/>
  <c r="X264" i="102"/>
  <c r="X255" i="102"/>
  <c r="X243" i="102"/>
  <c r="X269" i="102"/>
  <c r="X247" i="102"/>
  <c r="X235" i="102"/>
  <c r="X242" i="102"/>
  <c r="X230" i="102"/>
  <c r="X239" i="102"/>
  <c r="X257" i="102"/>
  <c r="X248" i="102"/>
  <c r="X236" i="102"/>
  <c r="X240" i="102"/>
  <c r="X229" i="102"/>
  <c r="X225" i="102"/>
  <c r="X252" i="102"/>
  <c r="X250" i="102"/>
  <c r="X227" i="102"/>
  <c r="X234" i="102"/>
  <c r="X222" i="102"/>
  <c r="X231" i="102"/>
  <c r="X241" i="102"/>
  <c r="X224" i="102"/>
  <c r="X245" i="102"/>
  <c r="X244" i="102"/>
  <c r="X233" i="102"/>
  <c r="X251" i="102"/>
  <c r="X249" i="102"/>
  <c r="X226" i="102"/>
  <c r="X221" i="102"/>
  <c r="X218" i="102"/>
  <c r="X205" i="102"/>
  <c r="X246" i="102"/>
  <c r="X223" i="102"/>
  <c r="X212" i="102"/>
  <c r="X237" i="102"/>
  <c r="X219" i="102"/>
  <c r="X207" i="102"/>
  <c r="X238" i="102"/>
  <c r="X232" i="102"/>
  <c r="X214" i="102"/>
  <c r="X209" i="102"/>
  <c r="X211" i="102"/>
  <c r="X228" i="102"/>
  <c r="X220" i="102"/>
  <c r="X217" i="102"/>
  <c r="X213" i="102"/>
  <c r="X201" i="102"/>
  <c r="X203" i="102"/>
  <c r="X192" i="102"/>
  <c r="X187" i="102"/>
  <c r="X210" i="102"/>
  <c r="X202" i="102"/>
  <c r="X200" i="102"/>
  <c r="X194" i="102"/>
  <c r="X215" i="102"/>
  <c r="X189" i="102"/>
  <c r="X196" i="102"/>
  <c r="X184" i="102"/>
  <c r="X191" i="102"/>
  <c r="X198" i="102"/>
  <c r="X197" i="102"/>
  <c r="X216" i="102"/>
  <c r="X206" i="102"/>
  <c r="X199" i="102"/>
  <c r="X195" i="102"/>
  <c r="X183" i="102"/>
  <c r="X190" i="102"/>
  <c r="X181" i="102"/>
  <c r="X193" i="102"/>
  <c r="X171" i="102"/>
  <c r="X178" i="102"/>
  <c r="X166" i="102"/>
  <c r="X173" i="102"/>
  <c r="X161" i="102"/>
  <c r="X208" i="102"/>
  <c r="X186" i="102"/>
  <c r="X175" i="102"/>
  <c r="X185" i="102"/>
  <c r="X180" i="102"/>
  <c r="X177" i="102"/>
  <c r="X165" i="102"/>
  <c r="X179" i="102"/>
  <c r="X167" i="102"/>
  <c r="X156" i="102"/>
  <c r="X144" i="102"/>
  <c r="X168" i="102"/>
  <c r="X151" i="102"/>
  <c r="X174" i="102"/>
  <c r="X182" i="102"/>
  <c r="X153" i="102"/>
  <c r="X172" i="102"/>
  <c r="X170" i="102"/>
  <c r="X164" i="102"/>
  <c r="X160" i="102"/>
  <c r="X176" i="102"/>
  <c r="X169" i="102"/>
  <c r="X155" i="102"/>
  <c r="X143" i="102"/>
  <c r="X162" i="102"/>
  <c r="X157" i="102"/>
  <c r="X188" i="102"/>
  <c r="X204" i="102"/>
  <c r="X159" i="102"/>
  <c r="X141" i="102"/>
  <c r="X129" i="102"/>
  <c r="X117" i="102"/>
  <c r="X136" i="102"/>
  <c r="X149" i="102"/>
  <c r="X131" i="102"/>
  <c r="X138" i="102"/>
  <c r="X145" i="102"/>
  <c r="X133" i="102"/>
  <c r="X121" i="102"/>
  <c r="X140" i="102"/>
  <c r="X128" i="102"/>
  <c r="X116" i="102"/>
  <c r="X163" i="102"/>
  <c r="X154" i="102"/>
  <c r="X146" i="102"/>
  <c r="X135" i="102"/>
  <c r="X123" i="102"/>
  <c r="X111" i="102"/>
  <c r="X142" i="102"/>
  <c r="X130" i="102"/>
  <c r="X158" i="102"/>
  <c r="X134" i="102"/>
  <c r="X122" i="102"/>
  <c r="X127" i="102"/>
  <c r="X124" i="102"/>
  <c r="X114" i="102"/>
  <c r="X100" i="102"/>
  <c r="X113" i="102"/>
  <c r="X107" i="102"/>
  <c r="X137" i="102"/>
  <c r="X120" i="102"/>
  <c r="X152" i="102"/>
  <c r="X125" i="102"/>
  <c r="X119" i="102"/>
  <c r="X118" i="102"/>
  <c r="X104" i="102"/>
  <c r="X139" i="102"/>
  <c r="X106" i="102"/>
  <c r="X94" i="102"/>
  <c r="X112" i="102"/>
  <c r="X101" i="102"/>
  <c r="X132" i="102"/>
  <c r="X110" i="102"/>
  <c r="X102" i="102"/>
  <c r="X87" i="102"/>
  <c r="X115" i="102"/>
  <c r="X103" i="102"/>
  <c r="X82" i="102"/>
  <c r="X99" i="102"/>
  <c r="X150" i="102"/>
  <c r="X108" i="102"/>
  <c r="X105" i="102"/>
  <c r="X95" i="102"/>
  <c r="X91" i="102"/>
  <c r="X126" i="102"/>
  <c r="X93" i="102"/>
  <c r="X81" i="102"/>
  <c r="X109" i="102"/>
  <c r="X98" i="102"/>
  <c r="X96" i="102"/>
  <c r="X88" i="102"/>
  <c r="X148" i="102"/>
  <c r="X147" i="102"/>
  <c r="X97" i="102"/>
  <c r="X75" i="102"/>
  <c r="X90" i="102"/>
  <c r="X70" i="102"/>
  <c r="X58" i="102"/>
  <c r="X77" i="102"/>
  <c r="X65" i="102"/>
  <c r="X86" i="102"/>
  <c r="X83" i="102"/>
  <c r="X79" i="102"/>
  <c r="X67" i="102"/>
  <c r="X80" i="102"/>
  <c r="X74" i="102"/>
  <c r="X85" i="102"/>
  <c r="X76" i="102"/>
  <c r="X71" i="102"/>
  <c r="X92" i="102"/>
  <c r="X78" i="102"/>
  <c r="X66" i="102"/>
  <c r="X84" i="102"/>
  <c r="X68" i="102"/>
  <c r="AP27" i="102"/>
  <c r="O30" i="102"/>
  <c r="AA30" i="102"/>
  <c r="Q32" i="102"/>
  <c r="AC32" i="102"/>
  <c r="X33" i="102"/>
  <c r="U36" i="102"/>
  <c r="R39" i="102"/>
  <c r="AD39" i="102"/>
  <c r="AP39" i="102"/>
  <c r="T41" i="102"/>
  <c r="O42" i="102"/>
  <c r="AA42" i="102"/>
  <c r="V43" i="102"/>
  <c r="Q44" i="102"/>
  <c r="AC44" i="102"/>
  <c r="X45" i="102"/>
  <c r="S46" i="102"/>
  <c r="N47" i="102"/>
  <c r="Z47" i="102"/>
  <c r="U48" i="102"/>
  <c r="P49" i="102"/>
  <c r="AB49" i="102"/>
  <c r="W50" i="102"/>
  <c r="R51" i="102"/>
  <c r="AD51" i="102"/>
  <c r="AP51" i="102"/>
  <c r="T53" i="102"/>
  <c r="AR53" i="102"/>
  <c r="O54" i="102"/>
  <c r="AA54" i="102"/>
  <c r="V55" i="102"/>
  <c r="AH55" i="102"/>
  <c r="AU55" i="102" s="1"/>
  <c r="Q56" i="102"/>
  <c r="AC56" i="102"/>
  <c r="AA57" i="102"/>
  <c r="O58" i="102"/>
  <c r="AC58" i="102"/>
  <c r="AQ58" i="102"/>
  <c r="O59" i="102"/>
  <c r="V60" i="102"/>
  <c r="O61" i="102"/>
  <c r="Z62" i="102"/>
  <c r="Q63" i="102"/>
  <c r="AG63" i="102"/>
  <c r="AT63" i="102" s="1"/>
  <c r="AK65" i="102"/>
  <c r="M65" i="102"/>
  <c r="AJ65" i="102"/>
  <c r="I65" i="102"/>
  <c r="H65" i="102"/>
  <c r="AO65" i="102"/>
  <c r="AM65" i="102"/>
  <c r="O66" i="102"/>
  <c r="AL66" i="102"/>
  <c r="R67" i="102"/>
  <c r="W68" i="102"/>
  <c r="AA69" i="102"/>
  <c r="Z75" i="102"/>
  <c r="S109" i="102"/>
  <c r="O112" i="102"/>
  <c r="Q33" i="102"/>
  <c r="Y266" i="102"/>
  <c r="Y273" i="102"/>
  <c r="Y261" i="102"/>
  <c r="Y268" i="102"/>
  <c r="Y256" i="102"/>
  <c r="Y275" i="102"/>
  <c r="Y263" i="102"/>
  <c r="Y251" i="102"/>
  <c r="Y270" i="102"/>
  <c r="Y265" i="102"/>
  <c r="Y253" i="102"/>
  <c r="Y272" i="102"/>
  <c r="Y260" i="102"/>
  <c r="Y267" i="102"/>
  <c r="Y274" i="102"/>
  <c r="Y262" i="102"/>
  <c r="Y269" i="102"/>
  <c r="Y257" i="102"/>
  <c r="Y276" i="102"/>
  <c r="Y271" i="102"/>
  <c r="Y259" i="102"/>
  <c r="Y264" i="102"/>
  <c r="Y254" i="102"/>
  <c r="Y247" i="102"/>
  <c r="Y258" i="102"/>
  <c r="Y242" i="102"/>
  <c r="Y252" i="102"/>
  <c r="Y249" i="102"/>
  <c r="Y237" i="102"/>
  <c r="Y246" i="102"/>
  <c r="Y234" i="102"/>
  <c r="Y255" i="102"/>
  <c r="Y243" i="102"/>
  <c r="Y231" i="102"/>
  <c r="Y220" i="102"/>
  <c r="Y250" i="102"/>
  <c r="Y230" i="102"/>
  <c r="Y227" i="102"/>
  <c r="Y239" i="102"/>
  <c r="Y236" i="102"/>
  <c r="Y217" i="102"/>
  <c r="Y241" i="102"/>
  <c r="Y224" i="102"/>
  <c r="Y245" i="102"/>
  <c r="Y219" i="102"/>
  <c r="Y244" i="102"/>
  <c r="Y233" i="102"/>
  <c r="Y226" i="102"/>
  <c r="Y238" i="102"/>
  <c r="Y248" i="102"/>
  <c r="Y240" i="102"/>
  <c r="Y232" i="102"/>
  <c r="Y225" i="102"/>
  <c r="Y223" i="102"/>
  <c r="Y212" i="102"/>
  <c r="Y200" i="102"/>
  <c r="Y207" i="102"/>
  <c r="Y214" i="102"/>
  <c r="Y229" i="102"/>
  <c r="Y215" i="102"/>
  <c r="Y204" i="102"/>
  <c r="Y216" i="102"/>
  <c r="Y206" i="102"/>
  <c r="Y235" i="102"/>
  <c r="Y208" i="102"/>
  <c r="Y196" i="102"/>
  <c r="Y209" i="102"/>
  <c r="Y218" i="102"/>
  <c r="Y210" i="102"/>
  <c r="Y202" i="102"/>
  <c r="Y194" i="102"/>
  <c r="Y182" i="102"/>
  <c r="Y184" i="102"/>
  <c r="Y228" i="102"/>
  <c r="Y191" i="102"/>
  <c r="Y211" i="102"/>
  <c r="Y198" i="102"/>
  <c r="Y197" i="102"/>
  <c r="Y186" i="102"/>
  <c r="Y221" i="102"/>
  <c r="Y193" i="102"/>
  <c r="Y222" i="102"/>
  <c r="Y190" i="102"/>
  <c r="Y203" i="102"/>
  <c r="Y192" i="102"/>
  <c r="Y176" i="102"/>
  <c r="Y213" i="102"/>
  <c r="Y178" i="102"/>
  <c r="Y166" i="102"/>
  <c r="Y183" i="102"/>
  <c r="Y173" i="102"/>
  <c r="Y205" i="102"/>
  <c r="Y168" i="102"/>
  <c r="Y199" i="102"/>
  <c r="Y175" i="102"/>
  <c r="Y188" i="102"/>
  <c r="Y170" i="102"/>
  <c r="Y195" i="102"/>
  <c r="Y189" i="102"/>
  <c r="Y172" i="102"/>
  <c r="Y174" i="102"/>
  <c r="Y151" i="102"/>
  <c r="Y201" i="102"/>
  <c r="Y158" i="102"/>
  <c r="Y167" i="102"/>
  <c r="Y161" i="102"/>
  <c r="Y164" i="102"/>
  <c r="Y160" i="102"/>
  <c r="Y180" i="102"/>
  <c r="Y169" i="102"/>
  <c r="Y181" i="102"/>
  <c r="Y171" i="102"/>
  <c r="Y150" i="102"/>
  <c r="Y179" i="102"/>
  <c r="Y162" i="102"/>
  <c r="Y157" i="102"/>
  <c r="Y177" i="102"/>
  <c r="Y165" i="102"/>
  <c r="Y163" i="102"/>
  <c r="Y154" i="102"/>
  <c r="Y187" i="102"/>
  <c r="Y136" i="102"/>
  <c r="Y124" i="102"/>
  <c r="Y112" i="102"/>
  <c r="Y149" i="102"/>
  <c r="Y143" i="102"/>
  <c r="Y138" i="102"/>
  <c r="Y126" i="102"/>
  <c r="Y185" i="102"/>
  <c r="Y156" i="102"/>
  <c r="Y145" i="102"/>
  <c r="Y144" i="102"/>
  <c r="Y133" i="102"/>
  <c r="Y159" i="102"/>
  <c r="Y140" i="102"/>
  <c r="Y128" i="102"/>
  <c r="Y116" i="102"/>
  <c r="Y155" i="102"/>
  <c r="Y146" i="102"/>
  <c r="Y135" i="102"/>
  <c r="Y123" i="102"/>
  <c r="Y153" i="102"/>
  <c r="Y142" i="102"/>
  <c r="Y130" i="102"/>
  <c r="Y118" i="102"/>
  <c r="Y152" i="102"/>
  <c r="Y147" i="102"/>
  <c r="Y137" i="102"/>
  <c r="Y125" i="102"/>
  <c r="Y141" i="102"/>
  <c r="Y129" i="102"/>
  <c r="Y117" i="102"/>
  <c r="Y122" i="102"/>
  <c r="Y131" i="102"/>
  <c r="Y113" i="102"/>
  <c r="Y107" i="102"/>
  <c r="Y95" i="102"/>
  <c r="Y134" i="102"/>
  <c r="Y102" i="102"/>
  <c r="Y121" i="102"/>
  <c r="Y119" i="102"/>
  <c r="Y139" i="102"/>
  <c r="Y111" i="102"/>
  <c r="Y101" i="102"/>
  <c r="Y148" i="102"/>
  <c r="Y108" i="102"/>
  <c r="Y127" i="102"/>
  <c r="Y115" i="102"/>
  <c r="Y105" i="102"/>
  <c r="Y110" i="102"/>
  <c r="Y103" i="102"/>
  <c r="Y82" i="102"/>
  <c r="Y106" i="102"/>
  <c r="Y99" i="102"/>
  <c r="Y89" i="102"/>
  <c r="Y104" i="102"/>
  <c r="Y132" i="102"/>
  <c r="Y86" i="102"/>
  <c r="Y93" i="102"/>
  <c r="Y109" i="102"/>
  <c r="Y98" i="102"/>
  <c r="Y96" i="102"/>
  <c r="Y88" i="102"/>
  <c r="Y83" i="102"/>
  <c r="Y120" i="102"/>
  <c r="Y97" i="102"/>
  <c r="Y92" i="102"/>
  <c r="Y90" i="102"/>
  <c r="Y81" i="102"/>
  <c r="Y114" i="102"/>
  <c r="Y87" i="102"/>
  <c r="Y77" i="102"/>
  <c r="Y65" i="102"/>
  <c r="Y72" i="102"/>
  <c r="Y60" i="102"/>
  <c r="Y100" i="102"/>
  <c r="Y79" i="102"/>
  <c r="Y80" i="102"/>
  <c r="Y74" i="102"/>
  <c r="Y62" i="102"/>
  <c r="Y69" i="102"/>
  <c r="Y91" i="102"/>
  <c r="Y85" i="102"/>
  <c r="Y76" i="102"/>
  <c r="Y78" i="102"/>
  <c r="Y73" i="102"/>
  <c r="Y61" i="102"/>
  <c r="Y75" i="102"/>
  <c r="T22" i="102"/>
  <c r="AR22" i="102"/>
  <c r="O23" i="102"/>
  <c r="AA23" i="102"/>
  <c r="AM23" i="102"/>
  <c r="V24" i="102"/>
  <c r="Q25" i="102"/>
  <c r="AC25" i="102"/>
  <c r="AO25" i="102"/>
  <c r="K26" i="102"/>
  <c r="X26" i="102"/>
  <c r="AJ26" i="102"/>
  <c r="S27" i="102"/>
  <c r="AE27" i="102"/>
  <c r="AQ27" i="102"/>
  <c r="N28" i="102"/>
  <c r="Z28" i="102"/>
  <c r="AL28" i="102"/>
  <c r="H29" i="102"/>
  <c r="U29" i="102"/>
  <c r="P30" i="102"/>
  <c r="AB30" i="102"/>
  <c r="AN30" i="102"/>
  <c r="K30" i="102" s="1"/>
  <c r="W31" i="102"/>
  <c r="R32" i="102"/>
  <c r="AD32" i="102"/>
  <c r="AP32" i="102"/>
  <c r="M33" i="102"/>
  <c r="Y33" i="102"/>
  <c r="AK33" i="102"/>
  <c r="T34" i="102"/>
  <c r="AR34" i="102"/>
  <c r="O35" i="102"/>
  <c r="AA35" i="102"/>
  <c r="AM35" i="102"/>
  <c r="V36" i="102"/>
  <c r="Q37" i="102"/>
  <c r="AC37" i="102"/>
  <c r="AO37" i="102"/>
  <c r="K38" i="102"/>
  <c r="X38" i="102"/>
  <c r="AJ38" i="102"/>
  <c r="S39" i="102"/>
  <c r="AE39" i="102"/>
  <c r="AQ39" i="102"/>
  <c r="N40" i="102"/>
  <c r="Z40" i="102"/>
  <c r="AL40" i="102"/>
  <c r="H41" i="102"/>
  <c r="U41" i="102"/>
  <c r="AG41" i="102"/>
  <c r="AT41" i="102" s="1"/>
  <c r="P42" i="102"/>
  <c r="AB42" i="102"/>
  <c r="AN42" i="102"/>
  <c r="K42" i="102" s="1"/>
  <c r="W43" i="102"/>
  <c r="R44" i="102"/>
  <c r="AD44" i="102"/>
  <c r="AP44" i="102"/>
  <c r="M45" i="102"/>
  <c r="Y45" i="102"/>
  <c r="AK45" i="102"/>
  <c r="T46" i="102"/>
  <c r="AR46" i="102"/>
  <c r="O47" i="102"/>
  <c r="AA47" i="102"/>
  <c r="AM47" i="102"/>
  <c r="V48" i="102"/>
  <c r="AH48" i="102"/>
  <c r="AU48" i="102" s="1"/>
  <c r="Q49" i="102"/>
  <c r="AC49" i="102"/>
  <c r="AO49" i="102"/>
  <c r="K50" i="102"/>
  <c r="X50" i="102"/>
  <c r="AJ50" i="102"/>
  <c r="S51" i="102"/>
  <c r="AE51" i="102"/>
  <c r="AQ51" i="102"/>
  <c r="N52" i="102"/>
  <c r="AL52" i="102"/>
  <c r="H53" i="102"/>
  <c r="U53" i="102"/>
  <c r="AG53" i="102"/>
  <c r="AT53" i="102" s="1"/>
  <c r="P54" i="102"/>
  <c r="AB54" i="102"/>
  <c r="AN54" i="102"/>
  <c r="K54" i="102" s="1"/>
  <c r="W55" i="102"/>
  <c r="R56" i="102"/>
  <c r="AD56" i="102"/>
  <c r="AP56" i="102"/>
  <c r="AB57" i="102"/>
  <c r="P58" i="102"/>
  <c r="AD58" i="102"/>
  <c r="AR58" i="102"/>
  <c r="Q59" i="102"/>
  <c r="X60" i="102"/>
  <c r="P61" i="102"/>
  <c r="AC62" i="102"/>
  <c r="R63" i="102"/>
  <c r="AP64" i="102"/>
  <c r="AO64" i="102"/>
  <c r="AM64" i="102"/>
  <c r="AL64" i="102"/>
  <c r="I64" i="102"/>
  <c r="AR64" i="102"/>
  <c r="AL65" i="102"/>
  <c r="R66" i="102"/>
  <c r="AM66" i="102"/>
  <c r="T67" i="102"/>
  <c r="Y68" i="102"/>
  <c r="AD69" i="102"/>
  <c r="Q72" i="102"/>
  <c r="U93" i="102"/>
  <c r="N273" i="102"/>
  <c r="N261" i="102"/>
  <c r="N268" i="102"/>
  <c r="N256" i="102"/>
  <c r="N275" i="102"/>
  <c r="N263" i="102"/>
  <c r="N251" i="102"/>
  <c r="N270" i="102"/>
  <c r="N258" i="102"/>
  <c r="N265" i="102"/>
  <c r="N272" i="102"/>
  <c r="N260" i="102"/>
  <c r="N267" i="102"/>
  <c r="N255" i="102"/>
  <c r="N274" i="102"/>
  <c r="N262" i="102"/>
  <c r="N269" i="102"/>
  <c r="N264" i="102"/>
  <c r="N266" i="102"/>
  <c r="N252" i="102"/>
  <c r="N245" i="102"/>
  <c r="N271" i="102"/>
  <c r="N257" i="102"/>
  <c r="N242" i="102"/>
  <c r="N276" i="102"/>
  <c r="N249" i="102"/>
  <c r="N237" i="102"/>
  <c r="N244" i="102"/>
  <c r="N232" i="102"/>
  <c r="N241" i="102"/>
  <c r="N250" i="102"/>
  <c r="N238" i="102"/>
  <c r="N253" i="102"/>
  <c r="N243" i="102"/>
  <c r="N231" i="102"/>
  <c r="N227" i="102"/>
  <c r="N215" i="102"/>
  <c r="N248" i="102"/>
  <c r="N233" i="102"/>
  <c r="N222" i="102"/>
  <c r="N246" i="102"/>
  <c r="N224" i="102"/>
  <c r="N259" i="102"/>
  <c r="N247" i="102"/>
  <c r="N240" i="102"/>
  <c r="N226" i="102"/>
  <c r="N254" i="102"/>
  <c r="N235" i="102"/>
  <c r="N239" i="102"/>
  <c r="N236" i="102"/>
  <c r="N234" i="102"/>
  <c r="N230" i="102"/>
  <c r="N228" i="102"/>
  <c r="N210" i="102"/>
  <c r="N207" i="102"/>
  <c r="N225" i="102"/>
  <c r="N214" i="102"/>
  <c r="N209" i="102"/>
  <c r="N216" i="102"/>
  <c r="N220" i="102"/>
  <c r="N211" i="102"/>
  <c r="N199" i="102"/>
  <c r="N213" i="102"/>
  <c r="N201" i="102"/>
  <c r="N203" i="102"/>
  <c r="N194" i="102"/>
  <c r="N189" i="102"/>
  <c r="N206" i="102"/>
  <c r="N198" i="102"/>
  <c r="N197" i="102"/>
  <c r="N196" i="102"/>
  <c r="N219" i="102"/>
  <c r="N218" i="102"/>
  <c r="N208" i="102"/>
  <c r="N205" i="102"/>
  <c r="N191" i="102"/>
  <c r="N229" i="102"/>
  <c r="N204" i="102"/>
  <c r="N186" i="102"/>
  <c r="N223" i="102"/>
  <c r="N212" i="102"/>
  <c r="N193" i="102"/>
  <c r="N217" i="102"/>
  <c r="N185" i="102"/>
  <c r="N221" i="102"/>
  <c r="N192" i="102"/>
  <c r="N188" i="102"/>
  <c r="N187" i="102"/>
  <c r="N182" i="102"/>
  <c r="N173" i="102"/>
  <c r="N161" i="102"/>
  <c r="N190" i="102"/>
  <c r="N168" i="102"/>
  <c r="N180" i="102"/>
  <c r="N175" i="102"/>
  <c r="N163" i="102"/>
  <c r="N184" i="102"/>
  <c r="N177" i="102"/>
  <c r="N202" i="102"/>
  <c r="N179" i="102"/>
  <c r="N167" i="102"/>
  <c r="N195" i="102"/>
  <c r="N183" i="102"/>
  <c r="N169" i="102"/>
  <c r="N158" i="102"/>
  <c r="N146" i="102"/>
  <c r="N166" i="102"/>
  <c r="N153" i="102"/>
  <c r="N162" i="102"/>
  <c r="N155" i="102"/>
  <c r="N165" i="102"/>
  <c r="N178" i="102"/>
  <c r="N174" i="102"/>
  <c r="N157" i="102"/>
  <c r="N145" i="102"/>
  <c r="N181" i="102"/>
  <c r="N159" i="102"/>
  <c r="N200" i="102"/>
  <c r="N176" i="102"/>
  <c r="N172" i="102"/>
  <c r="N170" i="102"/>
  <c r="N149" i="102"/>
  <c r="N164" i="102"/>
  <c r="N154" i="102"/>
  <c r="N144" i="102"/>
  <c r="N143" i="102"/>
  <c r="N131" i="102"/>
  <c r="N119" i="102"/>
  <c r="N152" i="102"/>
  <c r="N138" i="102"/>
  <c r="N133" i="102"/>
  <c r="N160" i="102"/>
  <c r="N140" i="102"/>
  <c r="N128" i="102"/>
  <c r="N171" i="102"/>
  <c r="N150" i="102"/>
  <c r="N147" i="102"/>
  <c r="N135" i="102"/>
  <c r="N123" i="102"/>
  <c r="N151" i="102"/>
  <c r="N148" i="102"/>
  <c r="N142" i="102"/>
  <c r="N130" i="102"/>
  <c r="N118" i="102"/>
  <c r="N137" i="102"/>
  <c r="N125" i="102"/>
  <c r="N113" i="102"/>
  <c r="N132" i="102"/>
  <c r="N136" i="102"/>
  <c r="N124" i="102"/>
  <c r="N156" i="102"/>
  <c r="N129" i="102"/>
  <c r="N102" i="102"/>
  <c r="N126" i="102"/>
  <c r="N117" i="102"/>
  <c r="N109" i="102"/>
  <c r="N97" i="102"/>
  <c r="N127" i="102"/>
  <c r="N134" i="102"/>
  <c r="N116" i="102"/>
  <c r="N115" i="102"/>
  <c r="N112" i="102"/>
  <c r="N106" i="102"/>
  <c r="N122" i="102"/>
  <c r="N114" i="102"/>
  <c r="N108" i="102"/>
  <c r="N96" i="102"/>
  <c r="N139" i="102"/>
  <c r="N103" i="102"/>
  <c r="N141" i="102"/>
  <c r="N100" i="102"/>
  <c r="N120" i="102"/>
  <c r="N94" i="102"/>
  <c r="N89" i="102"/>
  <c r="N98" i="102"/>
  <c r="N95" i="102"/>
  <c r="N84" i="102"/>
  <c r="N121" i="102"/>
  <c r="N101" i="102"/>
  <c r="N110" i="102"/>
  <c r="N93" i="102"/>
  <c r="N107" i="102"/>
  <c r="N83" i="102"/>
  <c r="N111" i="102"/>
  <c r="N90" i="102"/>
  <c r="N77" i="102"/>
  <c r="N92" i="102"/>
  <c r="N85" i="102"/>
  <c r="N72" i="102"/>
  <c r="N60" i="102"/>
  <c r="N79" i="102"/>
  <c r="N67" i="102"/>
  <c r="N82" i="102"/>
  <c r="N88" i="102"/>
  <c r="N69" i="102"/>
  <c r="N57" i="102"/>
  <c r="N76" i="102"/>
  <c r="N64" i="102"/>
  <c r="N71" i="102"/>
  <c r="N87" i="102"/>
  <c r="N81" i="102"/>
  <c r="N78" i="102"/>
  <c r="N73" i="102"/>
  <c r="N104" i="102"/>
  <c r="N86" i="102"/>
  <c r="N68" i="102"/>
  <c r="N105" i="102"/>
  <c r="N80" i="102"/>
  <c r="N70" i="102"/>
  <c r="Z273" i="102"/>
  <c r="Z261" i="102"/>
  <c r="Z268" i="102"/>
  <c r="Z256" i="102"/>
  <c r="Z275" i="102"/>
  <c r="Z263" i="102"/>
  <c r="Z251" i="102"/>
  <c r="Z270" i="102"/>
  <c r="Z258" i="102"/>
  <c r="Z265" i="102"/>
  <c r="Z272" i="102"/>
  <c r="Z260" i="102"/>
  <c r="Z267" i="102"/>
  <c r="Z255" i="102"/>
  <c r="Z274" i="102"/>
  <c r="Z262" i="102"/>
  <c r="Z269" i="102"/>
  <c r="Z264" i="102"/>
  <c r="Z266" i="102"/>
  <c r="Z271" i="102"/>
  <c r="Z250" i="102"/>
  <c r="Z245" i="102"/>
  <c r="Z276" i="102"/>
  <c r="Z253" i="102"/>
  <c r="Z242" i="102"/>
  <c r="Z252" i="102"/>
  <c r="Z249" i="102"/>
  <c r="Z237" i="102"/>
  <c r="Z244" i="102"/>
  <c r="Z232" i="102"/>
  <c r="Z241" i="102"/>
  <c r="Z238" i="102"/>
  <c r="Z230" i="102"/>
  <c r="Z227" i="102"/>
  <c r="Z215" i="102"/>
  <c r="Z222" i="102"/>
  <c r="Z239" i="102"/>
  <c r="Z236" i="102"/>
  <c r="Z234" i="102"/>
  <c r="Z259" i="102"/>
  <c r="Z254" i="102"/>
  <c r="Z231" i="102"/>
  <c r="Z224" i="102"/>
  <c r="Z233" i="102"/>
  <c r="Z226" i="102"/>
  <c r="Z243" i="102"/>
  <c r="Z257" i="102"/>
  <c r="Z248" i="102"/>
  <c r="Z246" i="102"/>
  <c r="Z247" i="102"/>
  <c r="Z235" i="102"/>
  <c r="Z210" i="102"/>
  <c r="Z223" i="102"/>
  <c r="Z207" i="102"/>
  <c r="Z219" i="102"/>
  <c r="Z240" i="102"/>
  <c r="Z214" i="102"/>
  <c r="Z209" i="102"/>
  <c r="Z229" i="102"/>
  <c r="Z211" i="102"/>
  <c r="Z199" i="102"/>
  <c r="Z228" i="102"/>
  <c r="Z213" i="102"/>
  <c r="Z201" i="102"/>
  <c r="Z225" i="102"/>
  <c r="Z203" i="102"/>
  <c r="Z218" i="102"/>
  <c r="Z202" i="102"/>
  <c r="Z194" i="102"/>
  <c r="Z212" i="102"/>
  <c r="Z200" i="102"/>
  <c r="Z189" i="102"/>
  <c r="Z217" i="102"/>
  <c r="Z196" i="102"/>
  <c r="Z191" i="102"/>
  <c r="Z198" i="102"/>
  <c r="Z197" i="102"/>
  <c r="Z186" i="102"/>
  <c r="Z221" i="102"/>
  <c r="Z193" i="102"/>
  <c r="Z216" i="102"/>
  <c r="Z188" i="102"/>
  <c r="Z220" i="102"/>
  <c r="Z208" i="102"/>
  <c r="Z205" i="102"/>
  <c r="Z204" i="102"/>
  <c r="Z185" i="102"/>
  <c r="Z187" i="102"/>
  <c r="Z183" i="102"/>
  <c r="Z173" i="102"/>
  <c r="Z161" i="102"/>
  <c r="Z168" i="102"/>
  <c r="Z175" i="102"/>
  <c r="Z163" i="102"/>
  <c r="Z182" i="102"/>
  <c r="Z180" i="102"/>
  <c r="Z177" i="102"/>
  <c r="Z192" i="102"/>
  <c r="Z179" i="102"/>
  <c r="Z167" i="102"/>
  <c r="Z206" i="102"/>
  <c r="Z190" i="102"/>
  <c r="Z181" i="102"/>
  <c r="Z169" i="102"/>
  <c r="Z158" i="102"/>
  <c r="Z146" i="102"/>
  <c r="Z178" i="102"/>
  <c r="Z174" i="102"/>
  <c r="Z153" i="102"/>
  <c r="Z164" i="102"/>
  <c r="Z172" i="102"/>
  <c r="Z170" i="102"/>
  <c r="Z155" i="102"/>
  <c r="Z176" i="102"/>
  <c r="Z171" i="102"/>
  <c r="Z195" i="102"/>
  <c r="Z162" i="102"/>
  <c r="Z157" i="102"/>
  <c r="Z145" i="102"/>
  <c r="Z166" i="102"/>
  <c r="Z159" i="102"/>
  <c r="Z165" i="102"/>
  <c r="Z149" i="102"/>
  <c r="Z184" i="102"/>
  <c r="Z160" i="102"/>
  <c r="Z131" i="102"/>
  <c r="Z119" i="102"/>
  <c r="Z143" i="102"/>
  <c r="Z138" i="102"/>
  <c r="Z156" i="102"/>
  <c r="Z144" i="102"/>
  <c r="Z133" i="102"/>
  <c r="Z140" i="102"/>
  <c r="Z128" i="102"/>
  <c r="Z135" i="102"/>
  <c r="Z123" i="102"/>
  <c r="Z154" i="102"/>
  <c r="Z142" i="102"/>
  <c r="Z130" i="102"/>
  <c r="Z118" i="102"/>
  <c r="Z152" i="102"/>
  <c r="Z147" i="102"/>
  <c r="Z137" i="102"/>
  <c r="Z125" i="102"/>
  <c r="Z113" i="102"/>
  <c r="Z148" i="102"/>
  <c r="Z132" i="102"/>
  <c r="Z136" i="102"/>
  <c r="Z124" i="102"/>
  <c r="Z134" i="102"/>
  <c r="Z102" i="102"/>
  <c r="Z121" i="102"/>
  <c r="Z120" i="102"/>
  <c r="Z109" i="102"/>
  <c r="Z97" i="102"/>
  <c r="Z139" i="102"/>
  <c r="Z106" i="102"/>
  <c r="Z111" i="102"/>
  <c r="Z117" i="102"/>
  <c r="Z112" i="102"/>
  <c r="Z108" i="102"/>
  <c r="Z96" i="102"/>
  <c r="Z141" i="102"/>
  <c r="Z103" i="102"/>
  <c r="Z122" i="102"/>
  <c r="Z114" i="102"/>
  <c r="Z100" i="102"/>
  <c r="Z110" i="102"/>
  <c r="Z115" i="102"/>
  <c r="Z107" i="102"/>
  <c r="Z99" i="102"/>
  <c r="Z89" i="102"/>
  <c r="Z129" i="102"/>
  <c r="Z84" i="102"/>
  <c r="Z150" i="102"/>
  <c r="Z127" i="102"/>
  <c r="Z105" i="102"/>
  <c r="Z104" i="102"/>
  <c r="Z95" i="102"/>
  <c r="Z93" i="102"/>
  <c r="Z151" i="102"/>
  <c r="Z126" i="102"/>
  <c r="Z116" i="102"/>
  <c r="Z98" i="102"/>
  <c r="Z83" i="102"/>
  <c r="Z90" i="102"/>
  <c r="Z101" i="102"/>
  <c r="Z87" i="102"/>
  <c r="Z77" i="102"/>
  <c r="Z72" i="102"/>
  <c r="Z60" i="102"/>
  <c r="Z86" i="102"/>
  <c r="Z79" i="102"/>
  <c r="Z67" i="102"/>
  <c r="Z80" i="102"/>
  <c r="Z69" i="102"/>
  <c r="Z57" i="102"/>
  <c r="Z91" i="102"/>
  <c r="Z85" i="102"/>
  <c r="Z76" i="102"/>
  <c r="Z64" i="102"/>
  <c r="Z71" i="102"/>
  <c r="Z82" i="102"/>
  <c r="Z78" i="102"/>
  <c r="Z92" i="102"/>
  <c r="Z73" i="102"/>
  <c r="Z94" i="102"/>
  <c r="Z88" i="102"/>
  <c r="Z68" i="102"/>
  <c r="Z81" i="102"/>
  <c r="Z70" i="102"/>
  <c r="U22" i="102"/>
  <c r="P23" i="102"/>
  <c r="AB23" i="102"/>
  <c r="W24" i="102"/>
  <c r="R25" i="102"/>
  <c r="AD25" i="102"/>
  <c r="M26" i="102"/>
  <c r="Y26" i="102"/>
  <c r="AK26" i="102"/>
  <c r="T27" i="102"/>
  <c r="AR27" i="102"/>
  <c r="O28" i="102"/>
  <c r="AA28" i="102"/>
  <c r="V29" i="102"/>
  <c r="Q30" i="102"/>
  <c r="AC30" i="102"/>
  <c r="K31" i="102"/>
  <c r="X31" i="102"/>
  <c r="S32" i="102"/>
  <c r="AE32" i="102"/>
  <c r="N33" i="102"/>
  <c r="Z33" i="102"/>
  <c r="U34" i="102"/>
  <c r="P35" i="102"/>
  <c r="AB35" i="102"/>
  <c r="W36" i="102"/>
  <c r="R37" i="102"/>
  <c r="AD37" i="102"/>
  <c r="M38" i="102"/>
  <c r="Y38" i="102"/>
  <c r="AK38" i="102"/>
  <c r="T39" i="102"/>
  <c r="AR39" i="102"/>
  <c r="O40" i="102"/>
  <c r="AA40" i="102"/>
  <c r="V41" i="102"/>
  <c r="AH41" i="102"/>
  <c r="AU41" i="102" s="1"/>
  <c r="Q42" i="102"/>
  <c r="AC42" i="102"/>
  <c r="X43" i="102"/>
  <c r="S44" i="102"/>
  <c r="AE44" i="102"/>
  <c r="N45" i="102"/>
  <c r="Z45" i="102"/>
  <c r="U46" i="102"/>
  <c r="P47" i="102"/>
  <c r="AB47" i="102"/>
  <c r="AN47" i="102"/>
  <c r="K47" i="102" s="1"/>
  <c r="W48" i="102"/>
  <c r="R49" i="102"/>
  <c r="AD49" i="102"/>
  <c r="M50" i="102"/>
  <c r="Y50" i="102"/>
  <c r="AK50" i="102"/>
  <c r="T51" i="102"/>
  <c r="AR51" i="102"/>
  <c r="O52" i="102"/>
  <c r="AA52" i="102"/>
  <c r="V53" i="102"/>
  <c r="AH53" i="102"/>
  <c r="AU53" i="102" s="1"/>
  <c r="Q54" i="102"/>
  <c r="AC54" i="102"/>
  <c r="K55" i="102"/>
  <c r="X55" i="102"/>
  <c r="S56" i="102"/>
  <c r="AE56" i="102"/>
  <c r="AD57" i="102"/>
  <c r="AR57" i="102"/>
  <c r="Q58" i="102"/>
  <c r="AE58" i="102"/>
  <c r="R59" i="102"/>
  <c r="AA60" i="102"/>
  <c r="Q61" i="102"/>
  <c r="AN62" i="102"/>
  <c r="K62" i="102" s="1"/>
  <c r="AM62" i="102"/>
  <c r="AK62" i="102"/>
  <c r="M62" i="102"/>
  <c r="AR62" i="102"/>
  <c r="AD62" i="102"/>
  <c r="S63" i="102"/>
  <c r="K64" i="102"/>
  <c r="AG64" i="102"/>
  <c r="AT64" i="102" s="1"/>
  <c r="P65" i="102"/>
  <c r="AN65" i="102"/>
  <c r="K65" i="102" s="1"/>
  <c r="U66" i="102"/>
  <c r="AP66" i="102"/>
  <c r="U67" i="102"/>
  <c r="AI70" i="102"/>
  <c r="AV70" i="102" s="1"/>
  <c r="AG70" i="102"/>
  <c r="AT70" i="102" s="1"/>
  <c r="X72" i="102"/>
  <c r="Y84" i="102"/>
  <c r="O268" i="102"/>
  <c r="O256" i="102"/>
  <c r="O275" i="102"/>
  <c r="O263" i="102"/>
  <c r="O270" i="102"/>
  <c r="O258" i="102"/>
  <c r="O265" i="102"/>
  <c r="O253" i="102"/>
  <c r="O272" i="102"/>
  <c r="O267" i="102"/>
  <c r="O255" i="102"/>
  <c r="O274" i="102"/>
  <c r="O262" i="102"/>
  <c r="O269" i="102"/>
  <c r="O264" i="102"/>
  <c r="O276" i="102"/>
  <c r="O271" i="102"/>
  <c r="O259" i="102"/>
  <c r="O273" i="102"/>
  <c r="O261" i="102"/>
  <c r="O249" i="102"/>
  <c r="O251" i="102"/>
  <c r="O244" i="102"/>
  <c r="O232" i="102"/>
  <c r="O239" i="102"/>
  <c r="O266" i="102"/>
  <c r="O254" i="102"/>
  <c r="O248" i="102"/>
  <c r="O236" i="102"/>
  <c r="O252" i="102"/>
  <c r="O245" i="102"/>
  <c r="O233" i="102"/>
  <c r="O243" i="102"/>
  <c r="O222" i="102"/>
  <c r="O246" i="102"/>
  <c r="O260" i="102"/>
  <c r="O238" i="102"/>
  <c r="O224" i="102"/>
  <c r="O247" i="102"/>
  <c r="O219" i="102"/>
  <c r="O240" i="102"/>
  <c r="O226" i="102"/>
  <c r="O235" i="102"/>
  <c r="O221" i="102"/>
  <c r="O250" i="102"/>
  <c r="O237" i="102"/>
  <c r="O229" i="102"/>
  <c r="O228" i="102"/>
  <c r="O241" i="102"/>
  <c r="O257" i="102"/>
  <c r="O230" i="102"/>
  <c r="O227" i="102"/>
  <c r="O234" i="102"/>
  <c r="O225" i="102"/>
  <c r="O214" i="102"/>
  <c r="O202" i="102"/>
  <c r="O215" i="102"/>
  <c r="O209" i="102"/>
  <c r="O216" i="102"/>
  <c r="O204" i="102"/>
  <c r="O220" i="102"/>
  <c r="O211" i="102"/>
  <c r="O223" i="102"/>
  <c r="O217" i="102"/>
  <c r="O206" i="102"/>
  <c r="O231" i="102"/>
  <c r="O218" i="102"/>
  <c r="O208" i="102"/>
  <c r="O242" i="102"/>
  <c r="O210" i="102"/>
  <c r="O198" i="102"/>
  <c r="O197" i="102"/>
  <c r="O196" i="102"/>
  <c r="O184" i="102"/>
  <c r="O207" i="102"/>
  <c r="O205" i="102"/>
  <c r="O201" i="102"/>
  <c r="O186" i="102"/>
  <c r="O212" i="102"/>
  <c r="O199" i="102"/>
  <c r="O193" i="102"/>
  <c r="O181" i="102"/>
  <c r="O203" i="102"/>
  <c r="O188" i="102"/>
  <c r="O195" i="102"/>
  <c r="O200" i="102"/>
  <c r="O192" i="102"/>
  <c r="O180" i="102"/>
  <c r="O213" i="102"/>
  <c r="O194" i="102"/>
  <c r="O189" i="102"/>
  <c r="O187" i="102"/>
  <c r="O178" i="102"/>
  <c r="O185" i="102"/>
  <c r="O190" i="102"/>
  <c r="O168" i="102"/>
  <c r="O175" i="102"/>
  <c r="O163" i="102"/>
  <c r="O170" i="102"/>
  <c r="O177" i="102"/>
  <c r="O172" i="102"/>
  <c r="O191" i="102"/>
  <c r="O174" i="102"/>
  <c r="O176" i="102"/>
  <c r="O166" i="102"/>
  <c r="O153" i="102"/>
  <c r="O183" i="102"/>
  <c r="O173" i="102"/>
  <c r="O162" i="102"/>
  <c r="O160" i="102"/>
  <c r="O165" i="102"/>
  <c r="O150" i="102"/>
  <c r="O152" i="102"/>
  <c r="O182" i="102"/>
  <c r="O159" i="102"/>
  <c r="O167" i="102"/>
  <c r="O179" i="102"/>
  <c r="O171" i="102"/>
  <c r="O169" i="102"/>
  <c r="O156" i="102"/>
  <c r="O161" i="102"/>
  <c r="O158" i="102"/>
  <c r="O145" i="102"/>
  <c r="O138" i="102"/>
  <c r="O126" i="102"/>
  <c r="O114" i="102"/>
  <c r="O133" i="102"/>
  <c r="O146" i="102"/>
  <c r="O140" i="102"/>
  <c r="O128" i="102"/>
  <c r="O147" i="102"/>
  <c r="O135" i="102"/>
  <c r="O151" i="102"/>
  <c r="O148" i="102"/>
  <c r="O142" i="102"/>
  <c r="O130" i="102"/>
  <c r="O118" i="102"/>
  <c r="O137" i="102"/>
  <c r="O125" i="102"/>
  <c r="O113" i="102"/>
  <c r="O132" i="102"/>
  <c r="O120" i="102"/>
  <c r="O149" i="102"/>
  <c r="O139" i="102"/>
  <c r="O127" i="102"/>
  <c r="O164" i="102"/>
  <c r="O155" i="102"/>
  <c r="O154" i="102"/>
  <c r="O144" i="102"/>
  <c r="O143" i="102"/>
  <c r="O131" i="102"/>
  <c r="O119" i="102"/>
  <c r="O129" i="102"/>
  <c r="O157" i="102"/>
  <c r="O117" i="102"/>
  <c r="O109" i="102"/>
  <c r="O97" i="102"/>
  <c r="O104" i="102"/>
  <c r="O134" i="102"/>
  <c r="O124" i="102"/>
  <c r="O123" i="102"/>
  <c r="O122" i="102"/>
  <c r="O101" i="102"/>
  <c r="O103" i="102"/>
  <c r="O121" i="102"/>
  <c r="O110" i="102"/>
  <c r="O98" i="102"/>
  <c r="O107" i="102"/>
  <c r="O95" i="102"/>
  <c r="O84" i="102"/>
  <c r="O91" i="102"/>
  <c r="O96" i="102"/>
  <c r="O141" i="102"/>
  <c r="O115" i="102"/>
  <c r="O100" i="102"/>
  <c r="O102" i="102"/>
  <c r="O88" i="102"/>
  <c r="O111" i="102"/>
  <c r="O106" i="102"/>
  <c r="O90" i="102"/>
  <c r="O105" i="102"/>
  <c r="O99" i="102"/>
  <c r="O85" i="102"/>
  <c r="O136" i="102"/>
  <c r="O92" i="102"/>
  <c r="O72" i="102"/>
  <c r="O94" i="102"/>
  <c r="O93" i="102"/>
  <c r="O79" i="102"/>
  <c r="O67" i="102"/>
  <c r="O82" i="102"/>
  <c r="O74" i="102"/>
  <c r="O62" i="102"/>
  <c r="O89" i="102"/>
  <c r="O76" i="102"/>
  <c r="O64" i="102"/>
  <c r="O71" i="102"/>
  <c r="O87" i="102"/>
  <c r="O81" i="102"/>
  <c r="O78" i="102"/>
  <c r="O108" i="102"/>
  <c r="O73" i="102"/>
  <c r="O86" i="102"/>
  <c r="O75" i="102"/>
  <c r="O63" i="102"/>
  <c r="O77" i="102"/>
  <c r="O65" i="102"/>
  <c r="AA268" i="102"/>
  <c r="AA256" i="102"/>
  <c r="AA275" i="102"/>
  <c r="AA263" i="102"/>
  <c r="AA270" i="102"/>
  <c r="AA258" i="102"/>
  <c r="AA265" i="102"/>
  <c r="AA253" i="102"/>
  <c r="AA272" i="102"/>
  <c r="AA267" i="102"/>
  <c r="AA255" i="102"/>
  <c r="AA274" i="102"/>
  <c r="AA262" i="102"/>
  <c r="AA250" i="102"/>
  <c r="AA269" i="102"/>
  <c r="AA264" i="102"/>
  <c r="AA276" i="102"/>
  <c r="AA271" i="102"/>
  <c r="AA259" i="102"/>
  <c r="AA273" i="102"/>
  <c r="AA261" i="102"/>
  <c r="AA252" i="102"/>
  <c r="AA249" i="102"/>
  <c r="AA244" i="102"/>
  <c r="AA232" i="102"/>
  <c r="AA239" i="102"/>
  <c r="AA251" i="102"/>
  <c r="AA248" i="102"/>
  <c r="AA236" i="102"/>
  <c r="AA245" i="102"/>
  <c r="AA233" i="102"/>
  <c r="AA222" i="102"/>
  <c r="AA266" i="102"/>
  <c r="AA260" i="102"/>
  <c r="AA234" i="102"/>
  <c r="AA254" i="102"/>
  <c r="AA231" i="102"/>
  <c r="AA224" i="102"/>
  <c r="AA242" i="102"/>
  <c r="AA241" i="102"/>
  <c r="AA219" i="102"/>
  <c r="AA226" i="102"/>
  <c r="AA243" i="102"/>
  <c r="AA221" i="102"/>
  <c r="AA257" i="102"/>
  <c r="AA238" i="102"/>
  <c r="AA246" i="102"/>
  <c r="AA240" i="102"/>
  <c r="AA237" i="102"/>
  <c r="AA218" i="102"/>
  <c r="AA202" i="102"/>
  <c r="AA214" i="102"/>
  <c r="AA209" i="102"/>
  <c r="AA229" i="102"/>
  <c r="AA204" i="102"/>
  <c r="AA215" i="102"/>
  <c r="AA211" i="102"/>
  <c r="AA227" i="102"/>
  <c r="AA216" i="102"/>
  <c r="AA206" i="102"/>
  <c r="AA220" i="102"/>
  <c r="AA217" i="102"/>
  <c r="AA208" i="102"/>
  <c r="AA210" i="102"/>
  <c r="AA198" i="102"/>
  <c r="AA247" i="102"/>
  <c r="AA230" i="102"/>
  <c r="AA212" i="102"/>
  <c r="AA200" i="102"/>
  <c r="AA184" i="102"/>
  <c r="AA196" i="102"/>
  <c r="AA228" i="102"/>
  <c r="AA197" i="102"/>
  <c r="AA186" i="102"/>
  <c r="AA223" i="102"/>
  <c r="AA193" i="102"/>
  <c r="AA181" i="102"/>
  <c r="AA225" i="102"/>
  <c r="AA188" i="102"/>
  <c r="AA235" i="102"/>
  <c r="AA195" i="102"/>
  <c r="AA192" i="102"/>
  <c r="AA180" i="102"/>
  <c r="AA194" i="102"/>
  <c r="AA178" i="102"/>
  <c r="AA213" i="102"/>
  <c r="AA168" i="102"/>
  <c r="AA205" i="102"/>
  <c r="AA191" i="102"/>
  <c r="AA175" i="102"/>
  <c r="AA163" i="102"/>
  <c r="AA207" i="102"/>
  <c r="AA199" i="102"/>
  <c r="AA170" i="102"/>
  <c r="AA203" i="102"/>
  <c r="AA182" i="102"/>
  <c r="AA177" i="102"/>
  <c r="AA187" i="102"/>
  <c r="AA185" i="102"/>
  <c r="AA172" i="102"/>
  <c r="AA201" i="102"/>
  <c r="AA174" i="102"/>
  <c r="AA176" i="102"/>
  <c r="AA153" i="102"/>
  <c r="AA190" i="102"/>
  <c r="AA167" i="102"/>
  <c r="AA164" i="102"/>
  <c r="AA161" i="102"/>
  <c r="AA160" i="102"/>
  <c r="AA171" i="102"/>
  <c r="AA169" i="102"/>
  <c r="AA150" i="102"/>
  <c r="AA189" i="102"/>
  <c r="AA162" i="102"/>
  <c r="AA179" i="102"/>
  <c r="AA166" i="102"/>
  <c r="AA152" i="102"/>
  <c r="AA159" i="102"/>
  <c r="AA165" i="102"/>
  <c r="AA173" i="102"/>
  <c r="AA156" i="102"/>
  <c r="AA183" i="102"/>
  <c r="AA158" i="102"/>
  <c r="AA149" i="102"/>
  <c r="AA143" i="102"/>
  <c r="AA138" i="102"/>
  <c r="AA126" i="102"/>
  <c r="AA114" i="102"/>
  <c r="AA144" i="102"/>
  <c r="AA133" i="102"/>
  <c r="AA145" i="102"/>
  <c r="AA140" i="102"/>
  <c r="AA128" i="102"/>
  <c r="AA135" i="102"/>
  <c r="AA157" i="102"/>
  <c r="AA155" i="102"/>
  <c r="AA154" i="102"/>
  <c r="AA146" i="102"/>
  <c r="AA142" i="102"/>
  <c r="AA130" i="102"/>
  <c r="AA118" i="102"/>
  <c r="AA147" i="102"/>
  <c r="AA137" i="102"/>
  <c r="AA125" i="102"/>
  <c r="AA113" i="102"/>
  <c r="AA148" i="102"/>
  <c r="AA132" i="102"/>
  <c r="AA120" i="102"/>
  <c r="AA139" i="102"/>
  <c r="AA127" i="102"/>
  <c r="AA131" i="102"/>
  <c r="AA119" i="102"/>
  <c r="AA134" i="102"/>
  <c r="AA121" i="102"/>
  <c r="AA109" i="102"/>
  <c r="AA97" i="102"/>
  <c r="AA104" i="102"/>
  <c r="AA111" i="102"/>
  <c r="AA101" i="102"/>
  <c r="AA136" i="102"/>
  <c r="AA117" i="102"/>
  <c r="AA112" i="102"/>
  <c r="AA141" i="102"/>
  <c r="AA103" i="102"/>
  <c r="AA151" i="102"/>
  <c r="AA129" i="102"/>
  <c r="AA116" i="102"/>
  <c r="AA110" i="102"/>
  <c r="AA98" i="102"/>
  <c r="AA124" i="102"/>
  <c r="AA107" i="102"/>
  <c r="AA115" i="102"/>
  <c r="AA106" i="102"/>
  <c r="AA84" i="102"/>
  <c r="AA105" i="102"/>
  <c r="AA94" i="102"/>
  <c r="AA91" i="102"/>
  <c r="AA108" i="102"/>
  <c r="AA95" i="102"/>
  <c r="AA88" i="102"/>
  <c r="AA96" i="102"/>
  <c r="AA90" i="102"/>
  <c r="AA123" i="102"/>
  <c r="AA85" i="102"/>
  <c r="AA122" i="102"/>
  <c r="AA102" i="102"/>
  <c r="AA72" i="102"/>
  <c r="AA86" i="102"/>
  <c r="AA79" i="102"/>
  <c r="AA67" i="102"/>
  <c r="AA100" i="102"/>
  <c r="AA83" i="102"/>
  <c r="AA80" i="102"/>
  <c r="AA74" i="102"/>
  <c r="AA62" i="102"/>
  <c r="AA76" i="102"/>
  <c r="AA64" i="102"/>
  <c r="AA71" i="102"/>
  <c r="AA82" i="102"/>
  <c r="AA78" i="102"/>
  <c r="AA92" i="102"/>
  <c r="AA73" i="102"/>
  <c r="AA93" i="102"/>
  <c r="AA99" i="102"/>
  <c r="AA89" i="102"/>
  <c r="AA75" i="102"/>
  <c r="AA63" i="102"/>
  <c r="AA87" i="102"/>
  <c r="AA77" i="102"/>
  <c r="AA65" i="102"/>
  <c r="Q23" i="102"/>
  <c r="AC23" i="102"/>
  <c r="X24" i="102"/>
  <c r="U27" i="102"/>
  <c r="O33" i="102"/>
  <c r="AA33" i="102"/>
  <c r="Q35" i="102"/>
  <c r="AC35" i="102"/>
  <c r="X36" i="102"/>
  <c r="S37" i="102"/>
  <c r="N38" i="102"/>
  <c r="Z38" i="102"/>
  <c r="U39" i="102"/>
  <c r="P40" i="102"/>
  <c r="AB40" i="102"/>
  <c r="W41" i="102"/>
  <c r="R42" i="102"/>
  <c r="AD42" i="102"/>
  <c r="Y43" i="102"/>
  <c r="T44" i="102"/>
  <c r="O45" i="102"/>
  <c r="AA45" i="102"/>
  <c r="V46" i="102"/>
  <c r="Q47" i="102"/>
  <c r="AC47" i="102"/>
  <c r="X48" i="102"/>
  <c r="S49" i="102"/>
  <c r="N50" i="102"/>
  <c r="Z50" i="102"/>
  <c r="U51" i="102"/>
  <c r="P52" i="102"/>
  <c r="AB52" i="102"/>
  <c r="W53" i="102"/>
  <c r="R54" i="102"/>
  <c r="AD54" i="102"/>
  <c r="Y55" i="102"/>
  <c r="T56" i="102"/>
  <c r="P57" i="102"/>
  <c r="R58" i="102"/>
  <c r="T59" i="102"/>
  <c r="AB60" i="102"/>
  <c r="S61" i="102"/>
  <c r="AJ61" i="102"/>
  <c r="U63" i="102"/>
  <c r="AI64" i="102"/>
  <c r="AV64" i="102" s="1"/>
  <c r="R65" i="102"/>
  <c r="W66" i="102"/>
  <c r="V67" i="102"/>
  <c r="AB68" i="102"/>
  <c r="O70" i="102"/>
  <c r="AC72" i="102"/>
  <c r="AL77" i="102"/>
  <c r="AK77" i="102"/>
  <c r="M77" i="102"/>
  <c r="AJ77" i="102"/>
  <c r="K77" i="102"/>
  <c r="I77" i="102"/>
  <c r="H77" i="102"/>
  <c r="AR77" i="102"/>
  <c r="AQ77" i="102"/>
  <c r="AE77" i="102"/>
  <c r="AP77" i="102"/>
  <c r="AO77" i="102"/>
  <c r="AM77" i="102"/>
  <c r="AB87" i="102"/>
  <c r="AO67" i="102"/>
  <c r="AP74" i="102"/>
  <c r="AR76" i="102"/>
  <c r="AO79" i="102"/>
  <c r="AO84" i="102"/>
  <c r="AR88" i="102"/>
  <c r="AP89" i="102"/>
  <c r="AI91" i="102"/>
  <c r="AV91" i="102" s="1"/>
  <c r="AH91" i="102"/>
  <c r="AU91" i="102" s="1"/>
  <c r="AG91" i="102"/>
  <c r="AT91" i="102" s="1"/>
  <c r="AI99" i="102"/>
  <c r="AV99" i="102" s="1"/>
  <c r="AH99" i="102"/>
  <c r="AU99" i="102" s="1"/>
  <c r="AG99" i="102"/>
  <c r="AT99" i="102" s="1"/>
  <c r="AE67" i="102"/>
  <c r="AQ67" i="102"/>
  <c r="AN70" i="102"/>
  <c r="K70" i="102" s="1"/>
  <c r="M73" i="102"/>
  <c r="AK73" i="102"/>
  <c r="AR74" i="102"/>
  <c r="I76" i="102"/>
  <c r="AE79" i="102"/>
  <c r="AQ79" i="102"/>
  <c r="I84" i="102"/>
  <c r="AM84" i="102"/>
  <c r="AL84" i="102"/>
  <c r="H84" i="102"/>
  <c r="AR84" i="102"/>
  <c r="AQ142" i="102"/>
  <c r="AE142" i="102"/>
  <c r="AP142" i="102"/>
  <c r="AO142" i="102"/>
  <c r="AN142" i="102"/>
  <c r="K142" i="102" s="1"/>
  <c r="AM142" i="102"/>
  <c r="AL142" i="102"/>
  <c r="AK142" i="102"/>
  <c r="M142" i="102"/>
  <c r="AJ142" i="102"/>
  <c r="AR142" i="102"/>
  <c r="H142" i="102"/>
  <c r="I142" i="102"/>
  <c r="AG79" i="102"/>
  <c r="AT79" i="102" s="1"/>
  <c r="AN73" i="102"/>
  <c r="K73" i="102" s="1"/>
  <c r="M76" i="102"/>
  <c r="AK76" i="102"/>
  <c r="I79" i="102"/>
  <c r="AH79" i="102"/>
  <c r="AU79" i="102" s="1"/>
  <c r="AJ83" i="102"/>
  <c r="M84" i="102"/>
  <c r="AE84" i="102"/>
  <c r="AH87" i="102"/>
  <c r="AU87" i="102" s="1"/>
  <c r="AO73" i="102"/>
  <c r="K74" i="102"/>
  <c r="AJ74" i="102"/>
  <c r="AL76" i="102"/>
  <c r="AM83" i="102"/>
  <c r="AQ88" i="102"/>
  <c r="AE88" i="102"/>
  <c r="AP88" i="102"/>
  <c r="AM88" i="102"/>
  <c r="AK88" i="102"/>
  <c r="M88" i="102"/>
  <c r="AJ88" i="102"/>
  <c r="AL89" i="102"/>
  <c r="AK89" i="102"/>
  <c r="M89" i="102"/>
  <c r="I89" i="102"/>
  <c r="AR89" i="102"/>
  <c r="AQ89" i="102"/>
  <c r="AE89" i="102"/>
  <c r="AG90" i="102"/>
  <c r="AT90" i="102" s="1"/>
  <c r="AI90" i="102"/>
  <c r="AV90" i="102" s="1"/>
  <c r="K67" i="102"/>
  <c r="AJ67" i="102"/>
  <c r="H70" i="102"/>
  <c r="AN71" i="102"/>
  <c r="K71" i="102" s="1"/>
  <c r="AP73" i="102"/>
  <c r="M74" i="102"/>
  <c r="AK74" i="102"/>
  <c r="AM76" i="102"/>
  <c r="K79" i="102"/>
  <c r="AJ79" i="102"/>
  <c r="AK82" i="102"/>
  <c r="M82" i="102"/>
  <c r="AJ82" i="102"/>
  <c r="K82" i="102"/>
  <c r="AQ82" i="102"/>
  <c r="AE82" i="102"/>
  <c r="AP82" i="102"/>
  <c r="AN83" i="102"/>
  <c r="K83" i="102" s="1"/>
  <c r="I85" i="102"/>
  <c r="H85" i="102"/>
  <c r="AN85" i="102"/>
  <c r="K85" i="102" s="1"/>
  <c r="AM85" i="102"/>
  <c r="AL67" i="102"/>
  <c r="AP71" i="102"/>
  <c r="AR73" i="102"/>
  <c r="AM74" i="102"/>
  <c r="AH75" i="102"/>
  <c r="AU75" i="102" s="1"/>
  <c r="AO76" i="102"/>
  <c r="AL79" i="102"/>
  <c r="H83" i="102"/>
  <c r="AP83" i="102"/>
  <c r="AJ84" i="102"/>
  <c r="AH85" i="102"/>
  <c r="AU85" i="102" s="1"/>
  <c r="AG85" i="102"/>
  <c r="AT85" i="102" s="1"/>
  <c r="AL88" i="102"/>
  <c r="AM89" i="102"/>
  <c r="AP94" i="102"/>
  <c r="AJ94" i="102"/>
  <c r="AQ94" i="102"/>
  <c r="AO94" i="102"/>
  <c r="M94" i="102"/>
  <c r="AN94" i="102"/>
  <c r="K94" i="102" s="1"/>
  <c r="AL94" i="102"/>
  <c r="H94" i="102"/>
  <c r="AK94" i="102"/>
  <c r="AE94" i="102"/>
  <c r="AM97" i="102"/>
  <c r="AL97" i="102"/>
  <c r="H97" i="102"/>
  <c r="AR97" i="102"/>
  <c r="AN97" i="102"/>
  <c r="K97" i="102" s="1"/>
  <c r="AK97" i="102"/>
  <c r="AJ97" i="102"/>
  <c r="AE97" i="102"/>
  <c r="M97" i="102"/>
  <c r="AP97" i="102"/>
  <c r="I97" i="102"/>
  <c r="AE71" i="102"/>
  <c r="AK84" i="102"/>
  <c r="AN88" i="102"/>
  <c r="K88" i="102" s="1"/>
  <c r="AN89" i="102"/>
  <c r="K89" i="102" s="1"/>
  <c r="AI80" i="102"/>
  <c r="AV80" i="102" s="1"/>
  <c r="AH80" i="102"/>
  <c r="AU80" i="102" s="1"/>
  <c r="AR83" i="102"/>
  <c r="AQ83" i="102"/>
  <c r="AE83" i="102"/>
  <c r="AL83" i="102"/>
  <c r="AK83" i="102"/>
  <c r="M83" i="102"/>
  <c r="AK95" i="102"/>
  <c r="M95" i="102"/>
  <c r="AQ95" i="102"/>
  <c r="AE95" i="102"/>
  <c r="AR95" i="102"/>
  <c r="AP95" i="102"/>
  <c r="AO95" i="102"/>
  <c r="AN95" i="102"/>
  <c r="K95" i="102" s="1"/>
  <c r="AM95" i="102"/>
  <c r="I95" i="102"/>
  <c r="AL95" i="102"/>
  <c r="H95" i="102"/>
  <c r="AJ95" i="102"/>
  <c r="AP91" i="102"/>
  <c r="AI96" i="102"/>
  <c r="AV96" i="102" s="1"/>
  <c r="AN104" i="102"/>
  <c r="AM104" i="102"/>
  <c r="AJ104" i="102"/>
  <c r="K104" i="102"/>
  <c r="I104" i="102"/>
  <c r="H104" i="102"/>
  <c r="AP104" i="102"/>
  <c r="AR108" i="102"/>
  <c r="AQ108" i="102"/>
  <c r="AE108" i="102"/>
  <c r="AN108" i="102"/>
  <c r="K108" i="102" s="1"/>
  <c r="AM108" i="102"/>
  <c r="AL108" i="102"/>
  <c r="AK108" i="102"/>
  <c r="M108" i="102"/>
  <c r="I108" i="102"/>
  <c r="AN80" i="102"/>
  <c r="K80" i="102" s="1"/>
  <c r="I86" i="102"/>
  <c r="AH86" i="102"/>
  <c r="AU86" i="102" s="1"/>
  <c r="AO87" i="102"/>
  <c r="AL90" i="102"/>
  <c r="H91" i="102"/>
  <c r="H96" i="102"/>
  <c r="AM96" i="102"/>
  <c r="AP98" i="102"/>
  <c r="AO104" i="102"/>
  <c r="AH106" i="102"/>
  <c r="AU106" i="102" s="1"/>
  <c r="AK107" i="102"/>
  <c r="M107" i="102"/>
  <c r="AJ107" i="102"/>
  <c r="K107" i="102"/>
  <c r="H107" i="102"/>
  <c r="AQ107" i="102"/>
  <c r="AE107" i="102"/>
  <c r="AP107" i="102"/>
  <c r="AM107" i="102"/>
  <c r="AO108" i="102"/>
  <c r="AQ130" i="102"/>
  <c r="AE130" i="102"/>
  <c r="AO130" i="102"/>
  <c r="AN130" i="102"/>
  <c r="K130" i="102" s="1"/>
  <c r="AM130" i="102"/>
  <c r="AL130" i="102"/>
  <c r="AK130" i="102"/>
  <c r="M130" i="102"/>
  <c r="AJ130" i="102"/>
  <c r="AR130" i="102"/>
  <c r="AP130" i="102"/>
  <c r="H130" i="102"/>
  <c r="AO80" i="102"/>
  <c r="AJ81" i="102"/>
  <c r="AP87" i="102"/>
  <c r="AM90" i="102"/>
  <c r="I91" i="102"/>
  <c r="I96" i="102"/>
  <c r="AL102" i="102"/>
  <c r="AK102" i="102"/>
  <c r="M102" i="102"/>
  <c r="I102" i="102"/>
  <c r="AR102" i="102"/>
  <c r="AQ102" i="102"/>
  <c r="AE102" i="102"/>
  <c r="AN102" i="102"/>
  <c r="K102" i="102" s="1"/>
  <c r="AG103" i="102"/>
  <c r="AT103" i="102" s="1"/>
  <c r="AI103" i="102"/>
  <c r="AV103" i="102" s="1"/>
  <c r="AQ104" i="102"/>
  <c r="AP108" i="102"/>
  <c r="I110" i="102"/>
  <c r="H110" i="102"/>
  <c r="AP110" i="102"/>
  <c r="AO110" i="102"/>
  <c r="AN110" i="102"/>
  <c r="AM110" i="102"/>
  <c r="AJ110" i="102"/>
  <c r="K110" i="102"/>
  <c r="AL110" i="102"/>
  <c r="AN90" i="102"/>
  <c r="K90" i="102" s="1"/>
  <c r="AR96" i="102"/>
  <c r="AQ96" i="102"/>
  <c r="AE96" i="102"/>
  <c r="AL96" i="102"/>
  <c r="AO96" i="102"/>
  <c r="AR104" i="102"/>
  <c r="AH110" i="102"/>
  <c r="AU110" i="102" s="1"/>
  <c r="AG110" i="102"/>
  <c r="AT110" i="102" s="1"/>
  <c r="AJ117" i="102"/>
  <c r="AR117" i="102"/>
  <c r="AQ117" i="102"/>
  <c r="AE117" i="102"/>
  <c r="AP117" i="102"/>
  <c r="AK117" i="102"/>
  <c r="M117" i="102"/>
  <c r="I117" i="102"/>
  <c r="H117" i="102"/>
  <c r="AO117" i="102"/>
  <c r="AL117" i="102"/>
  <c r="AO90" i="102"/>
  <c r="K91" i="102"/>
  <c r="AJ91" i="102"/>
  <c r="K96" i="102"/>
  <c r="AP96" i="102"/>
  <c r="I98" i="102"/>
  <c r="H98" i="102"/>
  <c r="AN98" i="102"/>
  <c r="K98" i="102" s="1"/>
  <c r="AM98" i="102"/>
  <c r="AG100" i="102"/>
  <c r="AT100" i="102" s="1"/>
  <c r="AQ101" i="102"/>
  <c r="AE101" i="102"/>
  <c r="AP101" i="102"/>
  <c r="AM101" i="102"/>
  <c r="AK101" i="102"/>
  <c r="M101" i="102"/>
  <c r="AJ101" i="102"/>
  <c r="K101" i="102"/>
  <c r="H101" i="102"/>
  <c r="AI121" i="102"/>
  <c r="AV121" i="102" s="1"/>
  <c r="AH121" i="102"/>
  <c r="AU121" i="102" s="1"/>
  <c r="AH139" i="102"/>
  <c r="AU139" i="102" s="1"/>
  <c r="AG139" i="102"/>
  <c r="AT139" i="102" s="1"/>
  <c r="AI139" i="102"/>
  <c r="AV139" i="102" s="1"/>
  <c r="AH98" i="102"/>
  <c r="AU98" i="102" s="1"/>
  <c r="AG98" i="102"/>
  <c r="AT98" i="102" s="1"/>
  <c r="AO81" i="102"/>
  <c r="AN86" i="102"/>
  <c r="K86" i="102" s="1"/>
  <c r="AR90" i="102"/>
  <c r="AM91" i="102"/>
  <c r="AH92" i="102"/>
  <c r="AU92" i="102" s="1"/>
  <c r="AN101" i="102"/>
  <c r="AP102" i="102"/>
  <c r="H120" i="102"/>
  <c r="AO120" i="102"/>
  <c r="AN120" i="102"/>
  <c r="AM120" i="102"/>
  <c r="I120" i="102"/>
  <c r="AE120" i="102"/>
  <c r="AR120" i="102"/>
  <c r="AQ120" i="102"/>
  <c r="AP120" i="102"/>
  <c r="AL120" i="102"/>
  <c r="AK120" i="102"/>
  <c r="K120" i="102"/>
  <c r="K87" i="102"/>
  <c r="AI98" i="102"/>
  <c r="AV98" i="102" s="1"/>
  <c r="AO101" i="102"/>
  <c r="AE104" i="102"/>
  <c r="AG113" i="102"/>
  <c r="AT113" i="102" s="1"/>
  <c r="AI113" i="102"/>
  <c r="AV113" i="102" s="1"/>
  <c r="AH113" i="102"/>
  <c r="AU113" i="102" s="1"/>
  <c r="AG120" i="102"/>
  <c r="AT120" i="102" s="1"/>
  <c r="AH120" i="102"/>
  <c r="AU120" i="102" s="1"/>
  <c r="AI109" i="102"/>
  <c r="AV109" i="102" s="1"/>
  <c r="AH109" i="102"/>
  <c r="AU109" i="102" s="1"/>
  <c r="AG109" i="102"/>
  <c r="AT109" i="102" s="1"/>
  <c r="AO109" i="102"/>
  <c r="AR113" i="102"/>
  <c r="AN113" i="102"/>
  <c r="K113" i="102" s="1"/>
  <c r="AM113" i="102"/>
  <c r="AL113" i="102"/>
  <c r="H113" i="102"/>
  <c r="AH119" i="102"/>
  <c r="AU119" i="102" s="1"/>
  <c r="AG119" i="102"/>
  <c r="AT119" i="102" s="1"/>
  <c r="AR123" i="102"/>
  <c r="AR125" i="102"/>
  <c r="AP125" i="102"/>
  <c r="AN125" i="102"/>
  <c r="K125" i="102" s="1"/>
  <c r="AM125" i="102"/>
  <c r="AL125" i="102"/>
  <c r="AK125" i="102"/>
  <c r="M125" i="102"/>
  <c r="H125" i="102"/>
  <c r="AJ125" i="102"/>
  <c r="AO100" i="102"/>
  <c r="AL103" i="102"/>
  <c r="AR109" i="102"/>
  <c r="AR137" i="102"/>
  <c r="AQ137" i="102"/>
  <c r="AE137" i="102"/>
  <c r="AP137" i="102"/>
  <c r="AO137" i="102"/>
  <c r="AN137" i="102"/>
  <c r="K137" i="102" s="1"/>
  <c r="AM137" i="102"/>
  <c r="AL137" i="102"/>
  <c r="AK137" i="102"/>
  <c r="M137" i="102"/>
  <c r="H137" i="102"/>
  <c r="AP100" i="102"/>
  <c r="AM103" i="102"/>
  <c r="AJ106" i="102"/>
  <c r="H109" i="102"/>
  <c r="AP111" i="102"/>
  <c r="AJ111" i="102"/>
  <c r="AM111" i="102"/>
  <c r="AK112" i="102"/>
  <c r="M112" i="102"/>
  <c r="AR112" i="102"/>
  <c r="AQ112" i="102"/>
  <c r="AE112" i="102"/>
  <c r="AN112" i="102"/>
  <c r="K112" i="102" s="1"/>
  <c r="AI114" i="102"/>
  <c r="AV114" i="102" s="1"/>
  <c r="AH114" i="102"/>
  <c r="AU114" i="102" s="1"/>
  <c r="AG114" i="102"/>
  <c r="AT114" i="102" s="1"/>
  <c r="AG122" i="102"/>
  <c r="AT122" i="102" s="1"/>
  <c r="AJ132" i="102"/>
  <c r="AH115" i="102"/>
  <c r="AU115" i="102" s="1"/>
  <c r="AI115" i="102"/>
  <c r="AV115" i="102" s="1"/>
  <c r="AG115" i="102"/>
  <c r="AT115" i="102" s="1"/>
  <c r="AK124" i="102"/>
  <c r="M124" i="102"/>
  <c r="H124" i="102"/>
  <c r="AR124" i="102"/>
  <c r="AQ124" i="102"/>
  <c r="AE124" i="102"/>
  <c r="AP124" i="102"/>
  <c r="AL124" i="102"/>
  <c r="AJ124" i="102"/>
  <c r="AO103" i="102"/>
  <c r="AK113" i="102"/>
  <c r="AP123" i="102"/>
  <c r="AL123" i="102"/>
  <c r="AK123" i="102"/>
  <c r="M123" i="102"/>
  <c r="AJ123" i="102"/>
  <c r="K123" i="102"/>
  <c r="AQ123" i="102"/>
  <c r="AE123" i="102"/>
  <c r="K124" i="102"/>
  <c r="AM124" i="102"/>
  <c r="AI131" i="102"/>
  <c r="AV131" i="102" s="1"/>
  <c r="AH131" i="102"/>
  <c r="AU131" i="102" s="1"/>
  <c r="AG131" i="102"/>
  <c r="AT131" i="102" s="1"/>
  <c r="AI134" i="102"/>
  <c r="AV134" i="102" s="1"/>
  <c r="AH134" i="102"/>
  <c r="AU134" i="102" s="1"/>
  <c r="AG134" i="102"/>
  <c r="AT134" i="102" s="1"/>
  <c r="AH127" i="102"/>
  <c r="AU127" i="102" s="1"/>
  <c r="AI127" i="102"/>
  <c r="AV127" i="102" s="1"/>
  <c r="H132" i="102"/>
  <c r="AR132" i="102"/>
  <c r="AQ132" i="102"/>
  <c r="AE132" i="102"/>
  <c r="AP132" i="102"/>
  <c r="AO132" i="102"/>
  <c r="AN132" i="102"/>
  <c r="K132" i="102" s="1"/>
  <c r="AM132" i="102"/>
  <c r="AL132" i="102"/>
  <c r="I132" i="102"/>
  <c r="AI149" i="102"/>
  <c r="AV149" i="102" s="1"/>
  <c r="AH149" i="102"/>
  <c r="AU149" i="102" s="1"/>
  <c r="AG149" i="102"/>
  <c r="AT149" i="102" s="1"/>
  <c r="AR103" i="102"/>
  <c r="AO106" i="102"/>
  <c r="AL109" i="102"/>
  <c r="AQ113" i="102"/>
  <c r="AM123" i="102"/>
  <c r="AJ129" i="102"/>
  <c r="I129" i="102"/>
  <c r="H129" i="102"/>
  <c r="AR129" i="102"/>
  <c r="AQ129" i="102"/>
  <c r="AE129" i="102"/>
  <c r="AP129" i="102"/>
  <c r="AO129" i="102"/>
  <c r="AK129" i="102"/>
  <c r="M129" i="102"/>
  <c r="AN129" i="102"/>
  <c r="K129" i="102" s="1"/>
  <c r="AI156" i="102"/>
  <c r="AV156" i="102" s="1"/>
  <c r="AG156" i="102"/>
  <c r="AT156" i="102" s="1"/>
  <c r="AQ157" i="102"/>
  <c r="AE157" i="102"/>
  <c r="AP157" i="102"/>
  <c r="AN157" i="102"/>
  <c r="K157" i="102" s="1"/>
  <c r="AL157" i="102"/>
  <c r="AK157" i="102"/>
  <c r="M157" i="102"/>
  <c r="AJ157" i="102"/>
  <c r="I157" i="102"/>
  <c r="AR157" i="102"/>
  <c r="AM157" i="102"/>
  <c r="H157" i="102"/>
  <c r="AQ118" i="102"/>
  <c r="AE118" i="102"/>
  <c r="AM118" i="102"/>
  <c r="AL118" i="102"/>
  <c r="AK118" i="102"/>
  <c r="M118" i="102"/>
  <c r="AR118" i="102"/>
  <c r="AL119" i="102"/>
  <c r="I119" i="102"/>
  <c r="H119" i="102"/>
  <c r="AR119" i="102"/>
  <c r="AM119" i="102"/>
  <c r="AN123" i="102"/>
  <c r="M132" i="102"/>
  <c r="H159" i="102"/>
  <c r="AR159" i="102"/>
  <c r="AP159" i="102"/>
  <c r="AO159" i="102"/>
  <c r="AN159" i="102"/>
  <c r="K159" i="102" s="1"/>
  <c r="AM159" i="102"/>
  <c r="AL159" i="102"/>
  <c r="AJ159" i="102"/>
  <c r="I159" i="102"/>
  <c r="AK159" i="102"/>
  <c r="AE159" i="102"/>
  <c r="M159" i="102"/>
  <c r="AQ159" i="102"/>
  <c r="AN114" i="102"/>
  <c r="K114" i="102" s="1"/>
  <c r="AM131" i="102"/>
  <c r="AO133" i="102"/>
  <c r="K134" i="102"/>
  <c r="AJ134" i="102"/>
  <c r="AE135" i="102"/>
  <c r="AQ135" i="102"/>
  <c r="AL136" i="102"/>
  <c r="AN138" i="102"/>
  <c r="K138" i="102" s="1"/>
  <c r="AP140" i="102"/>
  <c r="M141" i="102"/>
  <c r="AK141" i="102"/>
  <c r="AQ143" i="102"/>
  <c r="AR144" i="102"/>
  <c r="AK153" i="102"/>
  <c r="AJ154" i="102"/>
  <c r="AR167" i="102"/>
  <c r="AQ167" i="102"/>
  <c r="AE167" i="102"/>
  <c r="AP167" i="102"/>
  <c r="AL167" i="102"/>
  <c r="AJ167" i="102"/>
  <c r="K167" i="102"/>
  <c r="H167" i="102"/>
  <c r="AO167" i="102"/>
  <c r="AN167" i="102"/>
  <c r="AM167" i="102"/>
  <c r="AK167" i="102"/>
  <c r="M167" i="102"/>
  <c r="I167" i="102"/>
  <c r="AH179" i="102"/>
  <c r="AU179" i="102" s="1"/>
  <c r="AI179" i="102"/>
  <c r="AV179" i="102" s="1"/>
  <c r="AG179" i="102"/>
  <c r="AT179" i="102" s="1"/>
  <c r="AE131" i="102"/>
  <c r="AQ131" i="102"/>
  <c r="AG133" i="102"/>
  <c r="AT133" i="102" s="1"/>
  <c r="AP136" i="102"/>
  <c r="AO141" i="102"/>
  <c r="AG143" i="102"/>
  <c r="AT143" i="102" s="1"/>
  <c r="AH144" i="102"/>
  <c r="AU144" i="102" s="1"/>
  <c r="H147" i="102"/>
  <c r="AN147" i="102"/>
  <c r="K147" i="102" s="1"/>
  <c r="AM147" i="102"/>
  <c r="AR153" i="102"/>
  <c r="AP154" i="102"/>
  <c r="AP155" i="102"/>
  <c r="AH169" i="102"/>
  <c r="AU169" i="102" s="1"/>
  <c r="AG169" i="102"/>
  <c r="AT169" i="102" s="1"/>
  <c r="AI169" i="102"/>
  <c r="AV169" i="102" s="1"/>
  <c r="H114" i="102"/>
  <c r="AN115" i="102"/>
  <c r="K115" i="102" s="1"/>
  <c r="I121" i="102"/>
  <c r="AO122" i="102"/>
  <c r="H126" i="102"/>
  <c r="AN127" i="102"/>
  <c r="K127" i="102" s="1"/>
  <c r="AR131" i="102"/>
  <c r="AH133" i="102"/>
  <c r="AU133" i="102" s="1"/>
  <c r="AO134" i="102"/>
  <c r="K135" i="102"/>
  <c r="AJ135" i="102"/>
  <c r="AE136" i="102"/>
  <c r="AQ136" i="102"/>
  <c r="AG138" i="102"/>
  <c r="AT138" i="102" s="1"/>
  <c r="AP141" i="102"/>
  <c r="AH143" i="102"/>
  <c r="AU143" i="102" s="1"/>
  <c r="AJ145" i="102"/>
  <c r="AO147" i="102"/>
  <c r="AP150" i="102"/>
  <c r="AO150" i="102"/>
  <c r="AM150" i="102"/>
  <c r="AK150" i="102"/>
  <c r="M150" i="102"/>
  <c r="H150" i="102"/>
  <c r="AK151" i="102"/>
  <c r="M151" i="102"/>
  <c r="AJ151" i="102"/>
  <c r="I151" i="102"/>
  <c r="AR151" i="102"/>
  <c r="AN151" i="102"/>
  <c r="K151" i="102" s="1"/>
  <c r="AE151" i="102"/>
  <c r="AQ155" i="102"/>
  <c r="I114" i="102"/>
  <c r="AO115" i="102"/>
  <c r="AJ116" i="102"/>
  <c r="AP122" i="102"/>
  <c r="I126" i="102"/>
  <c r="AO127" i="102"/>
  <c r="K128" i="102"/>
  <c r="AJ128" i="102"/>
  <c r="H131" i="102"/>
  <c r="AP134" i="102"/>
  <c r="M135" i="102"/>
  <c r="AK135" i="102"/>
  <c r="AR136" i="102"/>
  <c r="AH138" i="102"/>
  <c r="AU138" i="102" s="1"/>
  <c r="K140" i="102"/>
  <c r="AJ140" i="102"/>
  <c r="AE141" i="102"/>
  <c r="AQ141" i="102"/>
  <c r="H143" i="102"/>
  <c r="AK144" i="102"/>
  <c r="H145" i="102"/>
  <c r="AK145" i="102"/>
  <c r="AL146" i="102"/>
  <c r="H146" i="102"/>
  <c r="AN146" i="102"/>
  <c r="K146" i="102" s="1"/>
  <c r="M147" i="102"/>
  <c r="AP147" i="102"/>
  <c r="K150" i="102"/>
  <c r="AP115" i="102"/>
  <c r="AK116" i="102"/>
  <c r="K121" i="102"/>
  <c r="AJ121" i="102"/>
  <c r="AE122" i="102"/>
  <c r="AP127" i="102"/>
  <c r="M128" i="102"/>
  <c r="AK128" i="102"/>
  <c r="I131" i="102"/>
  <c r="AE134" i="102"/>
  <c r="AL135" i="102"/>
  <c r="H136" i="102"/>
  <c r="M140" i="102"/>
  <c r="AK140" i="102"/>
  <c r="AR141" i="102"/>
  <c r="I143" i="102"/>
  <c r="H144" i="102"/>
  <c r="AL144" i="102"/>
  <c r="I145" i="102"/>
  <c r="AQ147" i="102"/>
  <c r="H141" i="102"/>
  <c r="AO143" i="102"/>
  <c r="AJ143" i="102"/>
  <c r="AL143" i="102"/>
  <c r="I144" i="102"/>
  <c r="AQ145" i="102"/>
  <c r="AE145" i="102"/>
  <c r="AL145" i="102"/>
  <c r="AN145" i="102"/>
  <c r="K145" i="102" s="1"/>
  <c r="AR147" i="102"/>
  <c r="H153" i="102"/>
  <c r="H155" i="102"/>
  <c r="K131" i="102"/>
  <c r="AJ131" i="102"/>
  <c r="I141" i="102"/>
  <c r="AM143" i="102"/>
  <c r="AJ144" i="102"/>
  <c r="K144" i="102"/>
  <c r="AQ144" i="102"/>
  <c r="AE144" i="102"/>
  <c r="AN144" i="102"/>
  <c r="AO145" i="102"/>
  <c r="AG152" i="102"/>
  <c r="AT152" i="102" s="1"/>
  <c r="AM153" i="102"/>
  <c r="AL153" i="102"/>
  <c r="AJ153" i="102"/>
  <c r="K153" i="102"/>
  <c r="I153" i="102"/>
  <c r="AP153" i="102"/>
  <c r="I154" i="102"/>
  <c r="H154" i="102"/>
  <c r="AQ154" i="102"/>
  <c r="AE154" i="102"/>
  <c r="AO154" i="102"/>
  <c r="AK154" i="102"/>
  <c r="M154" i="102"/>
  <c r="I155" i="102"/>
  <c r="AG153" i="102"/>
  <c r="AT153" i="102" s="1"/>
  <c r="AO155" i="102"/>
  <c r="AN155" i="102"/>
  <c r="K155" i="102" s="1"/>
  <c r="AL155" i="102"/>
  <c r="AJ155" i="102"/>
  <c r="AR155" i="102"/>
  <c r="M136" i="102"/>
  <c r="K141" i="102"/>
  <c r="AP143" i="102"/>
  <c r="AP144" i="102"/>
  <c r="AR145" i="102"/>
  <c r="AH148" i="102"/>
  <c r="AU148" i="102" s="1"/>
  <c r="AQ150" i="102"/>
  <c r="AO151" i="102"/>
  <c r="AI153" i="102"/>
  <c r="AV153" i="102" s="1"/>
  <c r="M155" i="102"/>
  <c r="AO163" i="102"/>
  <c r="AI171" i="102"/>
  <c r="AV171" i="102" s="1"/>
  <c r="AH171" i="102"/>
  <c r="AU171" i="102" s="1"/>
  <c r="AG171" i="102"/>
  <c r="AT171" i="102" s="1"/>
  <c r="AR179" i="102"/>
  <c r="I179" i="102"/>
  <c r="AQ179" i="102"/>
  <c r="AE179" i="102"/>
  <c r="AP179" i="102"/>
  <c r="AO179" i="102"/>
  <c r="AN179" i="102"/>
  <c r="K179" i="102" s="1"/>
  <c r="AL179" i="102"/>
  <c r="AJ179" i="102"/>
  <c r="AM156" i="102"/>
  <c r="AE161" i="102"/>
  <c r="I163" i="102"/>
  <c r="AN163" i="102"/>
  <c r="K163" i="102" s="1"/>
  <c r="AM163" i="102"/>
  <c r="AL163" i="102"/>
  <c r="AR163" i="102"/>
  <c r="AR180" i="102"/>
  <c r="AM180" i="102"/>
  <c r="AE180" i="102"/>
  <c r="AQ180" i="102"/>
  <c r="AP180" i="102"/>
  <c r="M180" i="102"/>
  <c r="AO180" i="102"/>
  <c r="AL180" i="102"/>
  <c r="I180" i="102"/>
  <c r="AJ180" i="102"/>
  <c r="AG183" i="102"/>
  <c r="AT183" i="102" s="1"/>
  <c r="AI183" i="102"/>
  <c r="AV183" i="102" s="1"/>
  <c r="M163" i="102"/>
  <c r="AE163" i="102"/>
  <c r="AP165" i="102"/>
  <c r="AO165" i="102"/>
  <c r="AN165" i="102"/>
  <c r="K165" i="102" s="1"/>
  <c r="AJ165" i="102"/>
  <c r="AE165" i="102"/>
  <c r="AM152" i="102"/>
  <c r="AE156" i="102"/>
  <c r="AQ156" i="102"/>
  <c r="H158" i="102"/>
  <c r="AG158" i="102"/>
  <c r="AT158" i="102" s="1"/>
  <c r="H162" i="102"/>
  <c r="AR162" i="102"/>
  <c r="AQ162" i="102"/>
  <c r="AE162" i="102"/>
  <c r="AN162" i="102"/>
  <c r="K162" i="102" s="1"/>
  <c r="M165" i="102"/>
  <c r="AG177" i="102"/>
  <c r="AT177" i="102" s="1"/>
  <c r="AO152" i="102"/>
  <c r="H156" i="102"/>
  <c r="H161" i="102"/>
  <c r="AP175" i="102"/>
  <c r="AN175" i="102"/>
  <c r="K175" i="102" s="1"/>
  <c r="AM175" i="102"/>
  <c r="AL175" i="102"/>
  <c r="AK175" i="102"/>
  <c r="M175" i="102"/>
  <c r="AJ175" i="102"/>
  <c r="I175" i="102"/>
  <c r="AR175" i="102"/>
  <c r="AI177" i="102"/>
  <c r="AV177" i="102" s="1"/>
  <c r="I203" i="102"/>
  <c r="AR203" i="102"/>
  <c r="AP203" i="102"/>
  <c r="AN203" i="102"/>
  <c r="K203" i="102" s="1"/>
  <c r="AL203" i="102"/>
  <c r="AQ203" i="102"/>
  <c r="AO203" i="102"/>
  <c r="AM203" i="102"/>
  <c r="AK203" i="102"/>
  <c r="AJ203" i="102"/>
  <c r="M203" i="102"/>
  <c r="H203" i="102"/>
  <c r="AE203" i="102"/>
  <c r="AE152" i="102"/>
  <c r="AQ152" i="102"/>
  <c r="AL161" i="102"/>
  <c r="AK161" i="102"/>
  <c r="AJ161" i="102"/>
  <c r="K161" i="102"/>
  <c r="AP161" i="102"/>
  <c r="AJ163" i="102"/>
  <c r="AK165" i="102"/>
  <c r="AK179" i="102"/>
  <c r="AK180" i="102"/>
  <c r="K156" i="102"/>
  <c r="AN160" i="102"/>
  <c r="K160" i="102" s="1"/>
  <c r="M161" i="102"/>
  <c r="AQ161" i="102"/>
  <c r="AK163" i="102"/>
  <c r="AI164" i="102"/>
  <c r="AV164" i="102" s="1"/>
  <c r="AH164" i="102"/>
  <c r="AU164" i="102" s="1"/>
  <c r="AG164" i="102"/>
  <c r="AT164" i="102" s="1"/>
  <c r="AL165" i="102"/>
  <c r="I169" i="102"/>
  <c r="H169" i="102"/>
  <c r="AR169" i="102"/>
  <c r="AP169" i="102"/>
  <c r="AN169" i="102"/>
  <c r="K169" i="102" s="1"/>
  <c r="AL169" i="102"/>
  <c r="AR177" i="102"/>
  <c r="AP177" i="102"/>
  <c r="AO177" i="102"/>
  <c r="AN177" i="102"/>
  <c r="K177" i="102" s="1"/>
  <c r="AM177" i="102"/>
  <c r="AL177" i="102"/>
  <c r="AJ177" i="102"/>
  <c r="I177" i="102"/>
  <c r="H179" i="102"/>
  <c r="AM179" i="102"/>
  <c r="AN180" i="102"/>
  <c r="K180" i="102" s="1"/>
  <c r="AP199" i="102"/>
  <c r="AL199" i="102"/>
  <c r="I199" i="102"/>
  <c r="AJ199" i="102"/>
  <c r="AE199" i="102"/>
  <c r="M199" i="102"/>
  <c r="AR199" i="102"/>
  <c r="AN199" i="102"/>
  <c r="K199" i="102" s="1"/>
  <c r="AK199" i="102"/>
  <c r="AQ199" i="102"/>
  <c r="AO199" i="102"/>
  <c r="AM199" i="102"/>
  <c r="H199" i="102"/>
  <c r="AE168" i="102"/>
  <c r="AQ168" i="102"/>
  <c r="AG170" i="102"/>
  <c r="AT170" i="102" s="1"/>
  <c r="AP173" i="102"/>
  <c r="M174" i="102"/>
  <c r="AK174" i="102"/>
  <c r="AP181" i="102"/>
  <c r="AN181" i="102"/>
  <c r="K181" i="102" s="1"/>
  <c r="AM181" i="102"/>
  <c r="I181" i="102"/>
  <c r="AR181" i="102"/>
  <c r="AP184" i="102"/>
  <c r="H168" i="102"/>
  <c r="M172" i="102"/>
  <c r="AK172" i="102"/>
  <c r="AR173" i="102"/>
  <c r="AM174" i="102"/>
  <c r="M181" i="102"/>
  <c r="AQ209" i="102"/>
  <c r="AN209" i="102"/>
  <c r="K209" i="102" s="1"/>
  <c r="AM209" i="102"/>
  <c r="AL209" i="102"/>
  <c r="AJ209" i="102"/>
  <c r="I209" i="102"/>
  <c r="AR209" i="102"/>
  <c r="AP209" i="102"/>
  <c r="AO209" i="102"/>
  <c r="AK209" i="102"/>
  <c r="M209" i="102"/>
  <c r="AE209" i="102"/>
  <c r="I173" i="102"/>
  <c r="AO174" i="102"/>
  <c r="AK183" i="102"/>
  <c r="AM184" i="102"/>
  <c r="AK184" i="102"/>
  <c r="M184" i="102"/>
  <c r="AJ184" i="102"/>
  <c r="K184" i="102"/>
  <c r="AQ184" i="102"/>
  <c r="AE184" i="102"/>
  <c r="AP174" i="102"/>
  <c r="AL183" i="102"/>
  <c r="AQ193" i="102"/>
  <c r="AE193" i="102"/>
  <c r="AP193" i="102"/>
  <c r="AO193" i="102"/>
  <c r="AN193" i="102"/>
  <c r="AM193" i="102"/>
  <c r="AL193" i="102"/>
  <c r="AK193" i="102"/>
  <c r="M193" i="102"/>
  <c r="I193" i="102"/>
  <c r="AR193" i="102"/>
  <c r="H164" i="102"/>
  <c r="M168" i="102"/>
  <c r="AK168" i="102"/>
  <c r="AM170" i="102"/>
  <c r="AO172" i="102"/>
  <c r="K173" i="102"/>
  <c r="AJ173" i="102"/>
  <c r="AE174" i="102"/>
  <c r="AQ174" i="102"/>
  <c r="AG176" i="102"/>
  <c r="AT176" i="102" s="1"/>
  <c r="AM183" i="102"/>
  <c r="I185" i="102"/>
  <c r="AR185" i="102"/>
  <c r="AQ185" i="102"/>
  <c r="AE185" i="102"/>
  <c r="AP185" i="102"/>
  <c r="AL185" i="102"/>
  <c r="K193" i="102"/>
  <c r="AK195" i="102"/>
  <c r="K166" i="102"/>
  <c r="AJ166" i="102"/>
  <c r="AL168" i="102"/>
  <c r="AN170" i="102"/>
  <c r="K170" i="102" s="1"/>
  <c r="AP172" i="102"/>
  <c r="M173" i="102"/>
  <c r="AK173" i="102"/>
  <c r="AR174" i="102"/>
  <c r="AH176" i="102"/>
  <c r="AU176" i="102" s="1"/>
  <c r="K178" i="102"/>
  <c r="AJ178" i="102"/>
  <c r="AJ181" i="102"/>
  <c r="AN183" i="102"/>
  <c r="K183" i="102" s="1"/>
  <c r="K185" i="102"/>
  <c r="I186" i="102"/>
  <c r="AJ187" i="102"/>
  <c r="I187" i="102"/>
  <c r="H187" i="102"/>
  <c r="AR187" i="102"/>
  <c r="AN187" i="102"/>
  <c r="K187" i="102" s="1"/>
  <c r="AL187" i="102"/>
  <c r="AE187" i="102"/>
  <c r="M166" i="102"/>
  <c r="K171" i="102"/>
  <c r="AE172" i="102"/>
  <c r="M178" i="102"/>
  <c r="AK181" i="102"/>
  <c r="H183" i="102"/>
  <c r="M185" i="102"/>
  <c r="AO186" i="102"/>
  <c r="AM186" i="102"/>
  <c r="AL186" i="102"/>
  <c r="AK186" i="102"/>
  <c r="M186" i="102"/>
  <c r="H186" i="102"/>
  <c r="AH187" i="102"/>
  <c r="AU187" i="102" s="1"/>
  <c r="AG187" i="102"/>
  <c r="AT187" i="102" s="1"/>
  <c r="AR183" i="102"/>
  <c r="AP183" i="102"/>
  <c r="AO183" i="102"/>
  <c r="AJ183" i="102"/>
  <c r="AI188" i="102"/>
  <c r="AV188" i="102" s="1"/>
  <c r="AG188" i="102"/>
  <c r="AT188" i="102" s="1"/>
  <c r="H195" i="102"/>
  <c r="AR195" i="102"/>
  <c r="AQ195" i="102"/>
  <c r="AE195" i="102"/>
  <c r="AP195" i="102"/>
  <c r="AO195" i="102"/>
  <c r="AN195" i="102"/>
  <c r="K195" i="102" s="1"/>
  <c r="AM195" i="102"/>
  <c r="AJ195" i="102"/>
  <c r="I195" i="102"/>
  <c r="AG195" i="102"/>
  <c r="AT195" i="102" s="1"/>
  <c r="AH195" i="102"/>
  <c r="AU195" i="102" s="1"/>
  <c r="H211" i="102"/>
  <c r="AP211" i="102"/>
  <c r="AO211" i="102"/>
  <c r="AN211" i="102"/>
  <c r="K211" i="102" s="1"/>
  <c r="AM211" i="102"/>
  <c r="AL211" i="102"/>
  <c r="AJ211" i="102"/>
  <c r="I211" i="102"/>
  <c r="AQ211" i="102"/>
  <c r="AK211" i="102"/>
  <c r="AE211" i="102"/>
  <c r="M211" i="102"/>
  <c r="AR211" i="102"/>
  <c r="AP191" i="102"/>
  <c r="AR200" i="102"/>
  <c r="AJ217" i="102"/>
  <c r="AO182" i="102"/>
  <c r="AP189" i="102"/>
  <c r="M190" i="102"/>
  <c r="AK190" i="102"/>
  <c r="AR191" i="102"/>
  <c r="AM192" i="102"/>
  <c r="AO194" i="102"/>
  <c r="AH198" i="102"/>
  <c r="AU198" i="102" s="1"/>
  <c r="AE200" i="102"/>
  <c r="AI202" i="102"/>
  <c r="AV202" i="102" s="1"/>
  <c r="AG202" i="102"/>
  <c r="AT202" i="102" s="1"/>
  <c r="AR221" i="102"/>
  <c r="AQ221" i="102"/>
  <c r="AE221" i="102"/>
  <c r="AO221" i="102"/>
  <c r="AN221" i="102"/>
  <c r="AM221" i="102"/>
  <c r="K221" i="102"/>
  <c r="AP221" i="102"/>
  <c r="H221" i="102"/>
  <c r="AL221" i="102"/>
  <c r="AK221" i="102"/>
  <c r="AJ221" i="102"/>
  <c r="M221" i="102"/>
  <c r="AN217" i="102"/>
  <c r="K217" i="102" s="1"/>
  <c r="AK217" i="102"/>
  <c r="M217" i="102"/>
  <c r="AL217" i="102"/>
  <c r="H217" i="102"/>
  <c r="AE217" i="102"/>
  <c r="AR217" i="102"/>
  <c r="AP217" i="102"/>
  <c r="AM217" i="102"/>
  <c r="I217" i="102"/>
  <c r="AI210" i="102"/>
  <c r="AV210" i="102" s="1"/>
  <c r="AH210" i="102"/>
  <c r="AU210" i="102" s="1"/>
  <c r="AG210" i="102"/>
  <c r="AT210" i="102" s="1"/>
  <c r="AO190" i="102"/>
  <c r="K191" i="102"/>
  <c r="AJ191" i="102"/>
  <c r="AL196" i="102"/>
  <c r="AN197" i="102"/>
  <c r="K197" i="102" s="1"/>
  <c r="AR197" i="102"/>
  <c r="AL197" i="102"/>
  <c r="AJ200" i="102"/>
  <c r="AR201" i="102"/>
  <c r="AN201" i="102"/>
  <c r="AL201" i="102"/>
  <c r="AJ201" i="102"/>
  <c r="K201" i="102"/>
  <c r="H208" i="102"/>
  <c r="AR208" i="102"/>
  <c r="AQ208" i="102"/>
  <c r="AE208" i="102"/>
  <c r="AO208" i="102"/>
  <c r="AM208" i="102"/>
  <c r="AK208" i="102"/>
  <c r="M208" i="102"/>
  <c r="I182" i="102"/>
  <c r="AN188" i="102"/>
  <c r="K188" i="102" s="1"/>
  <c r="AP190" i="102"/>
  <c r="M191" i="102"/>
  <c r="AK191" i="102"/>
  <c r="I194" i="102"/>
  <c r="AM196" i="102"/>
  <c r="AM197" i="102"/>
  <c r="AL200" i="102"/>
  <c r="M201" i="102"/>
  <c r="AE201" i="102"/>
  <c r="AI205" i="102"/>
  <c r="AV205" i="102" s="1"/>
  <c r="AH205" i="102"/>
  <c r="AU205" i="102" s="1"/>
  <c r="AG205" i="102"/>
  <c r="AT205" i="102" s="1"/>
  <c r="K208" i="102"/>
  <c r="AE190" i="102"/>
  <c r="AQ190" i="102"/>
  <c r="AL191" i="102"/>
  <c r="AG192" i="102"/>
  <c r="AT192" i="102" s="1"/>
  <c r="M196" i="102"/>
  <c r="AN196" i="102"/>
  <c r="K196" i="102" s="1"/>
  <c r="M197" i="102"/>
  <c r="AO197" i="102"/>
  <c r="AM200" i="102"/>
  <c r="AL207" i="102"/>
  <c r="AK207" i="102"/>
  <c r="M207" i="102"/>
  <c r="AJ207" i="102"/>
  <c r="K207" i="102"/>
  <c r="I207" i="102"/>
  <c r="AR207" i="102"/>
  <c r="AP207" i="102"/>
  <c r="AJ208" i="102"/>
  <c r="AG239" i="102"/>
  <c r="AT239" i="102" s="1"/>
  <c r="AI239" i="102"/>
  <c r="AV239" i="102" s="1"/>
  <c r="AH239" i="102"/>
  <c r="AU239" i="102" s="1"/>
  <c r="AN200" i="102"/>
  <c r="K200" i="102" s="1"/>
  <c r="M182" i="102"/>
  <c r="AE188" i="102"/>
  <c r="M194" i="102"/>
  <c r="AP196" i="102"/>
  <c r="AQ197" i="102"/>
  <c r="I200" i="102"/>
  <c r="AM207" i="102"/>
  <c r="AN208" i="102"/>
  <c r="AK200" i="102"/>
  <c r="M200" i="102"/>
  <c r="H200" i="102"/>
  <c r="AO200" i="102"/>
  <c r="AQ200" i="102"/>
  <c r="AE202" i="102"/>
  <c r="AQ202" i="102"/>
  <c r="H204" i="102"/>
  <c r="AN205" i="102"/>
  <c r="AO212" i="102"/>
  <c r="AJ213" i="102"/>
  <c r="AH215" i="102"/>
  <c r="AU215" i="102" s="1"/>
  <c r="I223" i="102"/>
  <c r="H223" i="102"/>
  <c r="AR223" i="102"/>
  <c r="AQ223" i="102"/>
  <c r="AE223" i="102"/>
  <c r="AP223" i="102"/>
  <c r="AO223" i="102"/>
  <c r="AN223" i="102"/>
  <c r="K223" i="102" s="1"/>
  <c r="AP205" i="102"/>
  <c r="AE212" i="102"/>
  <c r="AQ212" i="102"/>
  <c r="AL213" i="102"/>
  <c r="H216" i="102"/>
  <c r="AP216" i="102"/>
  <c r="AM216" i="102"/>
  <c r="AK220" i="102"/>
  <c r="M220" i="102"/>
  <c r="I220" i="102"/>
  <c r="AR220" i="102"/>
  <c r="AO220" i="102"/>
  <c r="AH223" i="102"/>
  <c r="AU223" i="102" s="1"/>
  <c r="AG223" i="102"/>
  <c r="AT223" i="102" s="1"/>
  <c r="AQ226" i="102"/>
  <c r="AE226" i="102"/>
  <c r="AP226" i="102"/>
  <c r="AO226" i="102"/>
  <c r="AN226" i="102"/>
  <c r="K226" i="102" s="1"/>
  <c r="AM226" i="102"/>
  <c r="AL226" i="102"/>
  <c r="AK226" i="102"/>
  <c r="M226" i="102"/>
  <c r="AR226" i="102"/>
  <c r="AI229" i="102"/>
  <c r="AV229" i="102" s="1"/>
  <c r="AH229" i="102"/>
  <c r="AU229" i="102" s="1"/>
  <c r="AG229" i="102"/>
  <c r="AT229" i="102" s="1"/>
  <c r="M204" i="102"/>
  <c r="AK204" i="102"/>
  <c r="AR205" i="102"/>
  <c r="H212" i="102"/>
  <c r="AN213" i="102"/>
  <c r="K213" i="102" s="1"/>
  <c r="AQ214" i="102"/>
  <c r="AE214" i="102"/>
  <c r="AN214" i="102"/>
  <c r="K214" i="102" s="1"/>
  <c r="AL214" i="102"/>
  <c r="M216" i="102"/>
  <c r="AO216" i="102"/>
  <c r="AQ220" i="102"/>
  <c r="AI222" i="102"/>
  <c r="AV222" i="102" s="1"/>
  <c r="AH222" i="102"/>
  <c r="AU222" i="102" s="1"/>
  <c r="AG222" i="102"/>
  <c r="AT222" i="102" s="1"/>
  <c r="AM223" i="102"/>
  <c r="AL237" i="102"/>
  <c r="AK237" i="102"/>
  <c r="M237" i="102"/>
  <c r="I237" i="102"/>
  <c r="AQ237" i="102"/>
  <c r="AE237" i="102"/>
  <c r="AO237" i="102"/>
  <c r="AN237" i="102"/>
  <c r="K237" i="102" s="1"/>
  <c r="AM237" i="102"/>
  <c r="AJ237" i="102"/>
  <c r="AR237" i="102"/>
  <c r="I205" i="102"/>
  <c r="AP213" i="102"/>
  <c r="AR216" i="102"/>
  <c r="AE220" i="102"/>
  <c r="AJ212" i="102"/>
  <c r="AE213" i="102"/>
  <c r="AQ213" i="102"/>
  <c r="K205" i="102"/>
  <c r="AE206" i="102"/>
  <c r="M212" i="102"/>
  <c r="AR214" i="102"/>
  <c r="AP219" i="102"/>
  <c r="AM219" i="102"/>
  <c r="AK219" i="102"/>
  <c r="M219" i="102"/>
  <c r="AR219" i="102"/>
  <c r="AN228" i="102"/>
  <c r="K228" i="102" s="1"/>
  <c r="AK228" i="102"/>
  <c r="I228" i="102"/>
  <c r="AJ228" i="102"/>
  <c r="H228" i="102"/>
  <c r="AE228" i="102"/>
  <c r="AR228" i="102"/>
  <c r="AQ228" i="102"/>
  <c r="AP228" i="102"/>
  <c r="AH228" i="102"/>
  <c r="AU228" i="102" s="1"/>
  <c r="AI228" i="102"/>
  <c r="AV228" i="102" s="1"/>
  <c r="AG228" i="102"/>
  <c r="AT228" i="102" s="1"/>
  <c r="AI230" i="102"/>
  <c r="AV230" i="102" s="1"/>
  <c r="AH230" i="102"/>
  <c r="AU230" i="102" s="1"/>
  <c r="AG230" i="102"/>
  <c r="AT230" i="102" s="1"/>
  <c r="AO242" i="102"/>
  <c r="AL242" i="102"/>
  <c r="AK242" i="102"/>
  <c r="M242" i="102"/>
  <c r="AJ242" i="102"/>
  <c r="K242" i="102"/>
  <c r="H242" i="102"/>
  <c r="AP242" i="102"/>
  <c r="AQ250" i="102"/>
  <c r="AE250" i="102"/>
  <c r="AP250" i="102"/>
  <c r="AN250" i="102"/>
  <c r="AM250" i="102"/>
  <c r="M250" i="102"/>
  <c r="AL250" i="102"/>
  <c r="I250" i="102"/>
  <c r="AK250" i="102"/>
  <c r="H250" i="102"/>
  <c r="AJ250" i="102"/>
  <c r="AO250" i="102"/>
  <c r="AM256" i="102"/>
  <c r="AL256" i="102"/>
  <c r="AK256" i="102"/>
  <c r="M256" i="102"/>
  <c r="AJ256" i="102"/>
  <c r="I256" i="102"/>
  <c r="H256" i="102"/>
  <c r="AP256" i="102"/>
  <c r="AR256" i="102"/>
  <c r="AN256" i="102"/>
  <c r="K256" i="102" s="1"/>
  <c r="AQ242" i="102"/>
  <c r="K250" i="102"/>
  <c r="AR250" i="102"/>
  <c r="AI254" i="102"/>
  <c r="AV254" i="102" s="1"/>
  <c r="AH254" i="102"/>
  <c r="AU254" i="102" s="1"/>
  <c r="AG254" i="102"/>
  <c r="AT254" i="102" s="1"/>
  <c r="AP225" i="102"/>
  <c r="AQ233" i="102"/>
  <c r="I238" i="102"/>
  <c r="AI240" i="102"/>
  <c r="AV240" i="102" s="1"/>
  <c r="AH240" i="102"/>
  <c r="AU240" i="102" s="1"/>
  <c r="AR242" i="102"/>
  <c r="I222" i="102"/>
  <c r="AJ224" i="102"/>
  <c r="AE225" i="102"/>
  <c r="AQ225" i="102"/>
  <c r="AG227" i="102"/>
  <c r="AT227" i="102" s="1"/>
  <c r="AM231" i="102"/>
  <c r="H238" i="102"/>
  <c r="AR238" i="102"/>
  <c r="AO238" i="102"/>
  <c r="AL238" i="102"/>
  <c r="AH252" i="102"/>
  <c r="AU252" i="102" s="1"/>
  <c r="AG252" i="102"/>
  <c r="AT252" i="102" s="1"/>
  <c r="AI252" i="102"/>
  <c r="AV252" i="102" s="1"/>
  <c r="M224" i="102"/>
  <c r="AK224" i="102"/>
  <c r="AR225" i="102"/>
  <c r="AH227" i="102"/>
  <c r="AU227" i="102" s="1"/>
  <c r="AG232" i="102"/>
  <c r="AT232" i="102" s="1"/>
  <c r="I233" i="102"/>
  <c r="H233" i="102"/>
  <c r="AP233" i="102"/>
  <c r="AM233" i="102"/>
  <c r="AG235" i="102"/>
  <c r="AT235" i="102" s="1"/>
  <c r="K238" i="102"/>
  <c r="H246" i="102"/>
  <c r="AP246" i="102"/>
  <c r="AO246" i="102"/>
  <c r="AN246" i="102"/>
  <c r="AK246" i="102"/>
  <c r="M246" i="102"/>
  <c r="I246" i="102"/>
  <c r="AP249" i="102"/>
  <c r="AM249" i="102"/>
  <c r="AL249" i="102"/>
  <c r="AK249" i="102"/>
  <c r="M249" i="102"/>
  <c r="I249" i="102"/>
  <c r="AQ249" i="102"/>
  <c r="AE249" i="102"/>
  <c r="AE256" i="102"/>
  <c r="K222" i="102"/>
  <c r="AJ222" i="102"/>
  <c r="AL224" i="102"/>
  <c r="H225" i="102"/>
  <c r="I231" i="102"/>
  <c r="AH232" i="102"/>
  <c r="AU232" i="102" s="1"/>
  <c r="K233" i="102"/>
  <c r="AH235" i="102"/>
  <c r="AU235" i="102" s="1"/>
  <c r="M238" i="102"/>
  <c r="AE238" i="102"/>
  <c r="AG240" i="102"/>
  <c r="AT240" i="102" s="1"/>
  <c r="K246" i="102"/>
  <c r="AJ246" i="102"/>
  <c r="AG248" i="102"/>
  <c r="AT248" i="102" s="1"/>
  <c r="AJ249" i="102"/>
  <c r="H262" i="102"/>
  <c r="AR262" i="102"/>
  <c r="AQ262" i="102"/>
  <c r="AE262" i="102"/>
  <c r="AP262" i="102"/>
  <c r="AN262" i="102"/>
  <c r="AM262" i="102"/>
  <c r="AL262" i="102"/>
  <c r="AK262" i="102"/>
  <c r="M262" i="102"/>
  <c r="AJ262" i="102"/>
  <c r="K262" i="102"/>
  <c r="I262" i="102"/>
  <c r="AO262" i="102"/>
  <c r="AR231" i="102"/>
  <c r="AQ231" i="102"/>
  <c r="AE231" i="102"/>
  <c r="AN231" i="102"/>
  <c r="K231" i="102" s="1"/>
  <c r="AK231" i="102"/>
  <c r="M231" i="102"/>
  <c r="M233" i="102"/>
  <c r="AE233" i="102"/>
  <c r="AL246" i="102"/>
  <c r="AH248" i="102"/>
  <c r="AU248" i="102" s="1"/>
  <c r="AN249" i="102"/>
  <c r="K249" i="102" s="1"/>
  <c r="AO256" i="102"/>
  <c r="AL222" i="102"/>
  <c r="AN224" i="102"/>
  <c r="K224" i="102" s="1"/>
  <c r="AE242" i="102"/>
  <c r="AJ243" i="102"/>
  <c r="H243" i="102"/>
  <c r="AR243" i="102"/>
  <c r="AQ243" i="102"/>
  <c r="AE243" i="102"/>
  <c r="AN243" i="102"/>
  <c r="K243" i="102" s="1"/>
  <c r="AK243" i="102"/>
  <c r="M243" i="102"/>
  <c r="AM246" i="102"/>
  <c r="AO249" i="102"/>
  <c r="AQ256" i="102"/>
  <c r="AJ230" i="102"/>
  <c r="AP230" i="102"/>
  <c r="AN230" i="102"/>
  <c r="K230" i="102" s="1"/>
  <c r="AO234" i="102"/>
  <c r="AN234" i="102"/>
  <c r="K234" i="102" s="1"/>
  <c r="AK234" i="102"/>
  <c r="M234" i="102"/>
  <c r="I234" i="102"/>
  <c r="AQ236" i="102"/>
  <c r="AE236" i="102"/>
  <c r="AP236" i="102"/>
  <c r="AM236" i="102"/>
  <c r="AJ236" i="102"/>
  <c r="K236" i="102"/>
  <c r="AN239" i="102"/>
  <c r="K239" i="102" s="1"/>
  <c r="AM239" i="102"/>
  <c r="AJ239" i="102"/>
  <c r="H239" i="102"/>
  <c r="AH244" i="102"/>
  <c r="AU244" i="102" s="1"/>
  <c r="AQ246" i="102"/>
  <c r="AR249" i="102"/>
  <c r="AH241" i="102"/>
  <c r="AU241" i="102" s="1"/>
  <c r="AI241" i="102"/>
  <c r="AV241" i="102" s="1"/>
  <c r="AG241" i="102"/>
  <c r="AT241" i="102" s="1"/>
  <c r="AI245" i="102"/>
  <c r="AV245" i="102" s="1"/>
  <c r="AH245" i="102"/>
  <c r="AU245" i="102" s="1"/>
  <c r="AG245" i="102"/>
  <c r="AT245" i="102" s="1"/>
  <c r="AR232" i="102"/>
  <c r="AN240" i="102"/>
  <c r="K240" i="102" s="1"/>
  <c r="AR244" i="102"/>
  <c r="AM245" i="102"/>
  <c r="AO247" i="102"/>
  <c r="K248" i="102"/>
  <c r="AJ248" i="102"/>
  <c r="AO253" i="102"/>
  <c r="AN253" i="102"/>
  <c r="K253" i="102" s="1"/>
  <c r="AM253" i="102"/>
  <c r="AK253" i="102"/>
  <c r="M253" i="102"/>
  <c r="AJ253" i="102"/>
  <c r="AP245" i="102"/>
  <c r="AM248" i="102"/>
  <c r="AL252" i="102"/>
  <c r="AL232" i="102"/>
  <c r="AL244" i="102"/>
  <c r="H245" i="102"/>
  <c r="AP248" i="102"/>
  <c r="AQ252" i="102"/>
  <c r="I257" i="102"/>
  <c r="H257" i="102"/>
  <c r="AR257" i="102"/>
  <c r="AQ257" i="102"/>
  <c r="AE257" i="102"/>
  <c r="AO257" i="102"/>
  <c r="AN257" i="102"/>
  <c r="AK257" i="102"/>
  <c r="M257" i="102"/>
  <c r="AJ257" i="102"/>
  <c r="I245" i="102"/>
  <c r="K247" i="102"/>
  <c r="AE248" i="102"/>
  <c r="AQ248" i="102"/>
  <c r="K257" i="102"/>
  <c r="AL257" i="102"/>
  <c r="AI264" i="102"/>
  <c r="AV264" i="102" s="1"/>
  <c r="AH264" i="102"/>
  <c r="AU264" i="102" s="1"/>
  <c r="AG264" i="102"/>
  <c r="AT264" i="102" s="1"/>
  <c r="H252" i="102"/>
  <c r="AR252" i="102"/>
  <c r="AP252" i="102"/>
  <c r="AO252" i="102"/>
  <c r="H274" i="102"/>
  <c r="AR274" i="102"/>
  <c r="AQ274" i="102"/>
  <c r="AE274" i="102"/>
  <c r="AP274" i="102"/>
  <c r="AO274" i="102"/>
  <c r="AN274" i="102"/>
  <c r="AM274" i="102"/>
  <c r="AL274" i="102"/>
  <c r="AK274" i="102"/>
  <c r="M274" i="102"/>
  <c r="AJ274" i="102"/>
  <c r="K274" i="102"/>
  <c r="I274" i="102"/>
  <c r="AR260" i="102"/>
  <c r="AE265" i="102"/>
  <c r="AQ265" i="102"/>
  <c r="AG267" i="102"/>
  <c r="AT267" i="102" s="1"/>
  <c r="AN268" i="102"/>
  <c r="K268" i="102" s="1"/>
  <c r="AR272" i="102"/>
  <c r="M276" i="102"/>
  <c r="AK276" i="102"/>
  <c r="I260" i="102"/>
  <c r="AL264" i="102"/>
  <c r="H265" i="102"/>
  <c r="AP268" i="102"/>
  <c r="M269" i="102"/>
  <c r="AK269" i="102"/>
  <c r="I272" i="102"/>
  <c r="AM276" i="102"/>
  <c r="I265" i="102"/>
  <c r="AE268" i="102"/>
  <c r="AQ268" i="102"/>
  <c r="AL269" i="102"/>
  <c r="AG270" i="102"/>
  <c r="AT270" i="102" s="1"/>
  <c r="AN276" i="102"/>
  <c r="AR268" i="102"/>
  <c r="AM269" i="102"/>
  <c r="AH270" i="102"/>
  <c r="AU270" i="102" s="1"/>
  <c r="AJ272" i="102"/>
  <c r="AO276" i="102"/>
  <c r="I251" i="102"/>
  <c r="AE254" i="102"/>
  <c r="AQ254" i="102"/>
  <c r="AL255" i="102"/>
  <c r="AP259" i="102"/>
  <c r="M260" i="102"/>
  <c r="AK260" i="102"/>
  <c r="AR261" i="102"/>
  <c r="I263" i="102"/>
  <c r="AO264" i="102"/>
  <c r="AJ265" i="102"/>
  <c r="AE266" i="102"/>
  <c r="AQ266" i="102"/>
  <c r="AL267" i="102"/>
  <c r="H268" i="102"/>
  <c r="AN269" i="102"/>
  <c r="K269" i="102" s="1"/>
  <c r="AP271" i="102"/>
  <c r="M272" i="102"/>
  <c r="AK272" i="102"/>
  <c r="I275" i="102"/>
  <c r="AP276" i="102"/>
  <c r="AR254" i="102"/>
  <c r="AM255" i="102"/>
  <c r="AJ258" i="102"/>
  <c r="AE259" i="102"/>
  <c r="AQ259" i="102"/>
  <c r="AL260" i="102"/>
  <c r="H261" i="102"/>
  <c r="AP264" i="102"/>
  <c r="M265" i="102"/>
  <c r="AK265" i="102"/>
  <c r="AR266" i="102"/>
  <c r="AM267" i="102"/>
  <c r="I268" i="102"/>
  <c r="AO269" i="102"/>
  <c r="AE271" i="102"/>
  <c r="AQ271" i="102"/>
  <c r="AL272" i="102"/>
  <c r="AE276" i="102"/>
  <c r="AQ276" i="102"/>
  <c r="AM272" i="102"/>
  <c r="AR276" i="102"/>
  <c r="M251" i="102"/>
  <c r="AK251" i="102"/>
  <c r="AO255" i="102"/>
  <c r="AL258" i="102"/>
  <c r="H259" i="102"/>
  <c r="AG259" i="102"/>
  <c r="AT259" i="102" s="1"/>
  <c r="AN260" i="102"/>
  <c r="K260" i="102" s="1"/>
  <c r="M263" i="102"/>
  <c r="AR264" i="102"/>
  <c r="AM265" i="102"/>
  <c r="I266" i="102"/>
  <c r="AH266" i="102"/>
  <c r="AU266" i="102" s="1"/>
  <c r="AO267" i="102"/>
  <c r="AJ268" i="102"/>
  <c r="AE269" i="102"/>
  <c r="AQ269" i="102"/>
  <c r="AG271" i="102"/>
  <c r="AT271" i="102" s="1"/>
  <c r="AN272" i="102"/>
  <c r="K272" i="102" s="1"/>
  <c r="M275" i="102"/>
  <c r="AK275" i="102"/>
  <c r="AP255" i="102"/>
  <c r="AH259" i="102"/>
  <c r="AU259" i="102" s="1"/>
  <c r="AO260" i="102"/>
  <c r="H264" i="102"/>
  <c r="AN265" i="102"/>
  <c r="K265" i="102" s="1"/>
  <c r="AP267" i="102"/>
  <c r="M268" i="102"/>
  <c r="AK268" i="102"/>
  <c r="AR269" i="102"/>
  <c r="AH271" i="102"/>
  <c r="AU271" i="102" s="1"/>
  <c r="AO272" i="102"/>
  <c r="AL275" i="102"/>
  <c r="H276" i="102"/>
  <c r="AE255" i="102"/>
  <c r="AP260" i="102"/>
  <c r="AO265" i="102"/>
  <c r="K266" i="102"/>
  <c r="AE267" i="102"/>
  <c r="AQ267" i="102"/>
  <c r="AL268" i="102"/>
  <c r="H269" i="102"/>
  <c r="AP272" i="102"/>
  <c r="I276" i="102"/>
  <c r="AE260" i="102"/>
  <c r="AE272" i="102"/>
  <c r="S267" i="101"/>
  <c r="S255" i="101"/>
  <c r="S274" i="101"/>
  <c r="S264" i="101"/>
  <c r="S276" i="101"/>
  <c r="S271" i="101"/>
  <c r="S259" i="101"/>
  <c r="S266" i="101"/>
  <c r="S254" i="101"/>
  <c r="S273" i="101"/>
  <c r="S261" i="101"/>
  <c r="S275" i="101"/>
  <c r="S265" i="101"/>
  <c r="S253" i="101"/>
  <c r="S252" i="101"/>
  <c r="S242" i="101"/>
  <c r="S269" i="101"/>
  <c r="S246" i="101"/>
  <c r="S262" i="101"/>
  <c r="S248" i="101"/>
  <c r="S236" i="101"/>
  <c r="S272" i="101"/>
  <c r="S263" i="101"/>
  <c r="S260" i="101"/>
  <c r="S245" i="101"/>
  <c r="S270" i="101"/>
  <c r="S268" i="101"/>
  <c r="S258" i="101"/>
  <c r="S257" i="101"/>
  <c r="S250" i="101"/>
  <c r="S244" i="101"/>
  <c r="S237" i="101"/>
  <c r="S234" i="101"/>
  <c r="S249" i="101"/>
  <c r="S247" i="101"/>
  <c r="S238" i="101"/>
  <c r="S239" i="101"/>
  <c r="S231" i="101"/>
  <c r="S219" i="101"/>
  <c r="S251" i="101"/>
  <c r="S240" i="101"/>
  <c r="S226" i="101"/>
  <c r="S233" i="101"/>
  <c r="S230" i="101"/>
  <c r="S214" i="101"/>
  <c r="S202" i="101"/>
  <c r="S241" i="101"/>
  <c r="S256" i="101"/>
  <c r="S227" i="101"/>
  <c r="S211" i="101"/>
  <c r="S232" i="101"/>
  <c r="S225" i="101"/>
  <c r="S220" i="101"/>
  <c r="S223" i="101"/>
  <c r="S208" i="101"/>
  <c r="S210" i="101"/>
  <c r="S235" i="101"/>
  <c r="S217" i="101"/>
  <c r="S221" i="101"/>
  <c r="S218" i="101"/>
  <c r="S207" i="101"/>
  <c r="S194" i="101"/>
  <c r="S222" i="101"/>
  <c r="S212" i="101"/>
  <c r="S200" i="101"/>
  <c r="S196" i="101"/>
  <c r="S229" i="101"/>
  <c r="S204" i="101"/>
  <c r="S195" i="101"/>
  <c r="S190" i="101"/>
  <c r="S178" i="101"/>
  <c r="S224" i="101"/>
  <c r="S209" i="101"/>
  <c r="S203" i="101"/>
  <c r="S199" i="101"/>
  <c r="S182" i="101"/>
  <c r="S243" i="101"/>
  <c r="S206" i="101"/>
  <c r="S189" i="101"/>
  <c r="S184" i="101"/>
  <c r="S172" i="101"/>
  <c r="S216" i="101"/>
  <c r="S201" i="101"/>
  <c r="S198" i="101"/>
  <c r="S179" i="101"/>
  <c r="S228" i="101"/>
  <c r="S215" i="101"/>
  <c r="S213" i="101"/>
  <c r="S183" i="101"/>
  <c r="S171" i="101"/>
  <c r="S176" i="101"/>
  <c r="S161" i="101"/>
  <c r="S149" i="101"/>
  <c r="S192" i="101"/>
  <c r="S175" i="101"/>
  <c r="S170" i="101"/>
  <c r="S165" i="101"/>
  <c r="S155" i="101"/>
  <c r="S197" i="101"/>
  <c r="S193" i="101"/>
  <c r="S188" i="101"/>
  <c r="S162" i="101"/>
  <c r="S187" i="101"/>
  <c r="S159" i="101"/>
  <c r="S141" i="101"/>
  <c r="S180" i="101"/>
  <c r="S154" i="101"/>
  <c r="S186" i="101"/>
  <c r="S168" i="101"/>
  <c r="S157" i="101"/>
  <c r="S205" i="101"/>
  <c r="S177" i="101"/>
  <c r="S145" i="101"/>
  <c r="S133" i="101"/>
  <c r="S174" i="101"/>
  <c r="S191" i="101"/>
  <c r="S164" i="101"/>
  <c r="S156" i="101"/>
  <c r="S147" i="101"/>
  <c r="S135" i="101"/>
  <c r="S123" i="101"/>
  <c r="S169" i="101"/>
  <c r="S150" i="101"/>
  <c r="S142" i="101"/>
  <c r="S185" i="101"/>
  <c r="S181" i="101"/>
  <c r="S163" i="101"/>
  <c r="S166" i="101"/>
  <c r="S160" i="101"/>
  <c r="S153" i="101"/>
  <c r="S146" i="101"/>
  <c r="S134" i="101"/>
  <c r="S122" i="101"/>
  <c r="S132" i="101"/>
  <c r="S114" i="101"/>
  <c r="S110" i="101"/>
  <c r="S98" i="101"/>
  <c r="S124" i="101"/>
  <c r="S152" i="101"/>
  <c r="S136" i="101"/>
  <c r="S126" i="101"/>
  <c r="S117" i="101"/>
  <c r="S148" i="101"/>
  <c r="S139" i="101"/>
  <c r="S119" i="101"/>
  <c r="S104" i="101"/>
  <c r="S92" i="101"/>
  <c r="S128" i="101"/>
  <c r="S111" i="101"/>
  <c r="S129" i="101"/>
  <c r="S120" i="101"/>
  <c r="S151" i="101"/>
  <c r="S173" i="101"/>
  <c r="S167" i="101"/>
  <c r="S158" i="101"/>
  <c r="S144" i="101"/>
  <c r="S143" i="101"/>
  <c r="S131" i="101"/>
  <c r="S121" i="101"/>
  <c r="S108" i="101"/>
  <c r="S125" i="101"/>
  <c r="S109" i="101"/>
  <c r="S100" i="101"/>
  <c r="S86" i="101"/>
  <c r="S74" i="101"/>
  <c r="S62" i="101"/>
  <c r="S91" i="101"/>
  <c r="S140" i="101"/>
  <c r="S106" i="101"/>
  <c r="S127" i="101"/>
  <c r="S113" i="101"/>
  <c r="S94" i="101"/>
  <c r="S78" i="101"/>
  <c r="S137" i="101"/>
  <c r="S103" i="101"/>
  <c r="S116" i="101"/>
  <c r="S95" i="101"/>
  <c r="S80" i="101"/>
  <c r="S68" i="101"/>
  <c r="S115" i="101"/>
  <c r="S105" i="101"/>
  <c r="S96" i="101"/>
  <c r="S130" i="101"/>
  <c r="S138" i="101"/>
  <c r="S112" i="101"/>
  <c r="S97" i="101"/>
  <c r="S118" i="101"/>
  <c r="S89" i="101"/>
  <c r="S84" i="101"/>
  <c r="S72" i="101"/>
  <c r="S87" i="101"/>
  <c r="S70" i="101"/>
  <c r="S65" i="101"/>
  <c r="S99" i="101"/>
  <c r="S79" i="101"/>
  <c r="S66" i="101"/>
  <c r="S77" i="101"/>
  <c r="S90" i="101"/>
  <c r="S107" i="101"/>
  <c r="S102" i="101"/>
  <c r="S81" i="101"/>
  <c r="S53" i="101"/>
  <c r="S41" i="101"/>
  <c r="S88" i="101"/>
  <c r="S76" i="101"/>
  <c r="S93" i="101"/>
  <c r="S85" i="101"/>
  <c r="S83" i="101"/>
  <c r="S101" i="101"/>
  <c r="S71" i="101"/>
  <c r="S63" i="101"/>
  <c r="S82" i="101"/>
  <c r="S54" i="101"/>
  <c r="S42" i="101"/>
  <c r="S30" i="101"/>
  <c r="S61" i="101"/>
  <c r="S57" i="101"/>
  <c r="S51" i="101"/>
  <c r="S33" i="101"/>
  <c r="S29" i="101"/>
  <c r="S58" i="101"/>
  <c r="S44" i="101"/>
  <c r="S35" i="101"/>
  <c r="S64" i="101"/>
  <c r="S45" i="101"/>
  <c r="S55" i="101"/>
  <c r="S46" i="101"/>
  <c r="S37" i="101"/>
  <c r="S38" i="101"/>
  <c r="S23" i="101"/>
  <c r="S56" i="101"/>
  <c r="S75" i="101"/>
  <c r="S60" i="101"/>
  <c r="S49" i="101"/>
  <c r="S31" i="101"/>
  <c r="AP22" i="101"/>
  <c r="AJ22" i="101"/>
  <c r="Z22" i="101"/>
  <c r="AN22" i="101"/>
  <c r="K23" i="101"/>
  <c r="AA23" i="101"/>
  <c r="AO23" i="101"/>
  <c r="O24" i="101"/>
  <c r="P25" i="101"/>
  <c r="AD25" i="101"/>
  <c r="AR25" i="101"/>
  <c r="R26" i="101"/>
  <c r="S27" i="101"/>
  <c r="AG27" i="101"/>
  <c r="AT27" i="101" s="1"/>
  <c r="AI28" i="101"/>
  <c r="AV28" i="101" s="1"/>
  <c r="AA29" i="101"/>
  <c r="V30" i="101"/>
  <c r="V31" i="101"/>
  <c r="N33" i="101"/>
  <c r="Z34" i="101"/>
  <c r="W35" i="101"/>
  <c r="AD36" i="101"/>
  <c r="Q38" i="101"/>
  <c r="AA39" i="101"/>
  <c r="P41" i="101"/>
  <c r="AD42" i="101"/>
  <c r="N45" i="101"/>
  <c r="S47" i="101"/>
  <c r="N49" i="101"/>
  <c r="AD55" i="101"/>
  <c r="O56" i="101"/>
  <c r="O65" i="101"/>
  <c r="W79" i="101"/>
  <c r="T274" i="101"/>
  <c r="T262" i="101"/>
  <c r="T276" i="101"/>
  <c r="T271" i="101"/>
  <c r="T266" i="101"/>
  <c r="T273" i="101"/>
  <c r="T261" i="101"/>
  <c r="T268" i="101"/>
  <c r="T256" i="101"/>
  <c r="T275" i="101"/>
  <c r="T270" i="101"/>
  <c r="T272" i="101"/>
  <c r="T260" i="101"/>
  <c r="T269" i="101"/>
  <c r="T253" i="101"/>
  <c r="T249" i="101"/>
  <c r="T237" i="101"/>
  <c r="T267" i="101"/>
  <c r="T255" i="101"/>
  <c r="T263" i="101"/>
  <c r="T243" i="101"/>
  <c r="T257" i="101"/>
  <c r="T250" i="101"/>
  <c r="T265" i="101"/>
  <c r="T264" i="101"/>
  <c r="T259" i="101"/>
  <c r="T251" i="101"/>
  <c r="T258" i="101"/>
  <c r="T248" i="101"/>
  <c r="T247" i="101"/>
  <c r="T238" i="101"/>
  <c r="T229" i="101"/>
  <c r="T254" i="101"/>
  <c r="T240" i="101"/>
  <c r="T226" i="101"/>
  <c r="T233" i="101"/>
  <c r="T221" i="101"/>
  <c r="T241" i="101"/>
  <c r="T228" i="101"/>
  <c r="T224" i="101"/>
  <c r="T209" i="101"/>
  <c r="T242" i="101"/>
  <c r="T232" i="101"/>
  <c r="T225" i="101"/>
  <c r="T220" i="101"/>
  <c r="T244" i="101"/>
  <c r="T239" i="101"/>
  <c r="T219" i="101"/>
  <c r="T213" i="101"/>
  <c r="T246" i="101"/>
  <c r="T222" i="101"/>
  <c r="T218" i="101"/>
  <c r="T215" i="101"/>
  <c r="T203" i="101"/>
  <c r="T236" i="101"/>
  <c r="T235" i="101"/>
  <c r="T217" i="101"/>
  <c r="T234" i="101"/>
  <c r="T212" i="101"/>
  <c r="T245" i="101"/>
  <c r="T214" i="101"/>
  <c r="T199" i="101"/>
  <c r="T231" i="101"/>
  <c r="T223" i="101"/>
  <c r="T216" i="101"/>
  <c r="T191" i="101"/>
  <c r="T252" i="101"/>
  <c r="T207" i="101"/>
  <c r="T185" i="101"/>
  <c r="T173" i="101"/>
  <c r="T210" i="101"/>
  <c r="T206" i="101"/>
  <c r="T202" i="101"/>
  <c r="T189" i="101"/>
  <c r="T211" i="101"/>
  <c r="T201" i="101"/>
  <c r="T198" i="101"/>
  <c r="T194" i="101"/>
  <c r="T179" i="101"/>
  <c r="T167" i="101"/>
  <c r="T205" i="101"/>
  <c r="T186" i="101"/>
  <c r="T174" i="101"/>
  <c r="T230" i="101"/>
  <c r="T208" i="101"/>
  <c r="T200" i="101"/>
  <c r="T190" i="101"/>
  <c r="T178" i="101"/>
  <c r="T227" i="101"/>
  <c r="T192" i="101"/>
  <c r="T182" i="101"/>
  <c r="T156" i="101"/>
  <c r="T204" i="101"/>
  <c r="T197" i="101"/>
  <c r="T193" i="101"/>
  <c r="T188" i="101"/>
  <c r="T183" i="101"/>
  <c r="T162" i="101"/>
  <c r="T150" i="101"/>
  <c r="T157" i="101"/>
  <c r="T196" i="101"/>
  <c r="T166" i="101"/>
  <c r="T180" i="101"/>
  <c r="T154" i="101"/>
  <c r="T136" i="101"/>
  <c r="T171" i="101"/>
  <c r="T170" i="101"/>
  <c r="T168" i="101"/>
  <c r="T155" i="101"/>
  <c r="T148" i="101"/>
  <c r="T140" i="101"/>
  <c r="T172" i="101"/>
  <c r="T169" i="101"/>
  <c r="T142" i="101"/>
  <c r="T130" i="101"/>
  <c r="T118" i="101"/>
  <c r="T181" i="101"/>
  <c r="T163" i="101"/>
  <c r="T151" i="101"/>
  <c r="T137" i="101"/>
  <c r="T187" i="101"/>
  <c r="T195" i="101"/>
  <c r="T158" i="101"/>
  <c r="T184" i="101"/>
  <c r="T176" i="101"/>
  <c r="T141" i="101"/>
  <c r="T129" i="101"/>
  <c r="T117" i="101"/>
  <c r="T177" i="101"/>
  <c r="T124" i="101"/>
  <c r="T115" i="101"/>
  <c r="T105" i="101"/>
  <c r="T93" i="101"/>
  <c r="T152" i="101"/>
  <c r="T160" i="101"/>
  <c r="T149" i="101"/>
  <c r="T135" i="101"/>
  <c r="T127" i="101"/>
  <c r="T175" i="101"/>
  <c r="T161" i="101"/>
  <c r="T147" i="101"/>
  <c r="T153" i="101"/>
  <c r="T146" i="101"/>
  <c r="T134" i="101"/>
  <c r="T128" i="101"/>
  <c r="T111" i="101"/>
  <c r="T99" i="101"/>
  <c r="T120" i="101"/>
  <c r="T106" i="101"/>
  <c r="T165" i="101"/>
  <c r="T159" i="101"/>
  <c r="T145" i="101"/>
  <c r="T144" i="101"/>
  <c r="T143" i="101"/>
  <c r="T138" i="101"/>
  <c r="T122" i="101"/>
  <c r="T113" i="101"/>
  <c r="T123" i="101"/>
  <c r="T121" i="101"/>
  <c r="T91" i="101"/>
  <c r="T81" i="101"/>
  <c r="T69" i="101"/>
  <c r="T114" i="101"/>
  <c r="T101" i="101"/>
  <c r="T92" i="101"/>
  <c r="T164" i="101"/>
  <c r="T133" i="101"/>
  <c r="T131" i="101"/>
  <c r="T126" i="101"/>
  <c r="T108" i="101"/>
  <c r="T103" i="101"/>
  <c r="T85" i="101"/>
  <c r="T73" i="101"/>
  <c r="T116" i="101"/>
  <c r="T110" i="101"/>
  <c r="T96" i="101"/>
  <c r="T75" i="101"/>
  <c r="T63" i="101"/>
  <c r="T88" i="101"/>
  <c r="T87" i="101"/>
  <c r="T112" i="101"/>
  <c r="T132" i="101"/>
  <c r="T119" i="101"/>
  <c r="T98" i="101"/>
  <c r="T107" i="101"/>
  <c r="T90" i="101"/>
  <c r="T79" i="101"/>
  <c r="T104" i="101"/>
  <c r="T94" i="101"/>
  <c r="T89" i="101"/>
  <c r="T66" i="101"/>
  <c r="T109" i="101"/>
  <c r="T84" i="101"/>
  <c r="T77" i="101"/>
  <c r="T74" i="101"/>
  <c r="T97" i="101"/>
  <c r="T102" i="101"/>
  <c r="T100" i="101"/>
  <c r="T125" i="101"/>
  <c r="T76" i="101"/>
  <c r="T60" i="101"/>
  <c r="T48" i="101"/>
  <c r="T36" i="101"/>
  <c r="T61" i="101"/>
  <c r="T83" i="101"/>
  <c r="T80" i="101"/>
  <c r="T78" i="101"/>
  <c r="T95" i="101"/>
  <c r="T86" i="101"/>
  <c r="T64" i="101"/>
  <c r="T59" i="101"/>
  <c r="T139" i="101"/>
  <c r="T70" i="101"/>
  <c r="T65" i="101"/>
  <c r="T49" i="101"/>
  <c r="T37" i="101"/>
  <c r="T43" i="101"/>
  <c r="T34" i="101"/>
  <c r="T24" i="101"/>
  <c r="T58" i="101"/>
  <c r="T52" i="101"/>
  <c r="T62" i="101"/>
  <c r="T54" i="101"/>
  <c r="T45" i="101"/>
  <c r="T55" i="101"/>
  <c r="T46" i="101"/>
  <c r="T68" i="101"/>
  <c r="T38" i="101"/>
  <c r="T71" i="101"/>
  <c r="T56" i="101"/>
  <c r="T47" i="101"/>
  <c r="T82" i="101"/>
  <c r="T67" i="101"/>
  <c r="T50" i="101"/>
  <c r="T40" i="101"/>
  <c r="T57" i="101"/>
  <c r="T51" i="101"/>
  <c r="T42" i="101"/>
  <c r="AA22" i="101"/>
  <c r="N23" i="101"/>
  <c r="AP23" i="101"/>
  <c r="AD24" i="101"/>
  <c r="AE25" i="101"/>
  <c r="AG26" i="101"/>
  <c r="AT26" i="101" s="1"/>
  <c r="T27" i="101"/>
  <c r="AH27" i="101"/>
  <c r="AU27" i="101" s="1"/>
  <c r="AQ29" i="101"/>
  <c r="AE29" i="101"/>
  <c r="AN29" i="101"/>
  <c r="K29" i="101" s="1"/>
  <c r="AK29" i="101"/>
  <c r="M29" i="101"/>
  <c r="I29" i="101"/>
  <c r="X31" i="101"/>
  <c r="AB34" i="101"/>
  <c r="X35" i="101"/>
  <c r="R38" i="101"/>
  <c r="AJ40" i="101"/>
  <c r="K40" i="101"/>
  <c r="AO40" i="101"/>
  <c r="AE40" i="101"/>
  <c r="AP40" i="101"/>
  <c r="M40" i="101"/>
  <c r="AM40" i="101"/>
  <c r="I40" i="101"/>
  <c r="AL40" i="101"/>
  <c r="H40" i="101"/>
  <c r="AK40" i="101"/>
  <c r="T41" i="101"/>
  <c r="H43" i="101"/>
  <c r="AL43" i="101"/>
  <c r="AE43" i="101"/>
  <c r="AR43" i="101"/>
  <c r="AQ43" i="101"/>
  <c r="AP43" i="101"/>
  <c r="M43" i="101"/>
  <c r="AM43" i="101"/>
  <c r="I43" i="101"/>
  <c r="AJ43" i="101"/>
  <c r="O45" i="101"/>
  <c r="AI46" i="101"/>
  <c r="AV46" i="101" s="1"/>
  <c r="AH46" i="101"/>
  <c r="AU46" i="101" s="1"/>
  <c r="AG46" i="101"/>
  <c r="AT46" i="101" s="1"/>
  <c r="X47" i="101"/>
  <c r="R49" i="101"/>
  <c r="AL52" i="101"/>
  <c r="R56" i="101"/>
  <c r="Q60" i="101"/>
  <c r="U274" i="101"/>
  <c r="U269" i="101"/>
  <c r="U257" i="101"/>
  <c r="U276" i="101"/>
  <c r="U266" i="101"/>
  <c r="U273" i="101"/>
  <c r="U261" i="101"/>
  <c r="U268" i="101"/>
  <c r="U256" i="101"/>
  <c r="U275" i="101"/>
  <c r="U263" i="101"/>
  <c r="U265" i="101"/>
  <c r="U267" i="101"/>
  <c r="U255" i="101"/>
  <c r="U258" i="101"/>
  <c r="U254" i="101"/>
  <c r="U244" i="101"/>
  <c r="U248" i="101"/>
  <c r="U262" i="101"/>
  <c r="U272" i="101"/>
  <c r="U260" i="101"/>
  <c r="U250" i="101"/>
  <c r="U238" i="101"/>
  <c r="U245" i="101"/>
  <c r="U264" i="101"/>
  <c r="U247" i="101"/>
  <c r="U259" i="101"/>
  <c r="U249" i="101"/>
  <c r="U239" i="101"/>
  <c r="U271" i="101"/>
  <c r="U251" i="101"/>
  <c r="U233" i="101"/>
  <c r="U221" i="101"/>
  <c r="U241" i="101"/>
  <c r="U228" i="101"/>
  <c r="U242" i="101"/>
  <c r="U223" i="101"/>
  <c r="U253" i="101"/>
  <c r="U216" i="101"/>
  <c r="U204" i="101"/>
  <c r="U243" i="101"/>
  <c r="U240" i="101"/>
  <c r="U219" i="101"/>
  <c r="U213" i="101"/>
  <c r="U246" i="101"/>
  <c r="U270" i="101"/>
  <c r="U252" i="101"/>
  <c r="U231" i="101"/>
  <c r="U229" i="101"/>
  <c r="U210" i="101"/>
  <c r="U198" i="101"/>
  <c r="U234" i="101"/>
  <c r="U226" i="101"/>
  <c r="U212" i="101"/>
  <c r="U215" i="101"/>
  <c r="U200" i="101"/>
  <c r="U196" i="101"/>
  <c r="U227" i="101"/>
  <c r="U224" i="101"/>
  <c r="U220" i="101"/>
  <c r="U208" i="101"/>
  <c r="U201" i="101"/>
  <c r="U225" i="101"/>
  <c r="U218" i="101"/>
  <c r="U205" i="101"/>
  <c r="U193" i="101"/>
  <c r="U180" i="101"/>
  <c r="U168" i="101"/>
  <c r="U209" i="101"/>
  <c r="U203" i="101"/>
  <c r="U232" i="101"/>
  <c r="U206" i="101"/>
  <c r="U202" i="101"/>
  <c r="U199" i="101"/>
  <c r="U222" i="101"/>
  <c r="U211" i="101"/>
  <c r="U184" i="101"/>
  <c r="U217" i="101"/>
  <c r="U214" i="101"/>
  <c r="U194" i="101"/>
  <c r="U186" i="101"/>
  <c r="U174" i="101"/>
  <c r="U236" i="101"/>
  <c r="U230" i="101"/>
  <c r="U181" i="101"/>
  <c r="U237" i="101"/>
  <c r="U235" i="101"/>
  <c r="U207" i="101"/>
  <c r="U185" i="101"/>
  <c r="U173" i="101"/>
  <c r="U163" i="101"/>
  <c r="U151" i="101"/>
  <c r="U195" i="101"/>
  <c r="U178" i="101"/>
  <c r="U172" i="101"/>
  <c r="U197" i="101"/>
  <c r="U189" i="101"/>
  <c r="U188" i="101"/>
  <c r="U190" i="101"/>
  <c r="U157" i="101"/>
  <c r="U191" i="101"/>
  <c r="U177" i="101"/>
  <c r="U169" i="101"/>
  <c r="U164" i="101"/>
  <c r="U176" i="101"/>
  <c r="U167" i="101"/>
  <c r="U161" i="101"/>
  <c r="U171" i="101"/>
  <c r="U170" i="101"/>
  <c r="U155" i="101"/>
  <c r="U143" i="101"/>
  <c r="U162" i="101"/>
  <c r="U165" i="101"/>
  <c r="U159" i="101"/>
  <c r="U149" i="101"/>
  <c r="U147" i="101"/>
  <c r="U135" i="101"/>
  <c r="U179" i="101"/>
  <c r="U150" i="101"/>
  <c r="U137" i="101"/>
  <c r="U125" i="101"/>
  <c r="U113" i="101"/>
  <c r="U192" i="101"/>
  <c r="U187" i="101"/>
  <c r="U144" i="101"/>
  <c r="U166" i="101"/>
  <c r="U158" i="101"/>
  <c r="U175" i="101"/>
  <c r="U160" i="101"/>
  <c r="U183" i="101"/>
  <c r="U182" i="101"/>
  <c r="U154" i="101"/>
  <c r="U136" i="101"/>
  <c r="U124" i="101"/>
  <c r="U141" i="101"/>
  <c r="U112" i="101"/>
  <c r="U100" i="101"/>
  <c r="U88" i="101"/>
  <c r="U133" i="101"/>
  <c r="U152" i="101"/>
  <c r="U140" i="101"/>
  <c r="U139" i="101"/>
  <c r="U119" i="101"/>
  <c r="U118" i="101"/>
  <c r="U153" i="101"/>
  <c r="U148" i="101"/>
  <c r="U146" i="101"/>
  <c r="U120" i="101"/>
  <c r="U106" i="101"/>
  <c r="U94" i="101"/>
  <c r="U145" i="101"/>
  <c r="U129" i="101"/>
  <c r="U131" i="101"/>
  <c r="U130" i="101"/>
  <c r="U121" i="101"/>
  <c r="U156" i="101"/>
  <c r="U142" i="101"/>
  <c r="U132" i="101"/>
  <c r="U123" i="101"/>
  <c r="U114" i="101"/>
  <c r="U110" i="101"/>
  <c r="U101" i="101"/>
  <c r="U92" i="101"/>
  <c r="U76" i="101"/>
  <c r="U64" i="101"/>
  <c r="U102" i="101"/>
  <c r="U111" i="101"/>
  <c r="U127" i="101"/>
  <c r="U126" i="101"/>
  <c r="U108" i="101"/>
  <c r="U116" i="101"/>
  <c r="U95" i="101"/>
  <c r="U80" i="101"/>
  <c r="U68" i="101"/>
  <c r="U128" i="101"/>
  <c r="U115" i="101"/>
  <c r="U105" i="101"/>
  <c r="U87" i="101"/>
  <c r="U82" i="101"/>
  <c r="U70" i="101"/>
  <c r="U97" i="101"/>
  <c r="U138" i="101"/>
  <c r="U122" i="101"/>
  <c r="U117" i="101"/>
  <c r="U107" i="101"/>
  <c r="U134" i="101"/>
  <c r="U109" i="101"/>
  <c r="U104" i="101"/>
  <c r="U99" i="101"/>
  <c r="U86" i="101"/>
  <c r="U74" i="101"/>
  <c r="U96" i="101"/>
  <c r="U84" i="101"/>
  <c r="U79" i="101"/>
  <c r="U77" i="101"/>
  <c r="U72" i="101"/>
  <c r="U67" i="101"/>
  <c r="U90" i="101"/>
  <c r="U91" i="101"/>
  <c r="U81" i="101"/>
  <c r="U69" i="101"/>
  <c r="U55" i="101"/>
  <c r="U43" i="101"/>
  <c r="U31" i="101"/>
  <c r="U103" i="101"/>
  <c r="U93" i="101"/>
  <c r="U83" i="101"/>
  <c r="U78" i="101"/>
  <c r="U73" i="101"/>
  <c r="U62" i="101"/>
  <c r="U85" i="101"/>
  <c r="U98" i="101"/>
  <c r="U75" i="101"/>
  <c r="U89" i="101"/>
  <c r="U66" i="101"/>
  <c r="U56" i="101"/>
  <c r="U44" i="101"/>
  <c r="U32" i="101"/>
  <c r="U58" i="101"/>
  <c r="U52" i="101"/>
  <c r="U53" i="101"/>
  <c r="U63" i="101"/>
  <c r="U46" i="101"/>
  <c r="U36" i="101"/>
  <c r="U71" i="101"/>
  <c r="U47" i="101"/>
  <c r="U39" i="101"/>
  <c r="U30" i="101"/>
  <c r="U25" i="101"/>
  <c r="U65" i="101"/>
  <c r="U60" i="101"/>
  <c r="U59" i="101"/>
  <c r="U41" i="101"/>
  <c r="U61" i="101"/>
  <c r="O23" i="101"/>
  <c r="R25" i="101"/>
  <c r="AI26" i="101"/>
  <c r="AV26" i="101" s="1"/>
  <c r="U27" i="101"/>
  <c r="AD29" i="101"/>
  <c r="R33" i="101"/>
  <c r="AA35" i="101"/>
  <c r="AI37" i="101"/>
  <c r="AV37" i="101" s="1"/>
  <c r="AG37" i="101"/>
  <c r="AT37" i="101" s="1"/>
  <c r="U38" i="101"/>
  <c r="N40" i="101"/>
  <c r="U45" i="101"/>
  <c r="O46" i="101"/>
  <c r="Z47" i="101"/>
  <c r="U49" i="101"/>
  <c r="AD56" i="101"/>
  <c r="Z70" i="101"/>
  <c r="R27" i="101"/>
  <c r="V264" i="101"/>
  <c r="V276" i="101"/>
  <c r="V271" i="101"/>
  <c r="V273" i="101"/>
  <c r="V268" i="101"/>
  <c r="V275" i="101"/>
  <c r="V263" i="101"/>
  <c r="V251" i="101"/>
  <c r="V270" i="101"/>
  <c r="V258" i="101"/>
  <c r="V272" i="101"/>
  <c r="V274" i="101"/>
  <c r="V262" i="101"/>
  <c r="V250" i="101"/>
  <c r="V266" i="101"/>
  <c r="V239" i="101"/>
  <c r="V261" i="101"/>
  <c r="V255" i="101"/>
  <c r="V260" i="101"/>
  <c r="V257" i="101"/>
  <c r="V245" i="101"/>
  <c r="V259" i="101"/>
  <c r="V265" i="101"/>
  <c r="V252" i="101"/>
  <c r="V267" i="101"/>
  <c r="V249" i="101"/>
  <c r="V248" i="101"/>
  <c r="V247" i="101"/>
  <c r="V254" i="101"/>
  <c r="V231" i="101"/>
  <c r="V240" i="101"/>
  <c r="V241" i="101"/>
  <c r="V228" i="101"/>
  <c r="V242" i="101"/>
  <c r="V223" i="101"/>
  <c r="V246" i="101"/>
  <c r="V230" i="101"/>
  <c r="V269" i="101"/>
  <c r="V243" i="101"/>
  <c r="V227" i="101"/>
  <c r="V211" i="101"/>
  <c r="V199" i="101"/>
  <c r="V256" i="101"/>
  <c r="V244" i="101"/>
  <c r="V222" i="101"/>
  <c r="V221" i="101"/>
  <c r="V218" i="101"/>
  <c r="V215" i="101"/>
  <c r="V236" i="101"/>
  <c r="V235" i="101"/>
  <c r="V217" i="101"/>
  <c r="V205" i="101"/>
  <c r="V214" i="101"/>
  <c r="V213" i="101"/>
  <c r="V202" i="101"/>
  <c r="V193" i="101"/>
  <c r="V233" i="101"/>
  <c r="V206" i="101"/>
  <c r="V192" i="101"/>
  <c r="V224" i="101"/>
  <c r="V210" i="101"/>
  <c r="V209" i="101"/>
  <c r="V187" i="101"/>
  <c r="V175" i="101"/>
  <c r="V203" i="101"/>
  <c r="V232" i="101"/>
  <c r="V253" i="101"/>
  <c r="V194" i="101"/>
  <c r="V179" i="101"/>
  <c r="V201" i="101"/>
  <c r="V198" i="101"/>
  <c r="V225" i="101"/>
  <c r="V220" i="101"/>
  <c r="V216" i="101"/>
  <c r="V181" i="101"/>
  <c r="V169" i="101"/>
  <c r="V237" i="101"/>
  <c r="V197" i="101"/>
  <c r="V191" i="101"/>
  <c r="V188" i="101"/>
  <c r="V176" i="101"/>
  <c r="V234" i="101"/>
  <c r="V229" i="101"/>
  <c r="V226" i="101"/>
  <c r="V219" i="101"/>
  <c r="V180" i="101"/>
  <c r="V168" i="101"/>
  <c r="V185" i="101"/>
  <c r="V184" i="101"/>
  <c r="V173" i="101"/>
  <c r="V158" i="101"/>
  <c r="V195" i="101"/>
  <c r="V208" i="101"/>
  <c r="V207" i="101"/>
  <c r="V189" i="101"/>
  <c r="V183" i="101"/>
  <c r="V238" i="101"/>
  <c r="V204" i="101"/>
  <c r="V190" i="101"/>
  <c r="V177" i="101"/>
  <c r="V164" i="101"/>
  <c r="V152" i="101"/>
  <c r="V171" i="101"/>
  <c r="V159" i="101"/>
  <c r="V212" i="101"/>
  <c r="V200" i="101"/>
  <c r="V196" i="101"/>
  <c r="V186" i="101"/>
  <c r="V182" i="101"/>
  <c r="V156" i="101"/>
  <c r="V162" i="101"/>
  <c r="V138" i="101"/>
  <c r="V165" i="101"/>
  <c r="V157" i="101"/>
  <c r="V174" i="101"/>
  <c r="V172" i="101"/>
  <c r="V161" i="101"/>
  <c r="V142" i="101"/>
  <c r="V163" i="101"/>
  <c r="V151" i="101"/>
  <c r="V144" i="101"/>
  <c r="V132" i="101"/>
  <c r="V120" i="101"/>
  <c r="V166" i="101"/>
  <c r="V139" i="101"/>
  <c r="V160" i="101"/>
  <c r="V153" i="101"/>
  <c r="V178" i="101"/>
  <c r="V167" i="101"/>
  <c r="V170" i="101"/>
  <c r="V155" i="101"/>
  <c r="V143" i="101"/>
  <c r="V131" i="101"/>
  <c r="V119" i="101"/>
  <c r="V133" i="101"/>
  <c r="V116" i="101"/>
  <c r="V107" i="101"/>
  <c r="V95" i="101"/>
  <c r="V140" i="101"/>
  <c r="V137" i="101"/>
  <c r="V126" i="101"/>
  <c r="V125" i="101"/>
  <c r="V149" i="101"/>
  <c r="V148" i="101"/>
  <c r="V147" i="101"/>
  <c r="V146" i="101"/>
  <c r="V134" i="101"/>
  <c r="V128" i="101"/>
  <c r="V154" i="101"/>
  <c r="V150" i="101"/>
  <c r="V145" i="101"/>
  <c r="V129" i="101"/>
  <c r="V101" i="101"/>
  <c r="V89" i="101"/>
  <c r="V130" i="101"/>
  <c r="V121" i="101"/>
  <c r="V108" i="101"/>
  <c r="V122" i="101"/>
  <c r="V115" i="101"/>
  <c r="V105" i="101"/>
  <c r="V114" i="101"/>
  <c r="V102" i="101"/>
  <c r="V83" i="101"/>
  <c r="V71" i="101"/>
  <c r="V111" i="101"/>
  <c r="V93" i="101"/>
  <c r="V127" i="101"/>
  <c r="V106" i="101"/>
  <c r="V113" i="101"/>
  <c r="V124" i="101"/>
  <c r="V96" i="101"/>
  <c r="V75" i="101"/>
  <c r="V141" i="101"/>
  <c r="V110" i="101"/>
  <c r="V135" i="101"/>
  <c r="V97" i="101"/>
  <c r="V88" i="101"/>
  <c r="V77" i="101"/>
  <c r="V65" i="101"/>
  <c r="V117" i="101"/>
  <c r="V112" i="101"/>
  <c r="V98" i="101"/>
  <c r="V136" i="101"/>
  <c r="V118" i="101"/>
  <c r="V109" i="101"/>
  <c r="V104" i="101"/>
  <c r="V99" i="101"/>
  <c r="V100" i="101"/>
  <c r="V91" i="101"/>
  <c r="V81" i="101"/>
  <c r="V69" i="101"/>
  <c r="V74" i="101"/>
  <c r="V72" i="101"/>
  <c r="V67" i="101"/>
  <c r="V58" i="101"/>
  <c r="V90" i="101"/>
  <c r="V123" i="101"/>
  <c r="V76" i="101"/>
  <c r="V103" i="101"/>
  <c r="V61" i="101"/>
  <c r="V50" i="101"/>
  <c r="V38" i="101"/>
  <c r="V78" i="101"/>
  <c r="V85" i="101"/>
  <c r="V80" i="101"/>
  <c r="V86" i="101"/>
  <c r="V82" i="101"/>
  <c r="V94" i="101"/>
  <c r="V87" i="101"/>
  <c r="V84" i="101"/>
  <c r="V79" i="101"/>
  <c r="V51" i="101"/>
  <c r="V39" i="101"/>
  <c r="V70" i="101"/>
  <c r="V53" i="101"/>
  <c r="V35" i="101"/>
  <c r="V26" i="101"/>
  <c r="V62" i="101"/>
  <c r="V54" i="101"/>
  <c r="V63" i="101"/>
  <c r="V64" i="101"/>
  <c r="V55" i="101"/>
  <c r="V37" i="101"/>
  <c r="V68" i="101"/>
  <c r="V47" i="101"/>
  <c r="V92" i="101"/>
  <c r="V56" i="101"/>
  <c r="V48" i="101"/>
  <c r="V60" i="101"/>
  <c r="V59" i="101"/>
  <c r="V73" i="101"/>
  <c r="V57" i="101"/>
  <c r="V42" i="101"/>
  <c r="V33" i="101"/>
  <c r="V32" i="101"/>
  <c r="V29" i="101"/>
  <c r="V52" i="101"/>
  <c r="V43" i="101"/>
  <c r="O22" i="101"/>
  <c r="AR22" i="101"/>
  <c r="P23" i="101"/>
  <c r="AD23" i="101"/>
  <c r="R24" i="101"/>
  <c r="S25" i="101"/>
  <c r="U26" i="101"/>
  <c r="AJ26" i="101"/>
  <c r="V27" i="101"/>
  <c r="Y28" i="101"/>
  <c r="N29" i="101"/>
  <c r="AA30" i="101"/>
  <c r="AB31" i="101"/>
  <c r="Z32" i="101"/>
  <c r="T33" i="101"/>
  <c r="AB35" i="101"/>
  <c r="P37" i="101"/>
  <c r="X38" i="101"/>
  <c r="AG39" i="101"/>
  <c r="AT39" i="101" s="1"/>
  <c r="O40" i="101"/>
  <c r="AQ40" i="101"/>
  <c r="R43" i="101"/>
  <c r="AN44" i="101"/>
  <c r="K44" i="101" s="1"/>
  <c r="H44" i="101"/>
  <c r="AK44" i="101"/>
  <c r="AE44" i="101"/>
  <c r="AR44" i="101"/>
  <c r="AO44" i="101"/>
  <c r="AL44" i="101"/>
  <c r="I44" i="101"/>
  <c r="AP44" i="101"/>
  <c r="V45" i="101"/>
  <c r="P46" i="101"/>
  <c r="AC47" i="101"/>
  <c r="V49" i="101"/>
  <c r="N50" i="101"/>
  <c r="AK23" i="101"/>
  <c r="M23" i="101"/>
  <c r="AQ23" i="101"/>
  <c r="AE23" i="101"/>
  <c r="AI33" i="101"/>
  <c r="AV33" i="101" s="1"/>
  <c r="AG33" i="101"/>
  <c r="AT33" i="101" s="1"/>
  <c r="W276" i="101"/>
  <c r="W271" i="101"/>
  <c r="W259" i="101"/>
  <c r="W273" i="101"/>
  <c r="W268" i="101"/>
  <c r="W275" i="101"/>
  <c r="W263" i="101"/>
  <c r="W270" i="101"/>
  <c r="W258" i="101"/>
  <c r="W265" i="101"/>
  <c r="W272" i="101"/>
  <c r="W267" i="101"/>
  <c r="W269" i="101"/>
  <c r="W257" i="101"/>
  <c r="W274" i="101"/>
  <c r="W256" i="101"/>
  <c r="W246" i="101"/>
  <c r="W262" i="101"/>
  <c r="W260" i="101"/>
  <c r="W250" i="101"/>
  <c r="W240" i="101"/>
  <c r="W264" i="101"/>
  <c r="W251" i="101"/>
  <c r="W247" i="101"/>
  <c r="W253" i="101"/>
  <c r="W249" i="101"/>
  <c r="W255" i="101"/>
  <c r="W244" i="101"/>
  <c r="W254" i="101"/>
  <c r="W239" i="101"/>
  <c r="W242" i="101"/>
  <c r="W223" i="101"/>
  <c r="W230" i="101"/>
  <c r="W261" i="101"/>
  <c r="W243" i="101"/>
  <c r="W225" i="101"/>
  <c r="W241" i="101"/>
  <c r="W238" i="101"/>
  <c r="W232" i="101"/>
  <c r="W220" i="101"/>
  <c r="W206" i="101"/>
  <c r="W222" i="101"/>
  <c r="W221" i="101"/>
  <c r="W218" i="101"/>
  <c r="W215" i="101"/>
  <c r="W229" i="101"/>
  <c r="W252" i="101"/>
  <c r="W248" i="101"/>
  <c r="W234" i="101"/>
  <c r="W226" i="101"/>
  <c r="W212" i="101"/>
  <c r="W200" i="101"/>
  <c r="W214" i="101"/>
  <c r="W245" i="101"/>
  <c r="W237" i="101"/>
  <c r="W233" i="101"/>
  <c r="W228" i="101"/>
  <c r="W224" i="101"/>
  <c r="W216" i="101"/>
  <c r="W208" i="101"/>
  <c r="W201" i="101"/>
  <c r="W211" i="101"/>
  <c r="W197" i="101"/>
  <c r="W203" i="101"/>
  <c r="W196" i="101"/>
  <c r="W182" i="101"/>
  <c r="W170" i="101"/>
  <c r="W231" i="101"/>
  <c r="W202" i="101"/>
  <c r="W266" i="101"/>
  <c r="W217" i="101"/>
  <c r="W198" i="101"/>
  <c r="W186" i="101"/>
  <c r="W236" i="101"/>
  <c r="W205" i="101"/>
  <c r="W191" i="101"/>
  <c r="W188" i="101"/>
  <c r="W176" i="101"/>
  <c r="W195" i="101"/>
  <c r="W192" i="101"/>
  <c r="W183" i="101"/>
  <c r="W171" i="101"/>
  <c r="W227" i="101"/>
  <c r="W210" i="101"/>
  <c r="W209" i="101"/>
  <c r="W193" i="101"/>
  <c r="W187" i="101"/>
  <c r="W175" i="101"/>
  <c r="W181" i="101"/>
  <c r="W180" i="101"/>
  <c r="W165" i="101"/>
  <c r="W153" i="101"/>
  <c r="W207" i="101"/>
  <c r="W199" i="101"/>
  <c r="W204" i="101"/>
  <c r="W190" i="101"/>
  <c r="W213" i="101"/>
  <c r="W169" i="101"/>
  <c r="W159" i="101"/>
  <c r="W174" i="101"/>
  <c r="W166" i="101"/>
  <c r="W235" i="101"/>
  <c r="W219" i="101"/>
  <c r="W194" i="101"/>
  <c r="W163" i="101"/>
  <c r="W168" i="101"/>
  <c r="W157" i="101"/>
  <c r="W145" i="101"/>
  <c r="W177" i="101"/>
  <c r="W179" i="101"/>
  <c r="W164" i="101"/>
  <c r="W156" i="101"/>
  <c r="W150" i="101"/>
  <c r="W137" i="101"/>
  <c r="W189" i="101"/>
  <c r="W139" i="101"/>
  <c r="W127" i="101"/>
  <c r="W115" i="101"/>
  <c r="W185" i="101"/>
  <c r="W160" i="101"/>
  <c r="W158" i="101"/>
  <c r="W152" i="101"/>
  <c r="W146" i="101"/>
  <c r="W134" i="101"/>
  <c r="W178" i="101"/>
  <c r="W167" i="101"/>
  <c r="W173" i="101"/>
  <c r="W162" i="101"/>
  <c r="W138" i="101"/>
  <c r="W126" i="101"/>
  <c r="W114" i="101"/>
  <c r="W155" i="101"/>
  <c r="W140" i="101"/>
  <c r="W125" i="101"/>
  <c r="W102" i="101"/>
  <c r="W90" i="101"/>
  <c r="W149" i="101"/>
  <c r="W148" i="101"/>
  <c r="W147" i="101"/>
  <c r="W184" i="101"/>
  <c r="W161" i="101"/>
  <c r="W154" i="101"/>
  <c r="W130" i="101"/>
  <c r="W121" i="101"/>
  <c r="W108" i="101"/>
  <c r="W96" i="101"/>
  <c r="W131" i="101"/>
  <c r="W122" i="101"/>
  <c r="W103" i="101"/>
  <c r="W172" i="101"/>
  <c r="W151" i="101"/>
  <c r="W144" i="101"/>
  <c r="W143" i="101"/>
  <c r="W123" i="101"/>
  <c r="W142" i="101"/>
  <c r="W141" i="101"/>
  <c r="W124" i="101"/>
  <c r="W112" i="101"/>
  <c r="W129" i="101"/>
  <c r="W111" i="101"/>
  <c r="W93" i="101"/>
  <c r="W78" i="101"/>
  <c r="W66" i="101"/>
  <c r="W133" i="101"/>
  <c r="W106" i="101"/>
  <c r="W94" i="101"/>
  <c r="W85" i="101"/>
  <c r="W113" i="101"/>
  <c r="W116" i="101"/>
  <c r="W128" i="101"/>
  <c r="W120" i="101"/>
  <c r="W110" i="101"/>
  <c r="W87" i="101"/>
  <c r="W82" i="101"/>
  <c r="W70" i="101"/>
  <c r="W135" i="101"/>
  <c r="W105" i="101"/>
  <c r="W117" i="101"/>
  <c r="W98" i="101"/>
  <c r="W84" i="101"/>
  <c r="W72" i="101"/>
  <c r="W60" i="101"/>
  <c r="W136" i="101"/>
  <c r="W89" i="101"/>
  <c r="W132" i="101"/>
  <c r="W119" i="101"/>
  <c r="W118" i="101"/>
  <c r="W109" i="101"/>
  <c r="W107" i="101"/>
  <c r="W100" i="101"/>
  <c r="W91" i="101"/>
  <c r="W92" i="101"/>
  <c r="W76" i="101"/>
  <c r="W99" i="101"/>
  <c r="W97" i="101"/>
  <c r="W81" i="101"/>
  <c r="W88" i="101"/>
  <c r="W73" i="101"/>
  <c r="W62" i="101"/>
  <c r="W57" i="101"/>
  <c r="W45" i="101"/>
  <c r="W33" i="101"/>
  <c r="W83" i="101"/>
  <c r="W80" i="101"/>
  <c r="W71" i="101"/>
  <c r="W68" i="101"/>
  <c r="W63" i="101"/>
  <c r="W59" i="101"/>
  <c r="W95" i="101"/>
  <c r="W86" i="101"/>
  <c r="W101" i="101"/>
  <c r="W65" i="101"/>
  <c r="W104" i="101"/>
  <c r="W77" i="101"/>
  <c r="W74" i="101"/>
  <c r="W67" i="101"/>
  <c r="W58" i="101"/>
  <c r="W46" i="101"/>
  <c r="W34" i="101"/>
  <c r="W54" i="101"/>
  <c r="W44" i="101"/>
  <c r="W64" i="101"/>
  <c r="W47" i="101"/>
  <c r="W38" i="101"/>
  <c r="W56" i="101"/>
  <c r="W48" i="101"/>
  <c r="W39" i="101"/>
  <c r="W49" i="101"/>
  <c r="W40" i="101"/>
  <c r="W31" i="101"/>
  <c r="W27" i="101"/>
  <c r="W75" i="101"/>
  <c r="W69" i="101"/>
  <c r="W51" i="101"/>
  <c r="W53" i="101"/>
  <c r="P22" i="101"/>
  <c r="AE22" i="101"/>
  <c r="Q23" i="101"/>
  <c r="S24" i="101"/>
  <c r="AG24" i="101"/>
  <c r="AT24" i="101" s="1"/>
  <c r="T25" i="101"/>
  <c r="W26" i="101"/>
  <c r="AJ28" i="101"/>
  <c r="AP28" i="101"/>
  <c r="Z28" i="101"/>
  <c r="AN28" i="101"/>
  <c r="K28" i="101" s="1"/>
  <c r="O29" i="101"/>
  <c r="AC30" i="101"/>
  <c r="AC31" i="101"/>
  <c r="AA32" i="101"/>
  <c r="U33" i="101"/>
  <c r="Q37" i="101"/>
  <c r="AI39" i="101"/>
  <c r="AV39" i="101" s="1"/>
  <c r="S40" i="101"/>
  <c r="AR40" i="101"/>
  <c r="AA41" i="101"/>
  <c r="S43" i="101"/>
  <c r="M44" i="101"/>
  <c r="AQ44" i="101"/>
  <c r="Z45" i="101"/>
  <c r="V46" i="101"/>
  <c r="N48" i="101"/>
  <c r="AB49" i="101"/>
  <c r="P50" i="101"/>
  <c r="X276" i="101"/>
  <c r="X266" i="101"/>
  <c r="X273" i="101"/>
  <c r="X275" i="101"/>
  <c r="X263" i="101"/>
  <c r="X270" i="101"/>
  <c r="X265" i="101"/>
  <c r="X253" i="101"/>
  <c r="X272" i="101"/>
  <c r="X260" i="101"/>
  <c r="X274" i="101"/>
  <c r="X264" i="101"/>
  <c r="X252" i="101"/>
  <c r="X241" i="101"/>
  <c r="X250" i="101"/>
  <c r="X245" i="101"/>
  <c r="X257" i="101"/>
  <c r="X259" i="101"/>
  <c r="X251" i="101"/>
  <c r="X247" i="101"/>
  <c r="X235" i="101"/>
  <c r="X268" i="101"/>
  <c r="X254" i="101"/>
  <c r="X267" i="101"/>
  <c r="X258" i="101"/>
  <c r="X248" i="101"/>
  <c r="X240" i="101"/>
  <c r="X233" i="101"/>
  <c r="X271" i="101"/>
  <c r="X262" i="101"/>
  <c r="X230" i="101"/>
  <c r="X218" i="101"/>
  <c r="X261" i="101"/>
  <c r="X246" i="101"/>
  <c r="X243" i="101"/>
  <c r="X225" i="101"/>
  <c r="X269" i="101"/>
  <c r="X256" i="101"/>
  <c r="X232" i="101"/>
  <c r="X255" i="101"/>
  <c r="X242" i="101"/>
  <c r="X219" i="101"/>
  <c r="X213" i="101"/>
  <c r="X201" i="101"/>
  <c r="X239" i="101"/>
  <c r="X229" i="101"/>
  <c r="X210" i="101"/>
  <c r="X236" i="101"/>
  <c r="X231" i="101"/>
  <c r="X223" i="101"/>
  <c r="X217" i="101"/>
  <c r="X207" i="101"/>
  <c r="X237" i="101"/>
  <c r="X228" i="101"/>
  <c r="X224" i="101"/>
  <c r="X209" i="101"/>
  <c r="X216" i="101"/>
  <c r="X244" i="101"/>
  <c r="X238" i="101"/>
  <c r="X227" i="101"/>
  <c r="X222" i="101"/>
  <c r="X220" i="101"/>
  <c r="X212" i="101"/>
  <c r="X202" i="101"/>
  <c r="X193" i="101"/>
  <c r="X203" i="101"/>
  <c r="X195" i="101"/>
  <c r="X234" i="101"/>
  <c r="X226" i="101"/>
  <c r="X249" i="101"/>
  <c r="X221" i="101"/>
  <c r="X198" i="101"/>
  <c r="X194" i="101"/>
  <c r="X189" i="101"/>
  <c r="X177" i="101"/>
  <c r="X206" i="101"/>
  <c r="X211" i="101"/>
  <c r="X214" i="101"/>
  <c r="X181" i="101"/>
  <c r="X205" i="101"/>
  <c r="X191" i="101"/>
  <c r="X197" i="101"/>
  <c r="X192" i="101"/>
  <c r="X183" i="101"/>
  <c r="X171" i="101"/>
  <c r="X204" i="101"/>
  <c r="X190" i="101"/>
  <c r="X178" i="101"/>
  <c r="X196" i="101"/>
  <c r="X182" i="101"/>
  <c r="X170" i="101"/>
  <c r="X199" i="101"/>
  <c r="X179" i="101"/>
  <c r="X168" i="101"/>
  <c r="X160" i="101"/>
  <c r="X148" i="101"/>
  <c r="X208" i="101"/>
  <c r="X188" i="101"/>
  <c r="X164" i="101"/>
  <c r="X174" i="101"/>
  <c r="X166" i="101"/>
  <c r="X154" i="101"/>
  <c r="X187" i="101"/>
  <c r="X167" i="101"/>
  <c r="X161" i="101"/>
  <c r="X200" i="101"/>
  <c r="X215" i="101"/>
  <c r="X185" i="101"/>
  <c r="X184" i="101"/>
  <c r="X173" i="101"/>
  <c r="X158" i="101"/>
  <c r="X165" i="101"/>
  <c r="X140" i="101"/>
  <c r="X186" i="101"/>
  <c r="X159" i="101"/>
  <c r="X172" i="101"/>
  <c r="X151" i="101"/>
  <c r="X144" i="101"/>
  <c r="X169" i="101"/>
  <c r="X152" i="101"/>
  <c r="X146" i="101"/>
  <c r="X134" i="101"/>
  <c r="X122" i="101"/>
  <c r="X153" i="101"/>
  <c r="X141" i="101"/>
  <c r="X175" i="101"/>
  <c r="X180" i="101"/>
  <c r="X157" i="101"/>
  <c r="X145" i="101"/>
  <c r="X133" i="101"/>
  <c r="X121" i="101"/>
  <c r="X137" i="101"/>
  <c r="X126" i="101"/>
  <c r="X117" i="101"/>
  <c r="X109" i="101"/>
  <c r="X97" i="101"/>
  <c r="X149" i="101"/>
  <c r="X136" i="101"/>
  <c r="X135" i="101"/>
  <c r="X127" i="101"/>
  <c r="X163" i="101"/>
  <c r="X162" i="101"/>
  <c r="X147" i="101"/>
  <c r="X176" i="101"/>
  <c r="X129" i="101"/>
  <c r="X120" i="101"/>
  <c r="X150" i="101"/>
  <c r="X131" i="101"/>
  <c r="X103" i="101"/>
  <c r="X91" i="101"/>
  <c r="X143" i="101"/>
  <c r="X123" i="101"/>
  <c r="X113" i="101"/>
  <c r="X110" i="101"/>
  <c r="X142" i="101"/>
  <c r="X138" i="101"/>
  <c r="X132" i="101"/>
  <c r="X156" i="101"/>
  <c r="X116" i="101"/>
  <c r="X107" i="101"/>
  <c r="X106" i="101"/>
  <c r="X94" i="101"/>
  <c r="X85" i="101"/>
  <c r="X73" i="101"/>
  <c r="X61" i="101"/>
  <c r="X108" i="101"/>
  <c r="X128" i="101"/>
  <c r="X124" i="101"/>
  <c r="X105" i="101"/>
  <c r="X88" i="101"/>
  <c r="X77" i="101"/>
  <c r="X115" i="101"/>
  <c r="X112" i="101"/>
  <c r="X89" i="101"/>
  <c r="X79" i="101"/>
  <c r="X67" i="101"/>
  <c r="X130" i="101"/>
  <c r="X119" i="101"/>
  <c r="X118" i="101"/>
  <c r="X104" i="101"/>
  <c r="X99" i="101"/>
  <c r="X90" i="101"/>
  <c r="X86" i="101"/>
  <c r="X92" i="101"/>
  <c r="X139" i="101"/>
  <c r="X125" i="101"/>
  <c r="X101" i="101"/>
  <c r="X83" i="101"/>
  <c r="X71" i="101"/>
  <c r="X81" i="101"/>
  <c r="X114" i="101"/>
  <c r="X102" i="101"/>
  <c r="X100" i="101"/>
  <c r="X155" i="101"/>
  <c r="X93" i="101"/>
  <c r="X80" i="101"/>
  <c r="X78" i="101"/>
  <c r="X52" i="101"/>
  <c r="X40" i="101"/>
  <c r="X111" i="101"/>
  <c r="X95" i="101"/>
  <c r="X64" i="101"/>
  <c r="X75" i="101"/>
  <c r="X98" i="101"/>
  <c r="X82" i="101"/>
  <c r="X70" i="101"/>
  <c r="X66" i="101"/>
  <c r="X96" i="101"/>
  <c r="X72" i="101"/>
  <c r="X53" i="101"/>
  <c r="X41" i="101"/>
  <c r="X62" i="101"/>
  <c r="X45" i="101"/>
  <c r="X36" i="101"/>
  <c r="X28" i="101"/>
  <c r="X63" i="101"/>
  <c r="X55" i="101"/>
  <c r="X68" i="101"/>
  <c r="X56" i="101"/>
  <c r="X30" i="101"/>
  <c r="X48" i="101"/>
  <c r="X76" i="101"/>
  <c r="X49" i="101"/>
  <c r="X87" i="101"/>
  <c r="X84" i="101"/>
  <c r="X60" i="101"/>
  <c r="X50" i="101"/>
  <c r="X22" i="101"/>
  <c r="X74" i="101"/>
  <c r="X65" i="101"/>
  <c r="X59" i="101"/>
  <c r="X69" i="101"/>
  <c r="X57" i="101"/>
  <c r="X43" i="101"/>
  <c r="X34" i="101"/>
  <c r="X58" i="101"/>
  <c r="X54" i="101"/>
  <c r="X44" i="101"/>
  <c r="R23" i="101"/>
  <c r="U24" i="101"/>
  <c r="AH24" i="101"/>
  <c r="AU24" i="101" s="1"/>
  <c r="AJ25" i="101"/>
  <c r="X26" i="101"/>
  <c r="AA28" i="101"/>
  <c r="AD30" i="101"/>
  <c r="AD32" i="101"/>
  <c r="X33" i="101"/>
  <c r="N34" i="101"/>
  <c r="O36" i="101"/>
  <c r="U37" i="101"/>
  <c r="U40" i="101"/>
  <c r="N44" i="101"/>
  <c r="X46" i="101"/>
  <c r="S50" i="101"/>
  <c r="S73" i="101"/>
  <c r="AH33" i="101"/>
  <c r="AU33" i="101" s="1"/>
  <c r="Y273" i="101"/>
  <c r="Y261" i="101"/>
  <c r="Y275" i="101"/>
  <c r="Y270" i="101"/>
  <c r="Y265" i="101"/>
  <c r="Y272" i="101"/>
  <c r="Y260" i="101"/>
  <c r="Y267" i="101"/>
  <c r="Y255" i="101"/>
  <c r="Y274" i="101"/>
  <c r="Y269" i="101"/>
  <c r="Y276" i="101"/>
  <c r="Y271" i="101"/>
  <c r="Y259" i="101"/>
  <c r="Y248" i="101"/>
  <c r="Y236" i="101"/>
  <c r="Y257" i="101"/>
  <c r="Y263" i="101"/>
  <c r="Y251" i="101"/>
  <c r="Y264" i="101"/>
  <c r="Y242" i="101"/>
  <c r="Y252" i="101"/>
  <c r="Y249" i="101"/>
  <c r="Y268" i="101"/>
  <c r="Y250" i="101"/>
  <c r="Y228" i="101"/>
  <c r="Y241" i="101"/>
  <c r="Y262" i="101"/>
  <c r="Y246" i="101"/>
  <c r="Y243" i="101"/>
  <c r="Y225" i="101"/>
  <c r="Y256" i="101"/>
  <c r="Y232" i="101"/>
  <c r="Y220" i="101"/>
  <c r="Y235" i="101"/>
  <c r="Y227" i="101"/>
  <c r="Y208" i="101"/>
  <c r="Y244" i="101"/>
  <c r="Y231" i="101"/>
  <c r="Y223" i="101"/>
  <c r="Y217" i="101"/>
  <c r="Y234" i="101"/>
  <c r="Y226" i="101"/>
  <c r="Y266" i="101"/>
  <c r="Y214" i="101"/>
  <c r="Y202" i="101"/>
  <c r="Y258" i="101"/>
  <c r="Y245" i="101"/>
  <c r="Y233" i="101"/>
  <c r="Y216" i="101"/>
  <c r="Y254" i="101"/>
  <c r="Y247" i="101"/>
  <c r="Y230" i="101"/>
  <c r="Y211" i="101"/>
  <c r="Y237" i="101"/>
  <c r="Y219" i="101"/>
  <c r="Y224" i="101"/>
  <c r="Y253" i="101"/>
  <c r="Y210" i="101"/>
  <c r="Y204" i="101"/>
  <c r="Y229" i="101"/>
  <c r="Y240" i="101"/>
  <c r="Y238" i="101"/>
  <c r="Y209" i="101"/>
  <c r="Y207" i="101"/>
  <c r="Y199" i="101"/>
  <c r="Y184" i="101"/>
  <c r="Y172" i="101"/>
  <c r="Y239" i="101"/>
  <c r="Y206" i="101"/>
  <c r="Y218" i="101"/>
  <c r="Y222" i="101"/>
  <c r="Y198" i="101"/>
  <c r="Y205" i="101"/>
  <c r="Y201" i="101"/>
  <c r="Y191" i="101"/>
  <c r="Y188" i="101"/>
  <c r="Y221" i="101"/>
  <c r="Y197" i="101"/>
  <c r="Y192" i="101"/>
  <c r="Y195" i="101"/>
  <c r="Y190" i="101"/>
  <c r="Y178" i="101"/>
  <c r="Y212" i="101"/>
  <c r="Y185" i="101"/>
  <c r="Y173" i="101"/>
  <c r="Y215" i="101"/>
  <c r="Y213" i="101"/>
  <c r="Y203" i="101"/>
  <c r="Y189" i="101"/>
  <c r="Y177" i="101"/>
  <c r="Y175" i="101"/>
  <c r="Y170" i="101"/>
  <c r="Y155" i="101"/>
  <c r="Y169" i="101"/>
  <c r="Y193" i="101"/>
  <c r="Y187" i="101"/>
  <c r="Y171" i="101"/>
  <c r="Y167" i="101"/>
  <c r="Y161" i="101"/>
  <c r="Y149" i="101"/>
  <c r="Y200" i="101"/>
  <c r="Y156" i="101"/>
  <c r="Y196" i="101"/>
  <c r="Y194" i="101"/>
  <c r="Y180" i="101"/>
  <c r="Y165" i="101"/>
  <c r="Y186" i="101"/>
  <c r="Y159" i="101"/>
  <c r="Y148" i="101"/>
  <c r="Y147" i="101"/>
  <c r="Y135" i="101"/>
  <c r="Y163" i="101"/>
  <c r="Y139" i="101"/>
  <c r="Y181" i="101"/>
  <c r="Y166" i="101"/>
  <c r="Y160" i="101"/>
  <c r="Y158" i="101"/>
  <c r="Y153" i="101"/>
  <c r="Y141" i="101"/>
  <c r="Y129" i="101"/>
  <c r="Y117" i="101"/>
  <c r="Y136" i="101"/>
  <c r="Y154" i="101"/>
  <c r="Y176" i="101"/>
  <c r="Y162" i="101"/>
  <c r="Y168" i="101"/>
  <c r="Y140" i="101"/>
  <c r="Y128" i="101"/>
  <c r="Y116" i="101"/>
  <c r="Y174" i="101"/>
  <c r="Y127" i="101"/>
  <c r="Y118" i="101"/>
  <c r="Y104" i="101"/>
  <c r="Y92" i="101"/>
  <c r="Y152" i="101"/>
  <c r="Y119" i="101"/>
  <c r="Y146" i="101"/>
  <c r="Y182" i="101"/>
  <c r="Y150" i="101"/>
  <c r="Y130" i="101"/>
  <c r="Y145" i="101"/>
  <c r="Y143" i="101"/>
  <c r="Y123" i="101"/>
  <c r="Y122" i="101"/>
  <c r="Y113" i="101"/>
  <c r="Y110" i="101"/>
  <c r="Y98" i="101"/>
  <c r="Y151" i="101"/>
  <c r="Y144" i="101"/>
  <c r="Y142" i="101"/>
  <c r="Y138" i="101"/>
  <c r="Y132" i="101"/>
  <c r="Y114" i="101"/>
  <c r="Y105" i="101"/>
  <c r="Y179" i="101"/>
  <c r="Y157" i="101"/>
  <c r="Y124" i="101"/>
  <c r="Y183" i="101"/>
  <c r="Y164" i="101"/>
  <c r="Y133" i="101"/>
  <c r="Y125" i="101"/>
  <c r="Y80" i="101"/>
  <c r="Y68" i="101"/>
  <c r="Y131" i="101"/>
  <c r="Y108" i="101"/>
  <c r="Y103" i="101"/>
  <c r="Y95" i="101"/>
  <c r="Y126" i="101"/>
  <c r="Y120" i="101"/>
  <c r="Y137" i="101"/>
  <c r="Y115" i="101"/>
  <c r="Y97" i="101"/>
  <c r="Y84" i="101"/>
  <c r="Y72" i="101"/>
  <c r="Y112" i="101"/>
  <c r="Y99" i="101"/>
  <c r="Y90" i="101"/>
  <c r="Y86" i="101"/>
  <c r="Y74" i="101"/>
  <c r="Y62" i="101"/>
  <c r="Y109" i="101"/>
  <c r="Y107" i="101"/>
  <c r="Y100" i="101"/>
  <c r="Y134" i="101"/>
  <c r="Y101" i="101"/>
  <c r="Y111" i="101"/>
  <c r="Y102" i="101"/>
  <c r="Y93" i="101"/>
  <c r="Y78" i="101"/>
  <c r="Y81" i="101"/>
  <c r="Y60" i="101"/>
  <c r="Y76" i="101"/>
  <c r="Y69" i="101"/>
  <c r="Y91" i="101"/>
  <c r="Y106" i="101"/>
  <c r="Y88" i="101"/>
  <c r="Y83" i="101"/>
  <c r="Y63" i="101"/>
  <c r="Y59" i="101"/>
  <c r="Y47" i="101"/>
  <c r="Y35" i="101"/>
  <c r="Y85" i="101"/>
  <c r="Y75" i="101"/>
  <c r="Y121" i="101"/>
  <c r="Y82" i="101"/>
  <c r="Y87" i="101"/>
  <c r="Y79" i="101"/>
  <c r="Y58" i="101"/>
  <c r="Y48" i="101"/>
  <c r="Y36" i="101"/>
  <c r="Y55" i="101"/>
  <c r="Y46" i="101"/>
  <c r="Y37" i="101"/>
  <c r="Y23" i="101"/>
  <c r="Y64" i="101"/>
  <c r="Y94" i="101"/>
  <c r="Y77" i="101"/>
  <c r="Y56" i="101"/>
  <c r="Y89" i="101"/>
  <c r="Y39" i="101"/>
  <c r="Y71" i="101"/>
  <c r="Y49" i="101"/>
  <c r="Y50" i="101"/>
  <c r="Y40" i="101"/>
  <c r="Y65" i="101"/>
  <c r="Y42" i="101"/>
  <c r="Y41" i="101"/>
  <c r="Y32" i="101"/>
  <c r="Y29" i="101"/>
  <c r="Y57" i="101"/>
  <c r="Y51" i="101"/>
  <c r="Y96" i="101"/>
  <c r="Y73" i="101"/>
  <c r="Y67" i="101"/>
  <c r="Y66" i="101"/>
  <c r="Y61" i="101"/>
  <c r="Y52" i="101"/>
  <c r="Y70" i="101"/>
  <c r="Y45" i="101"/>
  <c r="S22" i="101"/>
  <c r="AG22" i="101"/>
  <c r="T23" i="101"/>
  <c r="V24" i="101"/>
  <c r="AK25" i="101"/>
  <c r="I26" i="101"/>
  <c r="AN26" i="101"/>
  <c r="K26" i="101" s="1"/>
  <c r="Y26" i="101"/>
  <c r="AM26" i="101"/>
  <c r="R29" i="101"/>
  <c r="AJ29" i="101"/>
  <c r="H31" i="101"/>
  <c r="AL31" i="101"/>
  <c r="AR31" i="101"/>
  <c r="AO31" i="101"/>
  <c r="AK31" i="101"/>
  <c r="Y33" i="101"/>
  <c r="O34" i="101"/>
  <c r="P36" i="101"/>
  <c r="W37" i="101"/>
  <c r="V40" i="101"/>
  <c r="AD41" i="101"/>
  <c r="AG42" i="101"/>
  <c r="AT42" i="101" s="1"/>
  <c r="AH42" i="101"/>
  <c r="AU42" i="101" s="1"/>
  <c r="Y43" i="101"/>
  <c r="T44" i="101"/>
  <c r="AD45" i="101"/>
  <c r="AA46" i="101"/>
  <c r="S48" i="101"/>
  <c r="U50" i="101"/>
  <c r="AA62" i="101"/>
  <c r="AC63" i="101"/>
  <c r="N268" i="101"/>
  <c r="N256" i="101"/>
  <c r="N275" i="101"/>
  <c r="N265" i="101"/>
  <c r="N272" i="101"/>
  <c r="N260" i="101"/>
  <c r="N267" i="101"/>
  <c r="N255" i="101"/>
  <c r="N274" i="101"/>
  <c r="N262" i="101"/>
  <c r="N266" i="101"/>
  <c r="N254" i="101"/>
  <c r="N259" i="101"/>
  <c r="N243" i="101"/>
  <c r="N271" i="101"/>
  <c r="N276" i="101"/>
  <c r="N252" i="101"/>
  <c r="N247" i="101"/>
  <c r="N258" i="101"/>
  <c r="N253" i="101"/>
  <c r="N249" i="101"/>
  <c r="N237" i="101"/>
  <c r="N244" i="101"/>
  <c r="N273" i="101"/>
  <c r="N246" i="101"/>
  <c r="N270" i="101"/>
  <c r="N264" i="101"/>
  <c r="N245" i="101"/>
  <c r="N257" i="101"/>
  <c r="N250" i="101"/>
  <c r="N248" i="101"/>
  <c r="N236" i="101"/>
  <c r="N232" i="101"/>
  <c r="N220" i="101"/>
  <c r="N263" i="101"/>
  <c r="N227" i="101"/>
  <c r="N238" i="101"/>
  <c r="N234" i="101"/>
  <c r="N226" i="101"/>
  <c r="N218" i="101"/>
  <c r="N215" i="101"/>
  <c r="N203" i="101"/>
  <c r="N269" i="101"/>
  <c r="N233" i="101"/>
  <c r="N228" i="101"/>
  <c r="N224" i="101"/>
  <c r="N212" i="101"/>
  <c r="N230" i="101"/>
  <c r="N261" i="101"/>
  <c r="N242" i="101"/>
  <c r="N240" i="101"/>
  <c r="N239" i="101"/>
  <c r="N209" i="101"/>
  <c r="N197" i="101"/>
  <c r="N211" i="101"/>
  <c r="N229" i="101"/>
  <c r="N225" i="101"/>
  <c r="N219" i="101"/>
  <c r="N217" i="101"/>
  <c r="N241" i="101"/>
  <c r="N195" i="101"/>
  <c r="N206" i="101"/>
  <c r="N223" i="101"/>
  <c r="N216" i="101"/>
  <c r="N208" i="101"/>
  <c r="N196" i="101"/>
  <c r="N235" i="101"/>
  <c r="N213" i="101"/>
  <c r="N179" i="101"/>
  <c r="N167" i="101"/>
  <c r="N231" i="101"/>
  <c r="N204" i="101"/>
  <c r="N207" i="101"/>
  <c r="N200" i="101"/>
  <c r="N210" i="101"/>
  <c r="N183" i="101"/>
  <c r="N251" i="101"/>
  <c r="N222" i="101"/>
  <c r="N190" i="101"/>
  <c r="N193" i="101"/>
  <c r="N185" i="101"/>
  <c r="N173" i="101"/>
  <c r="N221" i="101"/>
  <c r="N214" i="101"/>
  <c r="N199" i="101"/>
  <c r="N180" i="101"/>
  <c r="N205" i="101"/>
  <c r="N184" i="101"/>
  <c r="N172" i="101"/>
  <c r="N187" i="101"/>
  <c r="N177" i="101"/>
  <c r="N174" i="101"/>
  <c r="N169" i="101"/>
  <c r="N162" i="101"/>
  <c r="N150" i="101"/>
  <c r="N194" i="101"/>
  <c r="N201" i="101"/>
  <c r="N166" i="101"/>
  <c r="N156" i="101"/>
  <c r="N198" i="101"/>
  <c r="N175" i="101"/>
  <c r="N170" i="101"/>
  <c r="N168" i="101"/>
  <c r="N163" i="101"/>
  <c r="N191" i="101"/>
  <c r="N188" i="101"/>
  <c r="N160" i="101"/>
  <c r="N202" i="101"/>
  <c r="N151" i="101"/>
  <c r="N142" i="101"/>
  <c r="N158" i="101"/>
  <c r="N182" i="101"/>
  <c r="N176" i="101"/>
  <c r="N186" i="101"/>
  <c r="N146" i="101"/>
  <c r="N134" i="101"/>
  <c r="N165" i="101"/>
  <c r="N155" i="101"/>
  <c r="N136" i="101"/>
  <c r="N124" i="101"/>
  <c r="N189" i="101"/>
  <c r="N159" i="101"/>
  <c r="N143" i="101"/>
  <c r="N192" i="101"/>
  <c r="N164" i="101"/>
  <c r="N178" i="101"/>
  <c r="N147" i="101"/>
  <c r="N135" i="101"/>
  <c r="N123" i="101"/>
  <c r="N120" i="101"/>
  <c r="N111" i="101"/>
  <c r="N99" i="101"/>
  <c r="N87" i="101"/>
  <c r="N144" i="101"/>
  <c r="N138" i="101"/>
  <c r="N130" i="101"/>
  <c r="N129" i="101"/>
  <c r="N181" i="101"/>
  <c r="N141" i="101"/>
  <c r="N132" i="101"/>
  <c r="N152" i="101"/>
  <c r="N161" i="101"/>
  <c r="N140" i="101"/>
  <c r="N133" i="101"/>
  <c r="N105" i="101"/>
  <c r="N93" i="101"/>
  <c r="N149" i="101"/>
  <c r="N125" i="101"/>
  <c r="N116" i="101"/>
  <c r="N112" i="101"/>
  <c r="N153" i="101"/>
  <c r="N148" i="101"/>
  <c r="N126" i="101"/>
  <c r="N154" i="101"/>
  <c r="N157" i="101"/>
  <c r="N119" i="101"/>
  <c r="N109" i="101"/>
  <c r="N139" i="101"/>
  <c r="N118" i="101"/>
  <c r="N88" i="101"/>
  <c r="N75" i="101"/>
  <c r="N63" i="101"/>
  <c r="N97" i="101"/>
  <c r="N145" i="101"/>
  <c r="N121" i="101"/>
  <c r="N107" i="101"/>
  <c r="N131" i="101"/>
  <c r="N100" i="101"/>
  <c r="N79" i="101"/>
  <c r="N127" i="101"/>
  <c r="N114" i="101"/>
  <c r="N171" i="101"/>
  <c r="N106" i="101"/>
  <c r="N101" i="101"/>
  <c r="N92" i="101"/>
  <c r="N81" i="101"/>
  <c r="N69" i="101"/>
  <c r="N137" i="101"/>
  <c r="N128" i="101"/>
  <c r="N113" i="101"/>
  <c r="N102" i="101"/>
  <c r="N108" i="101"/>
  <c r="N103" i="101"/>
  <c r="N95" i="101"/>
  <c r="N85" i="101"/>
  <c r="N73" i="101"/>
  <c r="N86" i="101"/>
  <c r="N71" i="101"/>
  <c r="N68" i="101"/>
  <c r="N62" i="101"/>
  <c r="N104" i="101"/>
  <c r="N96" i="101"/>
  <c r="N94" i="101"/>
  <c r="N89" i="101"/>
  <c r="N82" i="101"/>
  <c r="N110" i="101"/>
  <c r="N65" i="101"/>
  <c r="N54" i="101"/>
  <c r="N42" i="101"/>
  <c r="N90" i="101"/>
  <c r="N84" i="101"/>
  <c r="N77" i="101"/>
  <c r="N91" i="101"/>
  <c r="N72" i="101"/>
  <c r="N115" i="101"/>
  <c r="N122" i="101"/>
  <c r="N117" i="101"/>
  <c r="N98" i="101"/>
  <c r="N83" i="101"/>
  <c r="N80" i="101"/>
  <c r="N78" i="101"/>
  <c r="N61" i="101"/>
  <c r="N55" i="101"/>
  <c r="N43" i="101"/>
  <c r="N31" i="101"/>
  <c r="N67" i="101"/>
  <c r="N60" i="101"/>
  <c r="N39" i="101"/>
  <c r="N30" i="101"/>
  <c r="N66" i="101"/>
  <c r="N59" i="101"/>
  <c r="N70" i="101"/>
  <c r="N57" i="101"/>
  <c r="N41" i="101"/>
  <c r="N32" i="101"/>
  <c r="N51" i="101"/>
  <c r="N76" i="101"/>
  <c r="N64" i="101"/>
  <c r="N58" i="101"/>
  <c r="N52" i="101"/>
  <c r="N24" i="101"/>
  <c r="N53" i="101"/>
  <c r="N74" i="101"/>
  <c r="N46" i="101"/>
  <c r="N37" i="101"/>
  <c r="N36" i="101"/>
  <c r="N56" i="101"/>
  <c r="N47" i="101"/>
  <c r="Z268" i="101"/>
  <c r="Z256" i="101"/>
  <c r="Z275" i="101"/>
  <c r="Z265" i="101"/>
  <c r="Z272" i="101"/>
  <c r="Z260" i="101"/>
  <c r="Z267" i="101"/>
  <c r="Z255" i="101"/>
  <c r="Z274" i="101"/>
  <c r="Z262" i="101"/>
  <c r="Z266" i="101"/>
  <c r="Z254" i="101"/>
  <c r="Z243" i="101"/>
  <c r="Z263" i="101"/>
  <c r="Z251" i="101"/>
  <c r="Z247" i="101"/>
  <c r="Z264" i="101"/>
  <c r="Z259" i="101"/>
  <c r="Z252" i="101"/>
  <c r="Z249" i="101"/>
  <c r="Z237" i="101"/>
  <c r="Z273" i="101"/>
  <c r="Z253" i="101"/>
  <c r="Z244" i="101"/>
  <c r="Z271" i="101"/>
  <c r="Z270" i="101"/>
  <c r="Z269" i="101"/>
  <c r="Z258" i="101"/>
  <c r="Z246" i="101"/>
  <c r="Z276" i="101"/>
  <c r="Z241" i="101"/>
  <c r="Z242" i="101"/>
  <c r="Z261" i="101"/>
  <c r="Z232" i="101"/>
  <c r="Z220" i="101"/>
  <c r="Z235" i="101"/>
  <c r="Z227" i="101"/>
  <c r="Z245" i="101"/>
  <c r="Z236" i="101"/>
  <c r="Z234" i="101"/>
  <c r="Z225" i="101"/>
  <c r="Z222" i="101"/>
  <c r="Z221" i="101"/>
  <c r="Z215" i="101"/>
  <c r="Z203" i="101"/>
  <c r="Z240" i="101"/>
  <c r="Z239" i="101"/>
  <c r="Z226" i="101"/>
  <c r="Z212" i="101"/>
  <c r="Z248" i="101"/>
  <c r="Z257" i="101"/>
  <c r="Z224" i="101"/>
  <c r="Z209" i="101"/>
  <c r="Z197" i="101"/>
  <c r="Z230" i="101"/>
  <c r="Z211" i="101"/>
  <c r="Z238" i="101"/>
  <c r="Z231" i="101"/>
  <c r="Z195" i="101"/>
  <c r="Z217" i="101"/>
  <c r="Z250" i="101"/>
  <c r="Z218" i="101"/>
  <c r="Z219" i="101"/>
  <c r="Z199" i="101"/>
  <c r="Z196" i="101"/>
  <c r="Z206" i="101"/>
  <c r="Z179" i="101"/>
  <c r="Z167" i="101"/>
  <c r="Z202" i="101"/>
  <c r="Z214" i="101"/>
  <c r="Z205" i="101"/>
  <c r="Z201" i="101"/>
  <c r="Z233" i="101"/>
  <c r="Z192" i="101"/>
  <c r="Z183" i="101"/>
  <c r="Z216" i="101"/>
  <c r="Z190" i="101"/>
  <c r="Z204" i="101"/>
  <c r="Z185" i="101"/>
  <c r="Z173" i="101"/>
  <c r="Z200" i="101"/>
  <c r="Z180" i="101"/>
  <c r="Z184" i="101"/>
  <c r="Z172" i="101"/>
  <c r="Z208" i="101"/>
  <c r="Z207" i="101"/>
  <c r="Z162" i="101"/>
  <c r="Z150" i="101"/>
  <c r="Z210" i="101"/>
  <c r="Z193" i="101"/>
  <c r="Z177" i="101"/>
  <c r="Z174" i="101"/>
  <c r="Z166" i="101"/>
  <c r="Z213" i="101"/>
  <c r="Z198" i="101"/>
  <c r="Z187" i="101"/>
  <c r="Z228" i="101"/>
  <c r="Z191" i="101"/>
  <c r="Z156" i="101"/>
  <c r="Z223" i="101"/>
  <c r="Z186" i="101"/>
  <c r="Z176" i="101"/>
  <c r="Z163" i="101"/>
  <c r="Z229" i="101"/>
  <c r="Z194" i="101"/>
  <c r="Z181" i="101"/>
  <c r="Z168" i="101"/>
  <c r="Z160" i="101"/>
  <c r="Z149" i="101"/>
  <c r="Z142" i="101"/>
  <c r="Z188" i="101"/>
  <c r="Z164" i="101"/>
  <c r="Z161" i="101"/>
  <c r="Z169" i="101"/>
  <c r="Z152" i="101"/>
  <c r="Z146" i="101"/>
  <c r="Z134" i="101"/>
  <c r="Z189" i="101"/>
  <c r="Z136" i="101"/>
  <c r="Z124" i="101"/>
  <c r="Z178" i="101"/>
  <c r="Z175" i="101"/>
  <c r="Z154" i="101"/>
  <c r="Z143" i="101"/>
  <c r="Z155" i="101"/>
  <c r="Z182" i="101"/>
  <c r="Z171" i="101"/>
  <c r="Z165" i="101"/>
  <c r="Z159" i="101"/>
  <c r="Z148" i="101"/>
  <c r="Z147" i="101"/>
  <c r="Z135" i="101"/>
  <c r="Z123" i="101"/>
  <c r="Z119" i="101"/>
  <c r="Z111" i="101"/>
  <c r="Z99" i="101"/>
  <c r="Z87" i="101"/>
  <c r="Z128" i="101"/>
  <c r="Z139" i="101"/>
  <c r="Z170" i="101"/>
  <c r="Z153" i="101"/>
  <c r="Z145" i="101"/>
  <c r="Z131" i="101"/>
  <c r="Z121" i="101"/>
  <c r="Z151" i="101"/>
  <c r="Z144" i="101"/>
  <c r="Z138" i="101"/>
  <c r="Z132" i="101"/>
  <c r="Z114" i="101"/>
  <c r="Z105" i="101"/>
  <c r="Z93" i="101"/>
  <c r="Z157" i="101"/>
  <c r="Z115" i="101"/>
  <c r="Z112" i="101"/>
  <c r="Z158" i="101"/>
  <c r="Z141" i="101"/>
  <c r="Z137" i="101"/>
  <c r="Z126" i="101"/>
  <c r="Z109" i="101"/>
  <c r="Z133" i="101"/>
  <c r="Z108" i="101"/>
  <c r="Z103" i="101"/>
  <c r="Z95" i="101"/>
  <c r="Z75" i="101"/>
  <c r="Z63" i="101"/>
  <c r="Z127" i="101"/>
  <c r="Z113" i="101"/>
  <c r="Z96" i="101"/>
  <c r="Z140" i="101"/>
  <c r="Z120" i="101"/>
  <c r="Z116" i="101"/>
  <c r="Z110" i="101"/>
  <c r="Z98" i="101"/>
  <c r="Z89" i="101"/>
  <c r="Z79" i="101"/>
  <c r="Z67" i="101"/>
  <c r="Z117" i="101"/>
  <c r="Z130" i="101"/>
  <c r="Z118" i="101"/>
  <c r="Z107" i="101"/>
  <c r="Z104" i="101"/>
  <c r="Z100" i="101"/>
  <c r="Z81" i="101"/>
  <c r="Z69" i="101"/>
  <c r="Z122" i="101"/>
  <c r="Z91" i="101"/>
  <c r="Z125" i="101"/>
  <c r="Z102" i="101"/>
  <c r="Z106" i="101"/>
  <c r="Z94" i="101"/>
  <c r="Z85" i="101"/>
  <c r="Z73" i="101"/>
  <c r="Z97" i="101"/>
  <c r="Z90" i="101"/>
  <c r="Z76" i="101"/>
  <c r="Z88" i="101"/>
  <c r="Z83" i="101"/>
  <c r="Z80" i="101"/>
  <c r="Z78" i="101"/>
  <c r="Z71" i="101"/>
  <c r="Z68" i="101"/>
  <c r="Z64" i="101"/>
  <c r="Z54" i="101"/>
  <c r="Z42" i="101"/>
  <c r="Z30" i="101"/>
  <c r="Z129" i="101"/>
  <c r="Z86" i="101"/>
  <c r="Z82" i="101"/>
  <c r="Z65" i="101"/>
  <c r="Z101" i="101"/>
  <c r="Z92" i="101"/>
  <c r="Z84" i="101"/>
  <c r="Z77" i="101"/>
  <c r="Z74" i="101"/>
  <c r="Z60" i="101"/>
  <c r="Z55" i="101"/>
  <c r="Z43" i="101"/>
  <c r="Z31" i="101"/>
  <c r="Z38" i="101"/>
  <c r="Z56" i="101"/>
  <c r="Z49" i="101"/>
  <c r="Z48" i="101"/>
  <c r="Z50" i="101"/>
  <c r="Z41" i="101"/>
  <c r="Z59" i="101"/>
  <c r="Z57" i="101"/>
  <c r="Z51" i="101"/>
  <c r="Z33" i="101"/>
  <c r="Z24" i="101"/>
  <c r="Z66" i="101"/>
  <c r="Z61" i="101"/>
  <c r="Z72" i="101"/>
  <c r="Z53" i="101"/>
  <c r="Z44" i="101"/>
  <c r="Z35" i="101"/>
  <c r="Z62" i="101"/>
  <c r="Z46" i="101"/>
  <c r="Z37" i="101"/>
  <c r="Z36" i="101"/>
  <c r="T22" i="101"/>
  <c r="U23" i="101"/>
  <c r="I25" i="101"/>
  <c r="X25" i="101"/>
  <c r="Z26" i="101"/>
  <c r="AA27" i="101"/>
  <c r="T29" i="101"/>
  <c r="AG30" i="101"/>
  <c r="AT30" i="101" s="1"/>
  <c r="AG31" i="101"/>
  <c r="AT31" i="101" s="1"/>
  <c r="AH31" i="101"/>
  <c r="AU31" i="101" s="1"/>
  <c r="AI31" i="101"/>
  <c r="AV31" i="101" s="1"/>
  <c r="AA33" i="101"/>
  <c r="S36" i="101"/>
  <c r="X37" i="101"/>
  <c r="P39" i="101"/>
  <c r="Z40" i="101"/>
  <c r="V44" i="101"/>
  <c r="U48" i="101"/>
  <c r="AH49" i="101"/>
  <c r="AU49" i="101" s="1"/>
  <c r="AJ52" i="101"/>
  <c r="K52" i="101"/>
  <c r="AO52" i="101"/>
  <c r="AE52" i="101"/>
  <c r="AR52" i="101"/>
  <c r="AQ52" i="101"/>
  <c r="AP52" i="101"/>
  <c r="M52" i="101"/>
  <c r="AM52" i="101"/>
  <c r="I52" i="101"/>
  <c r="AK52" i="101"/>
  <c r="AL54" i="101"/>
  <c r="AQ54" i="101"/>
  <c r="AE54" i="101"/>
  <c r="AK54" i="101"/>
  <c r="H54" i="101"/>
  <c r="AJ54" i="101"/>
  <c r="AR54" i="101"/>
  <c r="AO54" i="101"/>
  <c r="K54" i="101"/>
  <c r="AM54" i="101"/>
  <c r="I54" i="101"/>
  <c r="S67" i="101"/>
  <c r="AH75" i="101"/>
  <c r="AU75" i="101" s="1"/>
  <c r="AG75" i="101"/>
  <c r="AT75" i="101" s="1"/>
  <c r="AI75" i="101"/>
  <c r="AV75" i="101" s="1"/>
  <c r="AD272" i="101"/>
  <c r="AD260" i="101"/>
  <c r="AD274" i="101"/>
  <c r="AD269" i="101"/>
  <c r="AD264" i="101"/>
  <c r="AD276" i="101"/>
  <c r="AD271" i="101"/>
  <c r="AD259" i="101"/>
  <c r="AD266" i="101"/>
  <c r="AD273" i="101"/>
  <c r="AD268" i="101"/>
  <c r="AD270" i="101"/>
  <c r="AD258" i="101"/>
  <c r="AD267" i="101"/>
  <c r="AD247" i="101"/>
  <c r="AD235" i="101"/>
  <c r="AD275" i="101"/>
  <c r="AD254" i="101"/>
  <c r="AD265" i="101"/>
  <c r="AD241" i="101"/>
  <c r="AD256" i="101"/>
  <c r="AD248" i="101"/>
  <c r="AD251" i="101"/>
  <c r="AD227" i="101"/>
  <c r="AD263" i="101"/>
  <c r="AD262" i="101"/>
  <c r="AD261" i="101"/>
  <c r="AD246" i="101"/>
  <c r="AD236" i="101"/>
  <c r="AD234" i="101"/>
  <c r="AD237" i="101"/>
  <c r="AD224" i="101"/>
  <c r="AD238" i="101"/>
  <c r="AD231" i="101"/>
  <c r="AD255" i="101"/>
  <c r="AD253" i="101"/>
  <c r="AD252" i="101"/>
  <c r="AD244" i="101"/>
  <c r="AD226" i="101"/>
  <c r="AD229" i="101"/>
  <c r="AD207" i="101"/>
  <c r="AD249" i="101"/>
  <c r="AD233" i="101"/>
  <c r="AD228" i="101"/>
  <c r="AD216" i="101"/>
  <c r="AD257" i="101"/>
  <c r="AD219" i="101"/>
  <c r="AD213" i="101"/>
  <c r="AD201" i="101"/>
  <c r="AD225" i="101"/>
  <c r="AD221" i="101"/>
  <c r="AD215" i="101"/>
  <c r="AD250" i="101"/>
  <c r="AD242" i="101"/>
  <c r="AD232" i="101"/>
  <c r="AD218" i="101"/>
  <c r="AD210" i="101"/>
  <c r="AD230" i="101"/>
  <c r="AD217" i="101"/>
  <c r="AD205" i="101"/>
  <c r="AD198" i="101"/>
  <c r="AD240" i="101"/>
  <c r="AD245" i="101"/>
  <c r="AD239" i="101"/>
  <c r="AD214" i="101"/>
  <c r="AD208" i="101"/>
  <c r="AD202" i="101"/>
  <c r="AD191" i="101"/>
  <c r="AD183" i="101"/>
  <c r="AD171" i="101"/>
  <c r="AD222" i="101"/>
  <c r="AD211" i="101"/>
  <c r="AD243" i="101"/>
  <c r="AD220" i="101"/>
  <c r="AD212" i="101"/>
  <c r="AD204" i="101"/>
  <c r="AD187" i="101"/>
  <c r="AD200" i="101"/>
  <c r="AD196" i="101"/>
  <c r="AD193" i="101"/>
  <c r="AD189" i="101"/>
  <c r="AD177" i="101"/>
  <c r="AD184" i="101"/>
  <c r="AD172" i="101"/>
  <c r="AD188" i="101"/>
  <c r="AD176" i="101"/>
  <c r="AD166" i="101"/>
  <c r="AD154" i="101"/>
  <c r="AD209" i="101"/>
  <c r="AD203" i="101"/>
  <c r="AD206" i="101"/>
  <c r="AD197" i="101"/>
  <c r="AD186" i="101"/>
  <c r="AD223" i="101"/>
  <c r="AD182" i="101"/>
  <c r="AD173" i="101"/>
  <c r="AD160" i="101"/>
  <c r="AD148" i="101"/>
  <c r="AD194" i="101"/>
  <c r="AD185" i="101"/>
  <c r="AD168" i="101"/>
  <c r="AD199" i="101"/>
  <c r="AD178" i="101"/>
  <c r="AD164" i="101"/>
  <c r="AD146" i="101"/>
  <c r="AD179" i="101"/>
  <c r="AD174" i="101"/>
  <c r="AD163" i="101"/>
  <c r="AD152" i="101"/>
  <c r="AD169" i="101"/>
  <c r="AD181" i="101"/>
  <c r="AD155" i="101"/>
  <c r="AD138" i="101"/>
  <c r="AD192" i="101"/>
  <c r="AD190" i="101"/>
  <c r="AD175" i="101"/>
  <c r="AD167" i="101"/>
  <c r="AD162" i="101"/>
  <c r="AD140" i="101"/>
  <c r="AD128" i="101"/>
  <c r="AD116" i="101"/>
  <c r="AD157" i="101"/>
  <c r="AD147" i="101"/>
  <c r="AD135" i="101"/>
  <c r="AD195" i="101"/>
  <c r="AD159" i="101"/>
  <c r="AD180" i="101"/>
  <c r="AD170" i="101"/>
  <c r="AD165" i="101"/>
  <c r="AD156" i="101"/>
  <c r="AD151" i="101"/>
  <c r="AD139" i="101"/>
  <c r="AD127" i="101"/>
  <c r="AD115" i="101"/>
  <c r="AD130" i="101"/>
  <c r="AD103" i="101"/>
  <c r="AD91" i="101"/>
  <c r="AD131" i="101"/>
  <c r="AD122" i="101"/>
  <c r="AD121" i="101"/>
  <c r="AD153" i="101"/>
  <c r="AD150" i="101"/>
  <c r="AD145" i="101"/>
  <c r="AD161" i="101"/>
  <c r="AD144" i="101"/>
  <c r="AD143" i="101"/>
  <c r="AD142" i="101"/>
  <c r="AD124" i="101"/>
  <c r="AD141" i="101"/>
  <c r="AD133" i="101"/>
  <c r="AD125" i="101"/>
  <c r="AD109" i="101"/>
  <c r="AD97" i="101"/>
  <c r="AD126" i="101"/>
  <c r="AD117" i="101"/>
  <c r="AD104" i="101"/>
  <c r="AD158" i="101"/>
  <c r="AD137" i="101"/>
  <c r="AD149" i="101"/>
  <c r="AD136" i="101"/>
  <c r="AD105" i="101"/>
  <c r="AD98" i="101"/>
  <c r="AD79" i="101"/>
  <c r="AD67" i="101"/>
  <c r="AD120" i="101"/>
  <c r="AD89" i="101"/>
  <c r="AD86" i="101"/>
  <c r="AD112" i="101"/>
  <c r="AD118" i="101"/>
  <c r="AD107" i="101"/>
  <c r="AD92" i="101"/>
  <c r="AD83" i="101"/>
  <c r="AD71" i="101"/>
  <c r="AD119" i="101"/>
  <c r="AD132" i="101"/>
  <c r="AD102" i="101"/>
  <c r="AD93" i="101"/>
  <c r="AD85" i="101"/>
  <c r="AD73" i="101"/>
  <c r="AD61" i="101"/>
  <c r="AD134" i="101"/>
  <c r="AD111" i="101"/>
  <c r="AD94" i="101"/>
  <c r="AD123" i="101"/>
  <c r="AD114" i="101"/>
  <c r="AD106" i="101"/>
  <c r="AD129" i="101"/>
  <c r="AD108" i="101"/>
  <c r="AD95" i="101"/>
  <c r="AD113" i="101"/>
  <c r="AD96" i="101"/>
  <c r="AD87" i="101"/>
  <c r="AD77" i="101"/>
  <c r="AD100" i="101"/>
  <c r="AD80" i="101"/>
  <c r="AD78" i="101"/>
  <c r="AD63" i="101"/>
  <c r="AD88" i="101"/>
  <c r="AD68" i="101"/>
  <c r="AD110" i="101"/>
  <c r="AD75" i="101"/>
  <c r="AD82" i="101"/>
  <c r="AD66" i="101"/>
  <c r="AD58" i="101"/>
  <c r="AD46" i="101"/>
  <c r="AD34" i="101"/>
  <c r="AD101" i="101"/>
  <c r="AD84" i="101"/>
  <c r="AD74" i="101"/>
  <c r="AD99" i="101"/>
  <c r="AD81" i="101"/>
  <c r="AD57" i="101"/>
  <c r="AD59" i="101"/>
  <c r="AD47" i="101"/>
  <c r="AD35" i="101"/>
  <c r="AD49" i="101"/>
  <c r="AD31" i="101"/>
  <c r="AD22" i="101"/>
  <c r="AD51" i="101"/>
  <c r="AD33" i="101"/>
  <c r="AD76" i="101"/>
  <c r="AD65" i="101"/>
  <c r="AD60" i="101"/>
  <c r="AD43" i="101"/>
  <c r="AD90" i="101"/>
  <c r="AD53" i="101"/>
  <c r="AD52" i="101"/>
  <c r="AD54" i="101"/>
  <c r="AD44" i="101"/>
  <c r="AD28" i="101"/>
  <c r="AD72" i="101"/>
  <c r="AD69" i="101"/>
  <c r="AD70" i="101"/>
  <c r="AD62" i="101"/>
  <c r="AD38" i="101"/>
  <c r="AD48" i="101"/>
  <c r="AD39" i="101"/>
  <c r="AR56" i="101"/>
  <c r="AN56" i="101"/>
  <c r="H56" i="101"/>
  <c r="AP56" i="101"/>
  <c r="M56" i="101"/>
  <c r="AO56" i="101"/>
  <c r="K56" i="101"/>
  <c r="AM56" i="101"/>
  <c r="AL56" i="101"/>
  <c r="I56" i="101"/>
  <c r="AK56" i="101"/>
  <c r="AJ56" i="101"/>
  <c r="AE56" i="101"/>
  <c r="AQ56" i="101"/>
  <c r="O275" i="101"/>
  <c r="O263" i="101"/>
  <c r="O272" i="101"/>
  <c r="O267" i="101"/>
  <c r="O274" i="101"/>
  <c r="O262" i="101"/>
  <c r="O269" i="101"/>
  <c r="O257" i="101"/>
  <c r="O276" i="101"/>
  <c r="O271" i="101"/>
  <c r="O273" i="101"/>
  <c r="O261" i="101"/>
  <c r="O268" i="101"/>
  <c r="O265" i="101"/>
  <c r="O250" i="101"/>
  <c r="O238" i="101"/>
  <c r="O270" i="101"/>
  <c r="O258" i="101"/>
  <c r="O253" i="101"/>
  <c r="O256" i="101"/>
  <c r="O254" i="101"/>
  <c r="O249" i="101"/>
  <c r="O244" i="101"/>
  <c r="O255" i="101"/>
  <c r="O246" i="101"/>
  <c r="O264" i="101"/>
  <c r="O252" i="101"/>
  <c r="O243" i="101"/>
  <c r="O230" i="101"/>
  <c r="O259" i="101"/>
  <c r="O235" i="101"/>
  <c r="O227" i="101"/>
  <c r="O247" i="101"/>
  <c r="O237" i="101"/>
  <c r="O234" i="101"/>
  <c r="O222" i="101"/>
  <c r="O229" i="101"/>
  <c r="O245" i="101"/>
  <c r="O210" i="101"/>
  <c r="O198" i="101"/>
  <c r="O260" i="101"/>
  <c r="O241" i="101"/>
  <c r="O214" i="101"/>
  <c r="O248" i="101"/>
  <c r="O216" i="101"/>
  <c r="O204" i="101"/>
  <c r="O266" i="101"/>
  <c r="O225" i="101"/>
  <c r="O220" i="101"/>
  <c r="O219" i="101"/>
  <c r="O251" i="101"/>
  <c r="O231" i="101"/>
  <c r="O221" i="101"/>
  <c r="O213" i="101"/>
  <c r="O242" i="101"/>
  <c r="O240" i="101"/>
  <c r="O226" i="101"/>
  <c r="O232" i="101"/>
  <c r="O205" i="101"/>
  <c r="O209" i="101"/>
  <c r="O192" i="101"/>
  <c r="O217" i="101"/>
  <c r="O211" i="101"/>
  <c r="O201" i="101"/>
  <c r="O191" i="101"/>
  <c r="O223" i="101"/>
  <c r="O215" i="101"/>
  <c r="O197" i="101"/>
  <c r="O186" i="101"/>
  <c r="O174" i="101"/>
  <c r="O228" i="101"/>
  <c r="O239" i="101"/>
  <c r="O224" i="101"/>
  <c r="O208" i="101"/>
  <c r="O207" i="101"/>
  <c r="O218" i="101"/>
  <c r="O190" i="101"/>
  <c r="O178" i="101"/>
  <c r="O193" i="101"/>
  <c r="O233" i="101"/>
  <c r="O203" i="101"/>
  <c r="O199" i="101"/>
  <c r="O196" i="101"/>
  <c r="O180" i="101"/>
  <c r="O168" i="101"/>
  <c r="O206" i="101"/>
  <c r="O202" i="101"/>
  <c r="O187" i="101"/>
  <c r="O175" i="101"/>
  <c r="O236" i="101"/>
  <c r="O212" i="101"/>
  <c r="O179" i="101"/>
  <c r="O167" i="101"/>
  <c r="O194" i="101"/>
  <c r="O171" i="101"/>
  <c r="O157" i="101"/>
  <c r="O185" i="101"/>
  <c r="O184" i="101"/>
  <c r="O181" i="101"/>
  <c r="O195" i="101"/>
  <c r="O170" i="101"/>
  <c r="O163" i="101"/>
  <c r="O151" i="101"/>
  <c r="O189" i="101"/>
  <c r="O158" i="101"/>
  <c r="O166" i="101"/>
  <c r="O137" i="101"/>
  <c r="O183" i="101"/>
  <c r="O182" i="101"/>
  <c r="O176" i="101"/>
  <c r="O173" i="101"/>
  <c r="O160" i="101"/>
  <c r="O152" i="101"/>
  <c r="O162" i="101"/>
  <c r="O154" i="101"/>
  <c r="O141" i="101"/>
  <c r="O177" i="101"/>
  <c r="O172" i="101"/>
  <c r="O159" i="101"/>
  <c r="O143" i="101"/>
  <c r="O131" i="101"/>
  <c r="O119" i="101"/>
  <c r="O138" i="101"/>
  <c r="O169" i="101"/>
  <c r="O164" i="101"/>
  <c r="O161" i="101"/>
  <c r="O150" i="101"/>
  <c r="O142" i="101"/>
  <c r="O130" i="101"/>
  <c r="O118" i="101"/>
  <c r="O156" i="101"/>
  <c r="O144" i="101"/>
  <c r="O129" i="101"/>
  <c r="O106" i="101"/>
  <c r="O94" i="101"/>
  <c r="O121" i="101"/>
  <c r="O155" i="101"/>
  <c r="O188" i="101"/>
  <c r="O149" i="101"/>
  <c r="O125" i="101"/>
  <c r="O116" i="101"/>
  <c r="O112" i="101"/>
  <c r="O100" i="101"/>
  <c r="O88" i="101"/>
  <c r="O153" i="101"/>
  <c r="O148" i="101"/>
  <c r="O136" i="101"/>
  <c r="O135" i="101"/>
  <c r="O126" i="101"/>
  <c r="O107" i="101"/>
  <c r="O147" i="101"/>
  <c r="O139" i="101"/>
  <c r="O127" i="101"/>
  <c r="O200" i="101"/>
  <c r="O165" i="101"/>
  <c r="O146" i="101"/>
  <c r="O145" i="101"/>
  <c r="O134" i="101"/>
  <c r="O128" i="101"/>
  <c r="O104" i="101"/>
  <c r="O97" i="101"/>
  <c r="O87" i="101"/>
  <c r="O82" i="101"/>
  <c r="O70" i="101"/>
  <c r="O98" i="101"/>
  <c r="O89" i="101"/>
  <c r="O123" i="101"/>
  <c r="O109" i="101"/>
  <c r="O140" i="101"/>
  <c r="O133" i="101"/>
  <c r="O114" i="101"/>
  <c r="O91" i="101"/>
  <c r="O86" i="101"/>
  <c r="O74" i="101"/>
  <c r="O111" i="101"/>
  <c r="O120" i="101"/>
  <c r="O113" i="101"/>
  <c r="O102" i="101"/>
  <c r="O76" i="101"/>
  <c r="O64" i="101"/>
  <c r="O124" i="101"/>
  <c r="O108" i="101"/>
  <c r="O93" i="101"/>
  <c r="O95" i="101"/>
  <c r="O122" i="101"/>
  <c r="O117" i="101"/>
  <c r="O115" i="101"/>
  <c r="O110" i="101"/>
  <c r="O96" i="101"/>
  <c r="O80" i="101"/>
  <c r="O68" i="101"/>
  <c r="O57" i="101"/>
  <c r="O92" i="101"/>
  <c r="O75" i="101"/>
  <c r="O105" i="101"/>
  <c r="O132" i="101"/>
  <c r="O99" i="101"/>
  <c r="O90" i="101"/>
  <c r="O84" i="101"/>
  <c r="O79" i="101"/>
  <c r="O77" i="101"/>
  <c r="O66" i="101"/>
  <c r="O49" i="101"/>
  <c r="O37" i="101"/>
  <c r="O103" i="101"/>
  <c r="O67" i="101"/>
  <c r="O81" i="101"/>
  <c r="O60" i="101"/>
  <c r="O101" i="101"/>
  <c r="O71" i="101"/>
  <c r="O62" i="101"/>
  <c r="O50" i="101"/>
  <c r="O38" i="101"/>
  <c r="O73" i="101"/>
  <c r="O72" i="101"/>
  <c r="O69" i="101"/>
  <c r="O59" i="101"/>
  <c r="O48" i="101"/>
  <c r="O25" i="101"/>
  <c r="O61" i="101"/>
  <c r="O51" i="101"/>
  <c r="O42" i="101"/>
  <c r="O33" i="101"/>
  <c r="O78" i="101"/>
  <c r="O63" i="101"/>
  <c r="O58" i="101"/>
  <c r="O52" i="101"/>
  <c r="O43" i="101"/>
  <c r="O53" i="101"/>
  <c r="O44" i="101"/>
  <c r="O35" i="101"/>
  <c r="O83" i="101"/>
  <c r="O54" i="101"/>
  <c r="O55" i="101"/>
  <c r="O85" i="101"/>
  <c r="O39" i="101"/>
  <c r="AA275" i="101"/>
  <c r="AA263" i="101"/>
  <c r="AA272" i="101"/>
  <c r="AA267" i="101"/>
  <c r="AA274" i="101"/>
  <c r="AA262" i="101"/>
  <c r="AA250" i="101"/>
  <c r="AA269" i="101"/>
  <c r="AA257" i="101"/>
  <c r="AA276" i="101"/>
  <c r="AA271" i="101"/>
  <c r="AA273" i="101"/>
  <c r="AA261" i="101"/>
  <c r="AA238" i="101"/>
  <c r="AA264" i="101"/>
  <c r="AA259" i="101"/>
  <c r="AA252" i="101"/>
  <c r="AA249" i="101"/>
  <c r="AA253" i="101"/>
  <c r="AA244" i="101"/>
  <c r="AA268" i="101"/>
  <c r="AA265" i="101"/>
  <c r="AA254" i="101"/>
  <c r="AA270" i="101"/>
  <c r="AA266" i="101"/>
  <c r="AA256" i="101"/>
  <c r="AA247" i="101"/>
  <c r="AA242" i="101"/>
  <c r="AA230" i="101"/>
  <c r="AA235" i="101"/>
  <c r="AA227" i="101"/>
  <c r="AA245" i="101"/>
  <c r="AA236" i="101"/>
  <c r="AA234" i="101"/>
  <c r="AA222" i="101"/>
  <c r="AA229" i="101"/>
  <c r="AA240" i="101"/>
  <c r="AA239" i="101"/>
  <c r="AA218" i="101"/>
  <c r="AA210" i="101"/>
  <c r="AA198" i="101"/>
  <c r="AA248" i="101"/>
  <c r="AA246" i="101"/>
  <c r="AA214" i="101"/>
  <c r="AA237" i="101"/>
  <c r="AA233" i="101"/>
  <c r="AA228" i="101"/>
  <c r="AA216" i="101"/>
  <c r="AA204" i="101"/>
  <c r="AA251" i="101"/>
  <c r="AA219" i="101"/>
  <c r="AA213" i="101"/>
  <c r="AA260" i="101"/>
  <c r="AA232" i="101"/>
  <c r="AA223" i="101"/>
  <c r="AA211" i="101"/>
  <c r="AA203" i="101"/>
  <c r="AA258" i="101"/>
  <c r="AA243" i="101"/>
  <c r="AA205" i="101"/>
  <c r="AA192" i="101"/>
  <c r="AA221" i="101"/>
  <c r="AA200" i="101"/>
  <c r="AA191" i="101"/>
  <c r="AA255" i="101"/>
  <c r="AA231" i="101"/>
  <c r="AA202" i="101"/>
  <c r="AA194" i="101"/>
  <c r="AA186" i="101"/>
  <c r="AA174" i="101"/>
  <c r="AA201" i="101"/>
  <c r="AA217" i="101"/>
  <c r="AA197" i="101"/>
  <c r="AA190" i="101"/>
  <c r="AA178" i="101"/>
  <c r="AA225" i="101"/>
  <c r="AA220" i="101"/>
  <c r="AA195" i="101"/>
  <c r="AA212" i="101"/>
  <c r="AA180" i="101"/>
  <c r="AA168" i="101"/>
  <c r="AA208" i="101"/>
  <c r="AA207" i="101"/>
  <c r="AA187" i="101"/>
  <c r="AA175" i="101"/>
  <c r="AA241" i="101"/>
  <c r="AA224" i="101"/>
  <c r="AA206" i="101"/>
  <c r="AA199" i="101"/>
  <c r="AA179" i="101"/>
  <c r="AA167" i="101"/>
  <c r="AA172" i="101"/>
  <c r="AA157" i="101"/>
  <c r="AA209" i="101"/>
  <c r="AA171" i="101"/>
  <c r="AA176" i="101"/>
  <c r="AA163" i="101"/>
  <c r="AA151" i="101"/>
  <c r="AA196" i="101"/>
  <c r="AA182" i="101"/>
  <c r="AA158" i="101"/>
  <c r="AA226" i="101"/>
  <c r="AA215" i="101"/>
  <c r="AA170" i="101"/>
  <c r="AA188" i="101"/>
  <c r="AA137" i="101"/>
  <c r="AA177" i="101"/>
  <c r="AA164" i="101"/>
  <c r="AA161" i="101"/>
  <c r="AA189" i="101"/>
  <c r="AA153" i="101"/>
  <c r="AA141" i="101"/>
  <c r="AA181" i="101"/>
  <c r="AA185" i="101"/>
  <c r="AA154" i="101"/>
  <c r="AA143" i="101"/>
  <c r="AA131" i="101"/>
  <c r="AA119" i="101"/>
  <c r="AA193" i="101"/>
  <c r="AA155" i="101"/>
  <c r="AA138" i="101"/>
  <c r="AA173" i="101"/>
  <c r="AA162" i="101"/>
  <c r="AA184" i="101"/>
  <c r="AA183" i="101"/>
  <c r="AA149" i="101"/>
  <c r="AA142" i="101"/>
  <c r="AA130" i="101"/>
  <c r="AA118" i="101"/>
  <c r="AA152" i="101"/>
  <c r="AA136" i="101"/>
  <c r="AA135" i="101"/>
  <c r="AA128" i="101"/>
  <c r="AA106" i="101"/>
  <c r="AA94" i="101"/>
  <c r="AA169" i="101"/>
  <c r="AA147" i="101"/>
  <c r="AA139" i="101"/>
  <c r="AA120" i="101"/>
  <c r="AA148" i="101"/>
  <c r="AA146" i="101"/>
  <c r="AA160" i="101"/>
  <c r="AA150" i="101"/>
  <c r="AA145" i="101"/>
  <c r="AA122" i="101"/>
  <c r="AA144" i="101"/>
  <c r="AA115" i="101"/>
  <c r="AA112" i="101"/>
  <c r="AA100" i="101"/>
  <c r="AA88" i="101"/>
  <c r="AA165" i="101"/>
  <c r="AA159" i="101"/>
  <c r="AA124" i="101"/>
  <c r="AA107" i="101"/>
  <c r="AA156" i="101"/>
  <c r="AA133" i="101"/>
  <c r="AA125" i="101"/>
  <c r="AA166" i="101"/>
  <c r="AA140" i="101"/>
  <c r="AA127" i="101"/>
  <c r="AA117" i="101"/>
  <c r="AA104" i="101"/>
  <c r="AA113" i="101"/>
  <c r="AA96" i="101"/>
  <c r="AA82" i="101"/>
  <c r="AA70" i="101"/>
  <c r="AA126" i="101"/>
  <c r="AA116" i="101"/>
  <c r="AA87" i="101"/>
  <c r="AA110" i="101"/>
  <c r="AA105" i="101"/>
  <c r="AA90" i="101"/>
  <c r="AA86" i="101"/>
  <c r="AA74" i="101"/>
  <c r="AA109" i="101"/>
  <c r="AA91" i="101"/>
  <c r="AA76" i="101"/>
  <c r="AA64" i="101"/>
  <c r="AA132" i="101"/>
  <c r="AA101" i="101"/>
  <c r="AA92" i="101"/>
  <c r="AA134" i="101"/>
  <c r="AA111" i="101"/>
  <c r="AA93" i="101"/>
  <c r="AA129" i="101"/>
  <c r="AA123" i="101"/>
  <c r="AA121" i="101"/>
  <c r="AA114" i="101"/>
  <c r="AA80" i="101"/>
  <c r="AA68" i="101"/>
  <c r="AA69" i="101"/>
  <c r="AA61" i="101"/>
  <c r="AA57" i="101"/>
  <c r="AA102" i="101"/>
  <c r="AA83" i="101"/>
  <c r="AA78" i="101"/>
  <c r="AA103" i="101"/>
  <c r="AA108" i="101"/>
  <c r="AA85" i="101"/>
  <c r="AA49" i="101"/>
  <c r="AA37" i="101"/>
  <c r="AA95" i="101"/>
  <c r="AA75" i="101"/>
  <c r="AA66" i="101"/>
  <c r="AA98" i="101"/>
  <c r="AA84" i="101"/>
  <c r="AA79" i="101"/>
  <c r="AA77" i="101"/>
  <c r="AA89" i="101"/>
  <c r="AA72" i="101"/>
  <c r="AA67" i="101"/>
  <c r="AA99" i="101"/>
  <c r="AA97" i="101"/>
  <c r="AA81" i="101"/>
  <c r="AA50" i="101"/>
  <c r="AA38" i="101"/>
  <c r="AA63" i="101"/>
  <c r="AA56" i="101"/>
  <c r="AA47" i="101"/>
  <c r="AA25" i="101"/>
  <c r="AA71" i="101"/>
  <c r="AA40" i="101"/>
  <c r="AA31" i="101"/>
  <c r="AA65" i="101"/>
  <c r="AA60" i="101"/>
  <c r="AA59" i="101"/>
  <c r="AA51" i="101"/>
  <c r="AA42" i="101"/>
  <c r="AA34" i="101"/>
  <c r="AA73" i="101"/>
  <c r="AA52" i="101"/>
  <c r="AA58" i="101"/>
  <c r="AA54" i="101"/>
  <c r="AA45" i="101"/>
  <c r="AA55" i="101"/>
  <c r="U22" i="101"/>
  <c r="AJ23" i="101"/>
  <c r="AM25" i="101"/>
  <c r="H25" i="101"/>
  <c r="AN25" i="101"/>
  <c r="AA26" i="101"/>
  <c r="U29" i="101"/>
  <c r="O30" i="101"/>
  <c r="O31" i="101"/>
  <c r="AH32" i="101"/>
  <c r="AU32" i="101" s="1"/>
  <c r="AA48" i="101"/>
  <c r="AI49" i="101"/>
  <c r="AV49" i="101" s="1"/>
  <c r="AI53" i="101"/>
  <c r="AV53" i="101" s="1"/>
  <c r="AG53" i="101"/>
  <c r="AT53" i="101" s="1"/>
  <c r="AH54" i="101"/>
  <c r="AU54" i="101" s="1"/>
  <c r="AG54" i="101"/>
  <c r="AT54" i="101" s="1"/>
  <c r="AG55" i="101"/>
  <c r="AT55" i="101" s="1"/>
  <c r="AI55" i="101"/>
  <c r="AV55" i="101" s="1"/>
  <c r="AH55" i="101"/>
  <c r="AU55" i="101" s="1"/>
  <c r="Z58" i="101"/>
  <c r="P275" i="101"/>
  <c r="P270" i="101"/>
  <c r="P258" i="101"/>
  <c r="P267" i="101"/>
  <c r="P274" i="101"/>
  <c r="P262" i="101"/>
  <c r="P269" i="101"/>
  <c r="P257" i="101"/>
  <c r="P264" i="101"/>
  <c r="P276" i="101"/>
  <c r="P266" i="101"/>
  <c r="P268" i="101"/>
  <c r="P256" i="101"/>
  <c r="P271" i="101"/>
  <c r="P251" i="101"/>
  <c r="P245" i="101"/>
  <c r="P254" i="101"/>
  <c r="P249" i="101"/>
  <c r="P239" i="101"/>
  <c r="P261" i="101"/>
  <c r="P246" i="101"/>
  <c r="P273" i="101"/>
  <c r="P272" i="101"/>
  <c r="P263" i="101"/>
  <c r="P260" i="101"/>
  <c r="P248" i="101"/>
  <c r="P265" i="101"/>
  <c r="P253" i="101"/>
  <c r="P259" i="101"/>
  <c r="P235" i="101"/>
  <c r="P236" i="101"/>
  <c r="P247" i="101"/>
  <c r="P237" i="101"/>
  <c r="P234" i="101"/>
  <c r="P222" i="101"/>
  <c r="P238" i="101"/>
  <c r="P229" i="101"/>
  <c r="P224" i="101"/>
  <c r="P217" i="101"/>
  <c r="P205" i="101"/>
  <c r="P255" i="101"/>
  <c r="P241" i="101"/>
  <c r="P230" i="101"/>
  <c r="P214" i="101"/>
  <c r="P242" i="101"/>
  <c r="P240" i="101"/>
  <c r="P232" i="101"/>
  <c r="P211" i="101"/>
  <c r="P199" i="101"/>
  <c r="P252" i="101"/>
  <c r="P231" i="101"/>
  <c r="P221" i="101"/>
  <c r="P213" i="101"/>
  <c r="P223" i="101"/>
  <c r="P228" i="101"/>
  <c r="P219" i="101"/>
  <c r="P206" i="101"/>
  <c r="P215" i="101"/>
  <c r="P207" i="101"/>
  <c r="P198" i="101"/>
  <c r="P197" i="101"/>
  <c r="P226" i="101"/>
  <c r="P225" i="101"/>
  <c r="P202" i="101"/>
  <c r="P191" i="101"/>
  <c r="P181" i="101"/>
  <c r="P169" i="101"/>
  <c r="P244" i="101"/>
  <c r="P208" i="101"/>
  <c r="P204" i="101"/>
  <c r="P218" i="101"/>
  <c r="P210" i="101"/>
  <c r="P209" i="101"/>
  <c r="P250" i="101"/>
  <c r="P193" i="101"/>
  <c r="P185" i="101"/>
  <c r="P233" i="101"/>
  <c r="P203" i="101"/>
  <c r="P196" i="101"/>
  <c r="P243" i="101"/>
  <c r="P187" i="101"/>
  <c r="P175" i="101"/>
  <c r="P182" i="101"/>
  <c r="P170" i="101"/>
  <c r="P227" i="101"/>
  <c r="P186" i="101"/>
  <c r="P174" i="101"/>
  <c r="P164" i="101"/>
  <c r="P152" i="101"/>
  <c r="P201" i="101"/>
  <c r="P192" i="101"/>
  <c r="P195" i="101"/>
  <c r="P180" i="101"/>
  <c r="P173" i="101"/>
  <c r="P189" i="101"/>
  <c r="P168" i="101"/>
  <c r="P158" i="101"/>
  <c r="P178" i="101"/>
  <c r="P172" i="101"/>
  <c r="P165" i="101"/>
  <c r="P212" i="101"/>
  <c r="P216" i="101"/>
  <c r="P200" i="101"/>
  <c r="P177" i="101"/>
  <c r="P162" i="101"/>
  <c r="P183" i="101"/>
  <c r="P176" i="101"/>
  <c r="P167" i="101"/>
  <c r="P160" i="101"/>
  <c r="P144" i="101"/>
  <c r="P184" i="101"/>
  <c r="P153" i="101"/>
  <c r="P188" i="101"/>
  <c r="P171" i="101"/>
  <c r="P157" i="101"/>
  <c r="P155" i="101"/>
  <c r="P136" i="101"/>
  <c r="P138" i="101"/>
  <c r="P126" i="101"/>
  <c r="P114" i="101"/>
  <c r="P179" i="101"/>
  <c r="P148" i="101"/>
  <c r="P145" i="101"/>
  <c r="P190" i="101"/>
  <c r="P161" i="101"/>
  <c r="P166" i="101"/>
  <c r="P163" i="101"/>
  <c r="P151" i="101"/>
  <c r="P137" i="101"/>
  <c r="P125" i="101"/>
  <c r="P113" i="101"/>
  <c r="P143" i="101"/>
  <c r="P130" i="101"/>
  <c r="P121" i="101"/>
  <c r="P101" i="101"/>
  <c r="P89" i="101"/>
  <c r="P194" i="101"/>
  <c r="P142" i="101"/>
  <c r="P131" i="101"/>
  <c r="P122" i="101"/>
  <c r="P220" i="101"/>
  <c r="P141" i="101"/>
  <c r="P140" i="101"/>
  <c r="P133" i="101"/>
  <c r="P124" i="101"/>
  <c r="P149" i="101"/>
  <c r="P135" i="101"/>
  <c r="P107" i="101"/>
  <c r="P95" i="101"/>
  <c r="P147" i="101"/>
  <c r="P139" i="101"/>
  <c r="P127" i="101"/>
  <c r="P117" i="101"/>
  <c r="P154" i="101"/>
  <c r="P146" i="101"/>
  <c r="P159" i="101"/>
  <c r="P150" i="101"/>
  <c r="P120" i="101"/>
  <c r="P111" i="101"/>
  <c r="P112" i="101"/>
  <c r="P98" i="101"/>
  <c r="P77" i="101"/>
  <c r="P65" i="101"/>
  <c r="P123" i="101"/>
  <c r="P109" i="101"/>
  <c r="P104" i="101"/>
  <c r="P90" i="101"/>
  <c r="P129" i="101"/>
  <c r="P156" i="101"/>
  <c r="P92" i="101"/>
  <c r="P81" i="101"/>
  <c r="P69" i="101"/>
  <c r="P106" i="101"/>
  <c r="P128" i="101"/>
  <c r="P108" i="101"/>
  <c r="P93" i="101"/>
  <c r="P83" i="101"/>
  <c r="P71" i="101"/>
  <c r="P103" i="101"/>
  <c r="P94" i="101"/>
  <c r="P116" i="101"/>
  <c r="P115" i="101"/>
  <c r="P110" i="101"/>
  <c r="P96" i="101"/>
  <c r="P132" i="101"/>
  <c r="P119" i="101"/>
  <c r="P105" i="101"/>
  <c r="P75" i="101"/>
  <c r="P118" i="101"/>
  <c r="P63" i="101"/>
  <c r="P82" i="101"/>
  <c r="P99" i="101"/>
  <c r="P87" i="101"/>
  <c r="P97" i="101"/>
  <c r="P84" i="101"/>
  <c r="P79" i="101"/>
  <c r="P74" i="101"/>
  <c r="P72" i="101"/>
  <c r="P56" i="101"/>
  <c r="P44" i="101"/>
  <c r="P32" i="101"/>
  <c r="P102" i="101"/>
  <c r="P100" i="101"/>
  <c r="P91" i="101"/>
  <c r="P134" i="101"/>
  <c r="P88" i="101"/>
  <c r="P76" i="101"/>
  <c r="P85" i="101"/>
  <c r="P78" i="101"/>
  <c r="P73" i="101"/>
  <c r="P61" i="101"/>
  <c r="P86" i="101"/>
  <c r="P68" i="101"/>
  <c r="P57" i="101"/>
  <c r="P45" i="101"/>
  <c r="P33" i="101"/>
  <c r="P80" i="101"/>
  <c r="P66" i="101"/>
  <c r="P49" i="101"/>
  <c r="P40" i="101"/>
  <c r="P31" i="101"/>
  <c r="P70" i="101"/>
  <c r="P34" i="101"/>
  <c r="P29" i="101"/>
  <c r="P62" i="101"/>
  <c r="P58" i="101"/>
  <c r="P52" i="101"/>
  <c r="P43" i="101"/>
  <c r="P64" i="101"/>
  <c r="P53" i="101"/>
  <c r="P35" i="101"/>
  <c r="P54" i="101"/>
  <c r="P26" i="101"/>
  <c r="P47" i="101"/>
  <c r="P38" i="101"/>
  <c r="P67" i="101"/>
  <c r="P60" i="101"/>
  <c r="P59" i="101"/>
  <c r="P48" i="101"/>
  <c r="AB275" i="101"/>
  <c r="AB270" i="101"/>
  <c r="AB258" i="101"/>
  <c r="AB267" i="101"/>
  <c r="AB274" i="101"/>
  <c r="AB262" i="101"/>
  <c r="AB269" i="101"/>
  <c r="AB257" i="101"/>
  <c r="AB264" i="101"/>
  <c r="AB276" i="101"/>
  <c r="AB266" i="101"/>
  <c r="AB268" i="101"/>
  <c r="AB256" i="101"/>
  <c r="AB261" i="101"/>
  <c r="AB255" i="101"/>
  <c r="AB245" i="101"/>
  <c r="AB252" i="101"/>
  <c r="AB249" i="101"/>
  <c r="AB272" i="101"/>
  <c r="AB253" i="101"/>
  <c r="AB273" i="101"/>
  <c r="AB265" i="101"/>
  <c r="AB254" i="101"/>
  <c r="AB239" i="101"/>
  <c r="AB246" i="101"/>
  <c r="AB271" i="101"/>
  <c r="AB248" i="101"/>
  <c r="AB250" i="101"/>
  <c r="AB259" i="101"/>
  <c r="AB251" i="101"/>
  <c r="AB243" i="101"/>
  <c r="AB263" i="101"/>
  <c r="AB236" i="101"/>
  <c r="AB234" i="101"/>
  <c r="AB222" i="101"/>
  <c r="AB229" i="101"/>
  <c r="AB260" i="101"/>
  <c r="AB237" i="101"/>
  <c r="AB224" i="101"/>
  <c r="AB244" i="101"/>
  <c r="AB231" i="101"/>
  <c r="AB223" i="101"/>
  <c r="AB217" i="101"/>
  <c r="AB205" i="101"/>
  <c r="AB214" i="101"/>
  <c r="AB235" i="101"/>
  <c r="AB211" i="101"/>
  <c r="AB199" i="101"/>
  <c r="AB247" i="101"/>
  <c r="AB238" i="101"/>
  <c r="AB219" i="101"/>
  <c r="AB213" i="101"/>
  <c r="AB227" i="101"/>
  <c r="AB220" i="101"/>
  <c r="AB228" i="101"/>
  <c r="AB215" i="101"/>
  <c r="AB210" i="101"/>
  <c r="AB204" i="101"/>
  <c r="AB225" i="101"/>
  <c r="AB206" i="101"/>
  <c r="AB233" i="101"/>
  <c r="AB232" i="101"/>
  <c r="AB181" i="101"/>
  <c r="AB169" i="101"/>
  <c r="AB218" i="101"/>
  <c r="AB240" i="101"/>
  <c r="AB197" i="101"/>
  <c r="AB221" i="101"/>
  <c r="AB216" i="101"/>
  <c r="AB195" i="101"/>
  <c r="AB185" i="101"/>
  <c r="AB212" i="101"/>
  <c r="AB230" i="101"/>
  <c r="AB208" i="101"/>
  <c r="AB207" i="101"/>
  <c r="AB200" i="101"/>
  <c r="AB187" i="101"/>
  <c r="AB175" i="101"/>
  <c r="AB242" i="101"/>
  <c r="AB241" i="101"/>
  <c r="AB193" i="101"/>
  <c r="AB182" i="101"/>
  <c r="AB170" i="101"/>
  <c r="AB226" i="101"/>
  <c r="AB202" i="101"/>
  <c r="AB194" i="101"/>
  <c r="AB186" i="101"/>
  <c r="AB174" i="101"/>
  <c r="AB189" i="101"/>
  <c r="AB178" i="101"/>
  <c r="AB164" i="101"/>
  <c r="AB152" i="101"/>
  <c r="AB203" i="101"/>
  <c r="AB198" i="101"/>
  <c r="AB191" i="101"/>
  <c r="AB196" i="101"/>
  <c r="AB158" i="101"/>
  <c r="AB165" i="101"/>
  <c r="AB192" i="101"/>
  <c r="AB179" i="101"/>
  <c r="AB162" i="101"/>
  <c r="AB177" i="101"/>
  <c r="AB161" i="101"/>
  <c r="AB150" i="101"/>
  <c r="AB144" i="101"/>
  <c r="AB172" i="101"/>
  <c r="AB156" i="101"/>
  <c r="AB166" i="101"/>
  <c r="AB160" i="101"/>
  <c r="AB136" i="101"/>
  <c r="AB209" i="101"/>
  <c r="AB190" i="101"/>
  <c r="AB155" i="101"/>
  <c r="AB138" i="101"/>
  <c r="AB126" i="101"/>
  <c r="AB114" i="101"/>
  <c r="AB173" i="101"/>
  <c r="AB167" i="101"/>
  <c r="AB145" i="101"/>
  <c r="AB184" i="101"/>
  <c r="AB183" i="101"/>
  <c r="AB176" i="101"/>
  <c r="AB157" i="101"/>
  <c r="AB159" i="101"/>
  <c r="AB201" i="101"/>
  <c r="AB188" i="101"/>
  <c r="AB137" i="101"/>
  <c r="AB125" i="101"/>
  <c r="AB113" i="101"/>
  <c r="AB149" i="101"/>
  <c r="AB147" i="101"/>
  <c r="AB139" i="101"/>
  <c r="AB120" i="101"/>
  <c r="AB101" i="101"/>
  <c r="AB89" i="101"/>
  <c r="AB180" i="101"/>
  <c r="AB168" i="101"/>
  <c r="AB163" i="101"/>
  <c r="AB148" i="101"/>
  <c r="AB146" i="101"/>
  <c r="AB134" i="101"/>
  <c r="AB129" i="101"/>
  <c r="AB153" i="101"/>
  <c r="AB154" i="101"/>
  <c r="AB132" i="101"/>
  <c r="AB123" i="101"/>
  <c r="AB151" i="101"/>
  <c r="AB143" i="101"/>
  <c r="AB142" i="101"/>
  <c r="AB124" i="101"/>
  <c r="AB107" i="101"/>
  <c r="AB95" i="101"/>
  <c r="AB133" i="101"/>
  <c r="AB116" i="101"/>
  <c r="AB141" i="101"/>
  <c r="AB140" i="101"/>
  <c r="AB171" i="101"/>
  <c r="AB118" i="101"/>
  <c r="AB111" i="101"/>
  <c r="AB131" i="101"/>
  <c r="AB127" i="101"/>
  <c r="AB87" i="101"/>
  <c r="AB77" i="101"/>
  <c r="AB65" i="101"/>
  <c r="AB110" i="101"/>
  <c r="AB97" i="101"/>
  <c r="AB88" i="101"/>
  <c r="AB128" i="101"/>
  <c r="AB105" i="101"/>
  <c r="AB115" i="101"/>
  <c r="AB135" i="101"/>
  <c r="AB117" i="101"/>
  <c r="AB112" i="101"/>
  <c r="AB99" i="101"/>
  <c r="AB81" i="101"/>
  <c r="AB69" i="101"/>
  <c r="AB130" i="101"/>
  <c r="AB109" i="101"/>
  <c r="AB104" i="101"/>
  <c r="AB122" i="101"/>
  <c r="AB119" i="101"/>
  <c r="AB92" i="101"/>
  <c r="AB83" i="101"/>
  <c r="AB71" i="101"/>
  <c r="AB102" i="101"/>
  <c r="AB121" i="101"/>
  <c r="AB106" i="101"/>
  <c r="AB94" i="101"/>
  <c r="AB108" i="101"/>
  <c r="AB103" i="101"/>
  <c r="AB75" i="101"/>
  <c r="AB62" i="101"/>
  <c r="AB100" i="101"/>
  <c r="AB91" i="101"/>
  <c r="AB78" i="101"/>
  <c r="AB73" i="101"/>
  <c r="AB80" i="101"/>
  <c r="AB93" i="101"/>
  <c r="AB85" i="101"/>
  <c r="AB56" i="101"/>
  <c r="AB44" i="101"/>
  <c r="AB32" i="101"/>
  <c r="AB86" i="101"/>
  <c r="AB82" i="101"/>
  <c r="AB98" i="101"/>
  <c r="AB70" i="101"/>
  <c r="AB84" i="101"/>
  <c r="AB79" i="101"/>
  <c r="AB96" i="101"/>
  <c r="AB60" i="101"/>
  <c r="AB90" i="101"/>
  <c r="AB76" i="101"/>
  <c r="AB61" i="101"/>
  <c r="AB57" i="101"/>
  <c r="AB45" i="101"/>
  <c r="AB33" i="101"/>
  <c r="AB64" i="101"/>
  <c r="AB39" i="101"/>
  <c r="AB30" i="101"/>
  <c r="AB68" i="101"/>
  <c r="AB50" i="101"/>
  <c r="AB41" i="101"/>
  <c r="AB29" i="101"/>
  <c r="AB59" i="101"/>
  <c r="AB51" i="101"/>
  <c r="AB42" i="101"/>
  <c r="AB74" i="101"/>
  <c r="AB52" i="101"/>
  <c r="AB43" i="101"/>
  <c r="AB26" i="101"/>
  <c r="AB67" i="101"/>
  <c r="AB66" i="101"/>
  <c r="AB53" i="101"/>
  <c r="AB72" i="101"/>
  <c r="AB58" i="101"/>
  <c r="AB46" i="101"/>
  <c r="AB36" i="101"/>
  <c r="AB63" i="101"/>
  <c r="AB47" i="101"/>
  <c r="AB38" i="101"/>
  <c r="V22" i="101"/>
  <c r="AK22" i="101"/>
  <c r="H23" i="101"/>
  <c r="AL23" i="101"/>
  <c r="AR24" i="101"/>
  <c r="AL24" i="101"/>
  <c r="Y24" i="101"/>
  <c r="AM24" i="101"/>
  <c r="K25" i="101"/>
  <c r="Z25" i="101"/>
  <c r="AO25" i="101"/>
  <c r="N26" i="101"/>
  <c r="AQ26" i="101"/>
  <c r="O27" i="101"/>
  <c r="AD27" i="101"/>
  <c r="Q28" i="101"/>
  <c r="W29" i="101"/>
  <c r="AO29" i="101"/>
  <c r="P30" i="101"/>
  <c r="Q31" i="101"/>
  <c r="AM31" i="101"/>
  <c r="O32" i="101"/>
  <c r="AI32" i="101"/>
  <c r="AV32" i="101" s="1"/>
  <c r="U34" i="101"/>
  <c r="W36" i="101"/>
  <c r="AD37" i="101"/>
  <c r="T39" i="101"/>
  <c r="AD40" i="101"/>
  <c r="U42" i="101"/>
  <c r="AA44" i="101"/>
  <c r="AK47" i="101"/>
  <c r="M47" i="101"/>
  <c r="AP47" i="101"/>
  <c r="AO47" i="101"/>
  <c r="K47" i="101"/>
  <c r="AL47" i="101"/>
  <c r="H47" i="101"/>
  <c r="AJ47" i="101"/>
  <c r="AE47" i="101"/>
  <c r="AQ47" i="101"/>
  <c r="AB48" i="101"/>
  <c r="AD50" i="101"/>
  <c r="W52" i="101"/>
  <c r="T53" i="101"/>
  <c r="U54" i="101"/>
  <c r="P55" i="101"/>
  <c r="W61" i="101"/>
  <c r="R272" i="101"/>
  <c r="R260" i="101"/>
  <c r="R274" i="101"/>
  <c r="R269" i="101"/>
  <c r="R264" i="101"/>
  <c r="R276" i="101"/>
  <c r="R271" i="101"/>
  <c r="R259" i="101"/>
  <c r="R266" i="101"/>
  <c r="R273" i="101"/>
  <c r="R268" i="101"/>
  <c r="R270" i="101"/>
  <c r="R258" i="101"/>
  <c r="R247" i="101"/>
  <c r="R235" i="101"/>
  <c r="R275" i="101"/>
  <c r="R267" i="101"/>
  <c r="R261" i="101"/>
  <c r="R255" i="101"/>
  <c r="R241" i="101"/>
  <c r="R262" i="101"/>
  <c r="R248" i="101"/>
  <c r="R257" i="101"/>
  <c r="R250" i="101"/>
  <c r="R253" i="101"/>
  <c r="R252" i="101"/>
  <c r="R245" i="101"/>
  <c r="R265" i="101"/>
  <c r="R227" i="101"/>
  <c r="R244" i="101"/>
  <c r="R237" i="101"/>
  <c r="R234" i="101"/>
  <c r="R263" i="101"/>
  <c r="R224" i="101"/>
  <c r="R239" i="101"/>
  <c r="R231" i="101"/>
  <c r="R251" i="101"/>
  <c r="R240" i="101"/>
  <c r="R226" i="101"/>
  <c r="R207" i="101"/>
  <c r="R249" i="101"/>
  <c r="R243" i="101"/>
  <c r="R216" i="101"/>
  <c r="R256" i="101"/>
  <c r="R246" i="101"/>
  <c r="R221" i="101"/>
  <c r="R213" i="101"/>
  <c r="R201" i="101"/>
  <c r="R229" i="101"/>
  <c r="R222" i="101"/>
  <c r="R218" i="101"/>
  <c r="R215" i="101"/>
  <c r="R236" i="101"/>
  <c r="R233" i="101"/>
  <c r="R230" i="101"/>
  <c r="R209" i="101"/>
  <c r="R198" i="101"/>
  <c r="R197" i="101"/>
  <c r="R199" i="101"/>
  <c r="R217" i="101"/>
  <c r="R242" i="101"/>
  <c r="R203" i="101"/>
  <c r="R228" i="101"/>
  <c r="R219" i="101"/>
  <c r="R208" i="101"/>
  <c r="R200" i="101"/>
  <c r="R183" i="101"/>
  <c r="R171" i="101"/>
  <c r="R210" i="101"/>
  <c r="R196" i="101"/>
  <c r="R232" i="101"/>
  <c r="R187" i="101"/>
  <c r="R202" i="101"/>
  <c r="R214" i="101"/>
  <c r="R211" i="101"/>
  <c r="R206" i="101"/>
  <c r="R189" i="101"/>
  <c r="R177" i="101"/>
  <c r="R254" i="101"/>
  <c r="R225" i="101"/>
  <c r="R220" i="101"/>
  <c r="R194" i="101"/>
  <c r="R184" i="101"/>
  <c r="R172" i="101"/>
  <c r="R212" i="101"/>
  <c r="R238" i="101"/>
  <c r="R223" i="101"/>
  <c r="R204" i="101"/>
  <c r="R195" i="101"/>
  <c r="R192" i="101"/>
  <c r="R188" i="101"/>
  <c r="R176" i="101"/>
  <c r="R186" i="101"/>
  <c r="R167" i="101"/>
  <c r="R166" i="101"/>
  <c r="R154" i="101"/>
  <c r="R205" i="101"/>
  <c r="R168" i="101"/>
  <c r="R160" i="101"/>
  <c r="R148" i="101"/>
  <c r="R190" i="101"/>
  <c r="R174" i="101"/>
  <c r="R169" i="101"/>
  <c r="R164" i="101"/>
  <c r="R182" i="101"/>
  <c r="R153" i="101"/>
  <c r="R146" i="101"/>
  <c r="R180" i="101"/>
  <c r="R170" i="101"/>
  <c r="R162" i="101"/>
  <c r="R165" i="101"/>
  <c r="R159" i="101"/>
  <c r="R138" i="101"/>
  <c r="R179" i="101"/>
  <c r="R161" i="101"/>
  <c r="R149" i="101"/>
  <c r="R140" i="101"/>
  <c r="R128" i="101"/>
  <c r="R116" i="101"/>
  <c r="R191" i="101"/>
  <c r="R156" i="101"/>
  <c r="R147" i="101"/>
  <c r="R135" i="101"/>
  <c r="R193" i="101"/>
  <c r="R185" i="101"/>
  <c r="R181" i="101"/>
  <c r="R163" i="101"/>
  <c r="R175" i="101"/>
  <c r="R173" i="101"/>
  <c r="R158" i="101"/>
  <c r="R152" i="101"/>
  <c r="R139" i="101"/>
  <c r="R127" i="101"/>
  <c r="R115" i="101"/>
  <c r="R123" i="101"/>
  <c r="R113" i="101"/>
  <c r="R103" i="101"/>
  <c r="R91" i="101"/>
  <c r="R155" i="101"/>
  <c r="R141" i="101"/>
  <c r="R132" i="101"/>
  <c r="R178" i="101"/>
  <c r="R125" i="101"/>
  <c r="R118" i="101"/>
  <c r="R109" i="101"/>
  <c r="R97" i="101"/>
  <c r="R150" i="101"/>
  <c r="R134" i="101"/>
  <c r="R119" i="101"/>
  <c r="R104" i="101"/>
  <c r="R157" i="101"/>
  <c r="R145" i="101"/>
  <c r="R151" i="101"/>
  <c r="R130" i="101"/>
  <c r="R107" i="101"/>
  <c r="R99" i="101"/>
  <c r="R90" i="101"/>
  <c r="R79" i="101"/>
  <c r="R67" i="101"/>
  <c r="R129" i="101"/>
  <c r="R121" i="101"/>
  <c r="R100" i="101"/>
  <c r="R86" i="101"/>
  <c r="R114" i="101"/>
  <c r="R143" i="101"/>
  <c r="R133" i="101"/>
  <c r="R131" i="101"/>
  <c r="R111" i="101"/>
  <c r="R106" i="101"/>
  <c r="R102" i="101"/>
  <c r="R93" i="101"/>
  <c r="R83" i="101"/>
  <c r="R71" i="101"/>
  <c r="R126" i="101"/>
  <c r="R124" i="101"/>
  <c r="R120" i="101"/>
  <c r="R108" i="101"/>
  <c r="R137" i="101"/>
  <c r="R85" i="101"/>
  <c r="R73" i="101"/>
  <c r="R61" i="101"/>
  <c r="R110" i="101"/>
  <c r="R95" i="101"/>
  <c r="R136" i="101"/>
  <c r="R122" i="101"/>
  <c r="R117" i="101"/>
  <c r="R144" i="101"/>
  <c r="R142" i="101"/>
  <c r="R112" i="101"/>
  <c r="R98" i="101"/>
  <c r="R77" i="101"/>
  <c r="R82" i="101"/>
  <c r="R105" i="101"/>
  <c r="R96" i="101"/>
  <c r="R94" i="101"/>
  <c r="R89" i="101"/>
  <c r="R87" i="101"/>
  <c r="R70" i="101"/>
  <c r="R65" i="101"/>
  <c r="R84" i="101"/>
  <c r="R58" i="101"/>
  <c r="R46" i="101"/>
  <c r="R34" i="101"/>
  <c r="R81" i="101"/>
  <c r="R88" i="101"/>
  <c r="R76" i="101"/>
  <c r="R69" i="101"/>
  <c r="R60" i="101"/>
  <c r="R80" i="101"/>
  <c r="R78" i="101"/>
  <c r="R68" i="101"/>
  <c r="R57" i="101"/>
  <c r="R92" i="101"/>
  <c r="R75" i="101"/>
  <c r="R64" i="101"/>
  <c r="R59" i="101"/>
  <c r="R47" i="101"/>
  <c r="R35" i="101"/>
  <c r="R42" i="101"/>
  <c r="R32" i="101"/>
  <c r="R22" i="101"/>
  <c r="R62" i="101"/>
  <c r="R53" i="101"/>
  <c r="R52" i="101"/>
  <c r="R63" i="101"/>
  <c r="R54" i="101"/>
  <c r="R44" i="101"/>
  <c r="R45" i="101"/>
  <c r="R36" i="101"/>
  <c r="R55" i="101"/>
  <c r="R37" i="101"/>
  <c r="R28" i="101"/>
  <c r="R74" i="101"/>
  <c r="R48" i="101"/>
  <c r="R39" i="101"/>
  <c r="R101" i="101"/>
  <c r="R72" i="101"/>
  <c r="R66" i="101"/>
  <c r="R50" i="101"/>
  <c r="R41" i="101"/>
  <c r="R40" i="101"/>
  <c r="Q265" i="101"/>
  <c r="Q272" i="101"/>
  <c r="Q274" i="101"/>
  <c r="Q262" i="101"/>
  <c r="Q269" i="101"/>
  <c r="Q264" i="101"/>
  <c r="Q252" i="101"/>
  <c r="Q276" i="101"/>
  <c r="Q271" i="101"/>
  <c r="Q259" i="101"/>
  <c r="Q273" i="101"/>
  <c r="Q275" i="101"/>
  <c r="Q263" i="101"/>
  <c r="Q251" i="101"/>
  <c r="Q270" i="101"/>
  <c r="Q240" i="101"/>
  <c r="Q266" i="101"/>
  <c r="Q256" i="101"/>
  <c r="Q244" i="101"/>
  <c r="Q267" i="101"/>
  <c r="Q261" i="101"/>
  <c r="Q246" i="101"/>
  <c r="Q255" i="101"/>
  <c r="Q268" i="101"/>
  <c r="Q258" i="101"/>
  <c r="Q257" i="101"/>
  <c r="Q236" i="101"/>
  <c r="Q232" i="101"/>
  <c r="Q250" i="101"/>
  <c r="Q248" i="101"/>
  <c r="Q254" i="101"/>
  <c r="Q249" i="101"/>
  <c r="Q238" i="101"/>
  <c r="Q229" i="101"/>
  <c r="Q224" i="101"/>
  <c r="Q239" i="101"/>
  <c r="Q231" i="101"/>
  <c r="Q260" i="101"/>
  <c r="Q237" i="101"/>
  <c r="Q233" i="101"/>
  <c r="Q228" i="101"/>
  <c r="Q212" i="101"/>
  <c r="Q200" i="101"/>
  <c r="Q253" i="101"/>
  <c r="Q242" i="101"/>
  <c r="Q209" i="101"/>
  <c r="Q243" i="101"/>
  <c r="Q227" i="101"/>
  <c r="Q216" i="101"/>
  <c r="Q225" i="101"/>
  <c r="Q220" i="101"/>
  <c r="Q219" i="101"/>
  <c r="Q206" i="101"/>
  <c r="Q223" i="101"/>
  <c r="Q208" i="101"/>
  <c r="Q226" i="101"/>
  <c r="Q222" i="101"/>
  <c r="Q218" i="101"/>
  <c r="Q215" i="101"/>
  <c r="Q214" i="101"/>
  <c r="Q213" i="101"/>
  <c r="Q194" i="101"/>
  <c r="Q235" i="101"/>
  <c r="Q234" i="101"/>
  <c r="Q210" i="101"/>
  <c r="Q193" i="101"/>
  <c r="Q204" i="101"/>
  <c r="Q195" i="101"/>
  <c r="Q192" i="101"/>
  <c r="Q188" i="101"/>
  <c r="Q176" i="101"/>
  <c r="Q247" i="101"/>
  <c r="Q207" i="101"/>
  <c r="Q245" i="101"/>
  <c r="Q203" i="101"/>
  <c r="Q196" i="101"/>
  <c r="Q180" i="101"/>
  <c r="Q199" i="101"/>
  <c r="Q221" i="101"/>
  <c r="Q217" i="101"/>
  <c r="Q202" i="101"/>
  <c r="Q182" i="101"/>
  <c r="Q170" i="101"/>
  <c r="Q211" i="101"/>
  <c r="Q189" i="101"/>
  <c r="Q177" i="101"/>
  <c r="Q241" i="101"/>
  <c r="Q230" i="101"/>
  <c r="Q197" i="101"/>
  <c r="Q191" i="101"/>
  <c r="Q181" i="101"/>
  <c r="Q169" i="101"/>
  <c r="Q201" i="101"/>
  <c r="Q159" i="101"/>
  <c r="Q179" i="101"/>
  <c r="Q205" i="101"/>
  <c r="Q198" i="101"/>
  <c r="Q178" i="101"/>
  <c r="Q175" i="101"/>
  <c r="Q172" i="101"/>
  <c r="Q165" i="101"/>
  <c r="Q153" i="101"/>
  <c r="Q183" i="101"/>
  <c r="Q160" i="101"/>
  <c r="Q171" i="101"/>
  <c r="Q157" i="101"/>
  <c r="Q184" i="101"/>
  <c r="Q173" i="101"/>
  <c r="Q158" i="101"/>
  <c r="Q152" i="101"/>
  <c r="Q139" i="101"/>
  <c r="Q143" i="101"/>
  <c r="Q174" i="101"/>
  <c r="Q148" i="101"/>
  <c r="Q145" i="101"/>
  <c r="Q133" i="101"/>
  <c r="Q121" i="101"/>
  <c r="Q190" i="101"/>
  <c r="Q164" i="101"/>
  <c r="Q161" i="101"/>
  <c r="Q149" i="101"/>
  <c r="Q140" i="101"/>
  <c r="Q156" i="101"/>
  <c r="Q187" i="101"/>
  <c r="Q167" i="101"/>
  <c r="Q144" i="101"/>
  <c r="Q132" i="101"/>
  <c r="Q120" i="101"/>
  <c r="Q142" i="101"/>
  <c r="Q138" i="101"/>
  <c r="Q131" i="101"/>
  <c r="Q122" i="101"/>
  <c r="Q108" i="101"/>
  <c r="Q96" i="101"/>
  <c r="Q123" i="101"/>
  <c r="Q168" i="101"/>
  <c r="Q155" i="101"/>
  <c r="Q141" i="101"/>
  <c r="Q163" i="101"/>
  <c r="Q162" i="101"/>
  <c r="Q137" i="101"/>
  <c r="Q147" i="101"/>
  <c r="Q136" i="101"/>
  <c r="Q127" i="101"/>
  <c r="Q126" i="101"/>
  <c r="Q117" i="101"/>
  <c r="Q102" i="101"/>
  <c r="Q90" i="101"/>
  <c r="Q186" i="101"/>
  <c r="Q185" i="101"/>
  <c r="Q154" i="101"/>
  <c r="Q146" i="101"/>
  <c r="Q118" i="101"/>
  <c r="Q109" i="101"/>
  <c r="Q150" i="101"/>
  <c r="Q134" i="101"/>
  <c r="Q128" i="101"/>
  <c r="Q119" i="101"/>
  <c r="Q129" i="101"/>
  <c r="Q106" i="101"/>
  <c r="Q104" i="101"/>
  <c r="Q89" i="101"/>
  <c r="Q84" i="101"/>
  <c r="Q72" i="101"/>
  <c r="Q125" i="101"/>
  <c r="Q107" i="101"/>
  <c r="Q99" i="101"/>
  <c r="Q151" i="101"/>
  <c r="Q114" i="101"/>
  <c r="Q111" i="101"/>
  <c r="Q101" i="101"/>
  <c r="Q76" i="101"/>
  <c r="Q113" i="101"/>
  <c r="Q166" i="101"/>
  <c r="Q124" i="101"/>
  <c r="Q103" i="101"/>
  <c r="Q94" i="101"/>
  <c r="Q78" i="101"/>
  <c r="Q66" i="101"/>
  <c r="Q135" i="101"/>
  <c r="Q116" i="101"/>
  <c r="Q85" i="101"/>
  <c r="Q115" i="101"/>
  <c r="Q110" i="101"/>
  <c r="Q130" i="101"/>
  <c r="Q105" i="101"/>
  <c r="Q97" i="101"/>
  <c r="Q88" i="101"/>
  <c r="Q87" i="101"/>
  <c r="Q82" i="101"/>
  <c r="Q70" i="101"/>
  <c r="Q92" i="101"/>
  <c r="Q75" i="101"/>
  <c r="Q64" i="101"/>
  <c r="Q59" i="101"/>
  <c r="Q79" i="101"/>
  <c r="Q77" i="101"/>
  <c r="Q74" i="101"/>
  <c r="Q100" i="101"/>
  <c r="Q91" i="101"/>
  <c r="Q67" i="101"/>
  <c r="Q51" i="101"/>
  <c r="Q39" i="101"/>
  <c r="Q81" i="101"/>
  <c r="Q93" i="101"/>
  <c r="Q95" i="101"/>
  <c r="Q83" i="101"/>
  <c r="Q80" i="101"/>
  <c r="Q62" i="101"/>
  <c r="Q63" i="101"/>
  <c r="Q52" i="101"/>
  <c r="Q40" i="101"/>
  <c r="Q98" i="101"/>
  <c r="Q86" i="101"/>
  <c r="Q50" i="101"/>
  <c r="Q41" i="101"/>
  <c r="Q27" i="101"/>
  <c r="Q61" i="101"/>
  <c r="Q57" i="101"/>
  <c r="Q58" i="101"/>
  <c r="Q43" i="101"/>
  <c r="Q112" i="101"/>
  <c r="Q53" i="101"/>
  <c r="Q54" i="101"/>
  <c r="Q44" i="101"/>
  <c r="Q68" i="101"/>
  <c r="Q46" i="101"/>
  <c r="Q45" i="101"/>
  <c r="Q36" i="101"/>
  <c r="Q71" i="101"/>
  <c r="Q55" i="101"/>
  <c r="Q65" i="101"/>
  <c r="Q56" i="101"/>
  <c r="Q30" i="101"/>
  <c r="Q73" i="101"/>
  <c r="Q69" i="101"/>
  <c r="Q49" i="101"/>
  <c r="AC265" i="101"/>
  <c r="AC272" i="101"/>
  <c r="AC274" i="101"/>
  <c r="AC262" i="101"/>
  <c r="AC269" i="101"/>
  <c r="AC264" i="101"/>
  <c r="AC252" i="101"/>
  <c r="AC276" i="101"/>
  <c r="AC271" i="101"/>
  <c r="AC259" i="101"/>
  <c r="AC273" i="101"/>
  <c r="AC275" i="101"/>
  <c r="AC263" i="101"/>
  <c r="AC251" i="101"/>
  <c r="AC250" i="101"/>
  <c r="AC240" i="101"/>
  <c r="AC267" i="101"/>
  <c r="AC253" i="101"/>
  <c r="AC244" i="101"/>
  <c r="AC254" i="101"/>
  <c r="AC268" i="101"/>
  <c r="AC246" i="101"/>
  <c r="AC270" i="101"/>
  <c r="AC258" i="101"/>
  <c r="AC266" i="101"/>
  <c r="AC257" i="101"/>
  <c r="AC249" i="101"/>
  <c r="AC243" i="101"/>
  <c r="AC232" i="101"/>
  <c r="AC235" i="101"/>
  <c r="AC261" i="101"/>
  <c r="AC256" i="101"/>
  <c r="AC245" i="101"/>
  <c r="AC229" i="101"/>
  <c r="AC217" i="101"/>
  <c r="AC260" i="101"/>
  <c r="AC237" i="101"/>
  <c r="AC224" i="101"/>
  <c r="AC238" i="101"/>
  <c r="AC231" i="101"/>
  <c r="AC226" i="101"/>
  <c r="AC212" i="101"/>
  <c r="AC200" i="101"/>
  <c r="AC236" i="101"/>
  <c r="AC234" i="101"/>
  <c r="AC209" i="101"/>
  <c r="AC233" i="101"/>
  <c r="AC228" i="101"/>
  <c r="AC216" i="101"/>
  <c r="AC230" i="101"/>
  <c r="AC206" i="101"/>
  <c r="AC227" i="101"/>
  <c r="AC220" i="101"/>
  <c r="AC208" i="101"/>
  <c r="AC241" i="101"/>
  <c r="AC225" i="101"/>
  <c r="AC221" i="101"/>
  <c r="AC215" i="101"/>
  <c r="AC239" i="101"/>
  <c r="AC214" i="101"/>
  <c r="AC213" i="101"/>
  <c r="AC197" i="101"/>
  <c r="AC194" i="101"/>
  <c r="AC248" i="101"/>
  <c r="AC247" i="101"/>
  <c r="AC242" i="101"/>
  <c r="AC201" i="101"/>
  <c r="AC193" i="101"/>
  <c r="AC218" i="101"/>
  <c r="AC198" i="101"/>
  <c r="AC188" i="101"/>
  <c r="AC176" i="101"/>
  <c r="AC222" i="101"/>
  <c r="AC211" i="101"/>
  <c r="AC205" i="101"/>
  <c r="AC180" i="101"/>
  <c r="AC207" i="101"/>
  <c r="AC204" i="101"/>
  <c r="AC182" i="101"/>
  <c r="AC170" i="101"/>
  <c r="AC196" i="101"/>
  <c r="AC189" i="101"/>
  <c r="AC177" i="101"/>
  <c r="AC223" i="101"/>
  <c r="AC219" i="101"/>
  <c r="AC210" i="101"/>
  <c r="AC255" i="101"/>
  <c r="AC181" i="101"/>
  <c r="AC169" i="101"/>
  <c r="AC195" i="101"/>
  <c r="AC183" i="101"/>
  <c r="AC159" i="101"/>
  <c r="AC190" i="101"/>
  <c r="AC191" i="101"/>
  <c r="AC187" i="101"/>
  <c r="AC167" i="101"/>
  <c r="AC186" i="101"/>
  <c r="AC165" i="101"/>
  <c r="AC153" i="101"/>
  <c r="AC184" i="101"/>
  <c r="AC173" i="101"/>
  <c r="AC160" i="101"/>
  <c r="AC202" i="101"/>
  <c r="AC175" i="101"/>
  <c r="AC172" i="101"/>
  <c r="AC157" i="101"/>
  <c r="AC164" i="101"/>
  <c r="AC156" i="101"/>
  <c r="AC151" i="101"/>
  <c r="AC139" i="101"/>
  <c r="AC179" i="101"/>
  <c r="AC174" i="101"/>
  <c r="AC163" i="101"/>
  <c r="AC158" i="101"/>
  <c r="AC154" i="101"/>
  <c r="AC143" i="101"/>
  <c r="AC185" i="101"/>
  <c r="AC192" i="101"/>
  <c r="AC178" i="101"/>
  <c r="AC145" i="101"/>
  <c r="AC133" i="101"/>
  <c r="AC121" i="101"/>
  <c r="AC162" i="101"/>
  <c r="AC140" i="101"/>
  <c r="AC203" i="101"/>
  <c r="AC171" i="101"/>
  <c r="AC168" i="101"/>
  <c r="AC161" i="101"/>
  <c r="AC150" i="101"/>
  <c r="AC144" i="101"/>
  <c r="AC132" i="101"/>
  <c r="AC120" i="101"/>
  <c r="AC148" i="101"/>
  <c r="AC146" i="101"/>
  <c r="AC134" i="101"/>
  <c r="AC129" i="101"/>
  <c r="AC108" i="101"/>
  <c r="AC96" i="101"/>
  <c r="AC130" i="101"/>
  <c r="AC199" i="101"/>
  <c r="AC142" i="101"/>
  <c r="AC116" i="101"/>
  <c r="AC102" i="101"/>
  <c r="AC90" i="101"/>
  <c r="AC141" i="101"/>
  <c r="AC125" i="101"/>
  <c r="AC109" i="101"/>
  <c r="AC127" i="101"/>
  <c r="AC126" i="101"/>
  <c r="AC166" i="101"/>
  <c r="AC155" i="101"/>
  <c r="AC135" i="101"/>
  <c r="AC128" i="101"/>
  <c r="AC119" i="101"/>
  <c r="AC106" i="101"/>
  <c r="AC110" i="101"/>
  <c r="AC97" i="101"/>
  <c r="AC88" i="101"/>
  <c r="AC84" i="101"/>
  <c r="AC72" i="101"/>
  <c r="AC60" i="101"/>
  <c r="AC105" i="101"/>
  <c r="AC98" i="101"/>
  <c r="AC124" i="101"/>
  <c r="AC115" i="101"/>
  <c r="AC147" i="101"/>
  <c r="AC137" i="101"/>
  <c r="AC117" i="101"/>
  <c r="AC112" i="101"/>
  <c r="AC149" i="101"/>
  <c r="AC104" i="101"/>
  <c r="AC100" i="101"/>
  <c r="AC91" i="101"/>
  <c r="AC76" i="101"/>
  <c r="AC122" i="101"/>
  <c r="AC118" i="101"/>
  <c r="AC107" i="101"/>
  <c r="AC136" i="101"/>
  <c r="AC101" i="101"/>
  <c r="AC78" i="101"/>
  <c r="AC66" i="101"/>
  <c r="AC138" i="101"/>
  <c r="AC93" i="101"/>
  <c r="AC85" i="101"/>
  <c r="AC111" i="101"/>
  <c r="AC123" i="101"/>
  <c r="AC114" i="101"/>
  <c r="AC103" i="101"/>
  <c r="AC152" i="101"/>
  <c r="AC95" i="101"/>
  <c r="AC82" i="101"/>
  <c r="AC70" i="101"/>
  <c r="AC73" i="101"/>
  <c r="AC59" i="101"/>
  <c r="AC83" i="101"/>
  <c r="AC80" i="101"/>
  <c r="AC86" i="101"/>
  <c r="AC75" i="101"/>
  <c r="AC65" i="101"/>
  <c r="AC51" i="101"/>
  <c r="AC39" i="101"/>
  <c r="AC113" i="101"/>
  <c r="AC79" i="101"/>
  <c r="AC77" i="101"/>
  <c r="AC74" i="101"/>
  <c r="AC92" i="101"/>
  <c r="AC89" i="101"/>
  <c r="AC87" i="101"/>
  <c r="AC94" i="101"/>
  <c r="AC131" i="101"/>
  <c r="AC69" i="101"/>
  <c r="AC62" i="101"/>
  <c r="AC52" i="101"/>
  <c r="AC40" i="101"/>
  <c r="AC48" i="101"/>
  <c r="AC27" i="101"/>
  <c r="AC68" i="101"/>
  <c r="AC71" i="101"/>
  <c r="AC81" i="101"/>
  <c r="AC42" i="101"/>
  <c r="AC32" i="101"/>
  <c r="AC57" i="101"/>
  <c r="AC43" i="101"/>
  <c r="AC67" i="101"/>
  <c r="AC53" i="101"/>
  <c r="AC35" i="101"/>
  <c r="AC61" i="101"/>
  <c r="AC58" i="101"/>
  <c r="AC54" i="101"/>
  <c r="AC55" i="101"/>
  <c r="AC37" i="101"/>
  <c r="AC99" i="101"/>
  <c r="AC64" i="101"/>
  <c r="AC56" i="101"/>
  <c r="H22" i="101"/>
  <c r="W22" i="101"/>
  <c r="AL22" i="101"/>
  <c r="I23" i="101"/>
  <c r="X23" i="101"/>
  <c r="AM23" i="101"/>
  <c r="AA24" i="101"/>
  <c r="AN24" i="101"/>
  <c r="K24" i="101" s="1"/>
  <c r="M25" i="101"/>
  <c r="AB25" i="101"/>
  <c r="AP25" i="101"/>
  <c r="O26" i="101"/>
  <c r="AD26" i="101"/>
  <c r="AR26" i="101"/>
  <c r="P27" i="101"/>
  <c r="S28" i="101"/>
  <c r="X29" i="101"/>
  <c r="AP29" i="101"/>
  <c r="R30" i="101"/>
  <c r="R31" i="101"/>
  <c r="AN31" i="101"/>
  <c r="K31" i="101" s="1"/>
  <c r="Q32" i="101"/>
  <c r="V34" i="101"/>
  <c r="T35" i="101"/>
  <c r="AA36" i="101"/>
  <c r="I38" i="101"/>
  <c r="AM38" i="101"/>
  <c r="AO38" i="101"/>
  <c r="K38" i="101"/>
  <c r="AK38" i="101"/>
  <c r="AR38" i="101"/>
  <c r="AP38" i="101"/>
  <c r="M38" i="101"/>
  <c r="AN38" i="101"/>
  <c r="X39" i="101"/>
  <c r="AI41" i="101"/>
  <c r="AV41" i="101" s="1"/>
  <c r="AG41" i="101"/>
  <c r="AT41" i="101" s="1"/>
  <c r="W42" i="101"/>
  <c r="AK43" i="101"/>
  <c r="AC44" i="101"/>
  <c r="O47" i="101"/>
  <c r="U51" i="101"/>
  <c r="Z52" i="101"/>
  <c r="Y53" i="101"/>
  <c r="Y54" i="101"/>
  <c r="W55" i="101"/>
  <c r="T72" i="101"/>
  <c r="AR36" i="101"/>
  <c r="AK36" i="101"/>
  <c r="M36" i="101"/>
  <c r="AM36" i="101"/>
  <c r="AE49" i="101"/>
  <c r="AK60" i="101"/>
  <c r="AH65" i="101"/>
  <c r="AU65" i="101" s="1"/>
  <c r="AG65" i="101"/>
  <c r="AT65" i="101" s="1"/>
  <c r="AI65" i="101"/>
  <c r="AV65" i="101" s="1"/>
  <c r="AL71" i="101"/>
  <c r="AK35" i="101"/>
  <c r="M35" i="101"/>
  <c r="AP35" i="101"/>
  <c r="AN35" i="101"/>
  <c r="K35" i="101" s="1"/>
  <c r="AO36" i="101"/>
  <c r="AQ53" i="101"/>
  <c r="AE53" i="101"/>
  <c r="AJ53" i="101"/>
  <c r="AN53" i="101"/>
  <c r="K53" i="101" s="1"/>
  <c r="AP60" i="101"/>
  <c r="H71" i="101"/>
  <c r="AH95" i="101"/>
  <c r="AU95" i="101" s="1"/>
  <c r="AG95" i="101"/>
  <c r="AT95" i="101" s="1"/>
  <c r="AI95" i="101"/>
  <c r="AV95" i="101" s="1"/>
  <c r="H64" i="101"/>
  <c r="AM64" i="101"/>
  <c r="AE64" i="101"/>
  <c r="AR64" i="101"/>
  <c r="AO64" i="101"/>
  <c r="AL64" i="101"/>
  <c r="I64" i="101"/>
  <c r="I71" i="101"/>
  <c r="AP71" i="101"/>
  <c r="AN71" i="101"/>
  <c r="K71" i="101" s="1"/>
  <c r="AJ71" i="101"/>
  <c r="AE71" i="101"/>
  <c r="M71" i="101"/>
  <c r="AR71" i="101"/>
  <c r="AO71" i="101"/>
  <c r="AK71" i="101"/>
  <c r="AO51" i="101"/>
  <c r="I51" i="101"/>
  <c r="AM51" i="101"/>
  <c r="M64" i="101"/>
  <c r="AJ64" i="101"/>
  <c r="AK68" i="101"/>
  <c r="M68" i="101"/>
  <c r="H68" i="101"/>
  <c r="AQ68" i="101"/>
  <c r="AE68" i="101"/>
  <c r="AM68" i="101"/>
  <c r="K68" i="101"/>
  <c r="AR68" i="101"/>
  <c r="AO68" i="101"/>
  <c r="AJ68" i="101"/>
  <c r="AN32" i="101"/>
  <c r="K32" i="101" s="1"/>
  <c r="H32" i="101"/>
  <c r="AM32" i="101"/>
  <c r="AR35" i="101"/>
  <c r="AE36" i="101"/>
  <c r="I41" i="101"/>
  <c r="AL42" i="101"/>
  <c r="AQ42" i="101"/>
  <c r="AE42" i="101"/>
  <c r="AN42" i="101"/>
  <c r="K42" i="101" s="1"/>
  <c r="H49" i="101"/>
  <c r="AJ49" i="101"/>
  <c r="H50" i="101"/>
  <c r="AN51" i="101"/>
  <c r="K51" i="101" s="1"/>
  <c r="AR53" i="101"/>
  <c r="AQ62" i="101"/>
  <c r="AE62" i="101"/>
  <c r="AK62" i="101"/>
  <c r="M62" i="101"/>
  <c r="AP62" i="101"/>
  <c r="AL62" i="101"/>
  <c r="H62" i="101"/>
  <c r="AR62" i="101"/>
  <c r="AI63" i="101"/>
  <c r="AV63" i="101" s="1"/>
  <c r="AK64" i="101"/>
  <c r="AQ41" i="101"/>
  <c r="AE41" i="101"/>
  <c r="AJ41" i="101"/>
  <c r="AN41" i="101"/>
  <c r="K41" i="101" s="1"/>
  <c r="I49" i="101"/>
  <c r="I50" i="101"/>
  <c r="AM50" i="101"/>
  <c r="AN50" i="101"/>
  <c r="K50" i="101" s="1"/>
  <c r="M51" i="101"/>
  <c r="AP51" i="101"/>
  <c r="AN64" i="101"/>
  <c r="K64" i="101" s="1"/>
  <c r="AM49" i="101"/>
  <c r="AR49" i="101"/>
  <c r="AL49" i="101"/>
  <c r="AQ51" i="101"/>
  <c r="AP64" i="101"/>
  <c r="AH67" i="101"/>
  <c r="AU67" i="101" s="1"/>
  <c r="AR81" i="101"/>
  <c r="AN81" i="101"/>
  <c r="K81" i="101" s="1"/>
  <c r="AL81" i="101"/>
  <c r="I81" i="101"/>
  <c r="AP81" i="101"/>
  <c r="AO81" i="101"/>
  <c r="AM81" i="101"/>
  <c r="AK81" i="101"/>
  <c r="AJ81" i="101"/>
  <c r="AE81" i="101"/>
  <c r="M81" i="101"/>
  <c r="AQ81" i="101"/>
  <c r="H81" i="101"/>
  <c r="AL30" i="101"/>
  <c r="AQ30" i="101"/>
  <c r="AE30" i="101"/>
  <c r="AM30" i="101"/>
  <c r="AO39" i="101"/>
  <c r="I39" i="101"/>
  <c r="AM39" i="101"/>
  <c r="AP41" i="101"/>
  <c r="AR48" i="101"/>
  <c r="AK48" i="101"/>
  <c r="M48" i="101"/>
  <c r="AM48" i="101"/>
  <c r="AN49" i="101"/>
  <c r="K49" i="101" s="1"/>
  <c r="M50" i="101"/>
  <c r="AP50" i="101"/>
  <c r="AR51" i="101"/>
  <c r="H60" i="101"/>
  <c r="AJ61" i="101"/>
  <c r="K61" i="101"/>
  <c r="AP61" i="101"/>
  <c r="AO61" i="101"/>
  <c r="M61" i="101"/>
  <c r="AK61" i="101"/>
  <c r="AE61" i="101"/>
  <c r="AQ61" i="101"/>
  <c r="AL61" i="101"/>
  <c r="AQ64" i="101"/>
  <c r="AI67" i="101"/>
  <c r="AV67" i="101" s="1"/>
  <c r="AO60" i="101"/>
  <c r="AM60" i="101"/>
  <c r="AQ60" i="101"/>
  <c r="AN60" i="101"/>
  <c r="K60" i="101" s="1"/>
  <c r="M60" i="101"/>
  <c r="AP30" i="101"/>
  <c r="AH34" i="101"/>
  <c r="AU34" i="101" s="1"/>
  <c r="AJ35" i="101"/>
  <c r="I36" i="101"/>
  <c r="AL36" i="101"/>
  <c r="AM37" i="101"/>
  <c r="AR37" i="101"/>
  <c r="AL37" i="101"/>
  <c r="AQ39" i="101"/>
  <c r="AP48" i="101"/>
  <c r="AQ49" i="101"/>
  <c r="AE50" i="101"/>
  <c r="AK53" i="101"/>
  <c r="H55" i="101"/>
  <c r="AL55" i="101"/>
  <c r="AN55" i="101"/>
  <c r="K55" i="101" s="1"/>
  <c r="AJ60" i="101"/>
  <c r="AR61" i="101"/>
  <c r="AN65" i="101"/>
  <c r="K65" i="101" s="1"/>
  <c r="I65" i="101"/>
  <c r="AQ65" i="101"/>
  <c r="AO65" i="101"/>
  <c r="AK65" i="101"/>
  <c r="AL65" i="101"/>
  <c r="AI58" i="101"/>
  <c r="AV58" i="101" s="1"/>
  <c r="AP59" i="101"/>
  <c r="H67" i="101"/>
  <c r="AR69" i="101"/>
  <c r="AN69" i="101"/>
  <c r="K69" i="101" s="1"/>
  <c r="AL69" i="101"/>
  <c r="I69" i="101"/>
  <c r="M73" i="101"/>
  <c r="AE73" i="101"/>
  <c r="AO74" i="101"/>
  <c r="AO77" i="101"/>
  <c r="AM79" i="101"/>
  <c r="AH85" i="101"/>
  <c r="AU85" i="101" s="1"/>
  <c r="AN86" i="101"/>
  <c r="K86" i="101" s="1"/>
  <c r="AH93" i="101"/>
  <c r="AU93" i="101" s="1"/>
  <c r="AR59" i="101"/>
  <c r="AP67" i="101"/>
  <c r="AL67" i="101"/>
  <c r="AJ67" i="101"/>
  <c r="K67" i="101"/>
  <c r="AR67" i="101"/>
  <c r="AQ67" i="101"/>
  <c r="AG76" i="101"/>
  <c r="AT76" i="101" s="1"/>
  <c r="AI76" i="101"/>
  <c r="AV76" i="101" s="1"/>
  <c r="H88" i="101"/>
  <c r="AM88" i="101"/>
  <c r="AQ88" i="101"/>
  <c r="AP88" i="101"/>
  <c r="M88" i="101"/>
  <c r="AL88" i="101"/>
  <c r="I88" i="101"/>
  <c r="AJ88" i="101"/>
  <c r="AE88" i="101"/>
  <c r="AN88" i="101"/>
  <c r="K88" i="101" s="1"/>
  <c r="AH102" i="101"/>
  <c r="AU102" i="101" s="1"/>
  <c r="AH119" i="101"/>
  <c r="AU119" i="101" s="1"/>
  <c r="AG119" i="101"/>
  <c r="AT119" i="101" s="1"/>
  <c r="AI119" i="101"/>
  <c r="AV119" i="101" s="1"/>
  <c r="AQ74" i="101"/>
  <c r="AE74" i="101"/>
  <c r="AM74" i="101"/>
  <c r="AK74" i="101"/>
  <c r="M74" i="101"/>
  <c r="H74" i="101"/>
  <c r="AN77" i="101"/>
  <c r="K77" i="101" s="1"/>
  <c r="AJ77" i="101"/>
  <c r="I77" i="101"/>
  <c r="AP77" i="101"/>
  <c r="AL97" i="101"/>
  <c r="AE67" i="101"/>
  <c r="AK73" i="101"/>
  <c r="M77" i="101"/>
  <c r="AE77" i="101"/>
  <c r="AP79" i="101"/>
  <c r="AL79" i="101"/>
  <c r="AJ79" i="101"/>
  <c r="K79" i="101"/>
  <c r="AR79" i="101"/>
  <c r="AN80" i="101"/>
  <c r="AM83" i="101"/>
  <c r="AJ94" i="101"/>
  <c r="H97" i="101"/>
  <c r="AG100" i="101"/>
  <c r="AT100" i="101" s="1"/>
  <c r="AH100" i="101"/>
  <c r="AU100" i="101" s="1"/>
  <c r="AJ92" i="101"/>
  <c r="AN94" i="101"/>
  <c r="K94" i="101" s="1"/>
  <c r="AJ97" i="101"/>
  <c r="K97" i="101"/>
  <c r="AP97" i="101"/>
  <c r="AR97" i="101"/>
  <c r="AQ97" i="101"/>
  <c r="AM97" i="101"/>
  <c r="I97" i="101"/>
  <c r="AK97" i="101"/>
  <c r="AO97" i="101"/>
  <c r="M59" i="101"/>
  <c r="AK59" i="101"/>
  <c r="AL63" i="101"/>
  <c r="AR63" i="101"/>
  <c r="AM63" i="101"/>
  <c r="AK69" i="101"/>
  <c r="AI70" i="101"/>
  <c r="AV70" i="101" s="1"/>
  <c r="AG70" i="101"/>
  <c r="AT70" i="101" s="1"/>
  <c r="AL75" i="101"/>
  <c r="I75" i="101"/>
  <c r="AR75" i="101"/>
  <c r="AN75" i="101"/>
  <c r="K75" i="101" s="1"/>
  <c r="AL87" i="101"/>
  <c r="AR87" i="101"/>
  <c r="AO87" i="101"/>
  <c r="AN87" i="101"/>
  <c r="K87" i="101" s="1"/>
  <c r="M87" i="101"/>
  <c r="AJ87" i="101"/>
  <c r="I87" i="101"/>
  <c r="AQ87" i="101"/>
  <c r="AK87" i="101"/>
  <c r="AN89" i="101"/>
  <c r="I89" i="101"/>
  <c r="AE89" i="101"/>
  <c r="AR89" i="101"/>
  <c r="AO89" i="101"/>
  <c r="K89" i="101"/>
  <c r="AL89" i="101"/>
  <c r="H89" i="101"/>
  <c r="AK89" i="101"/>
  <c r="AM89" i="101"/>
  <c r="AN92" i="101"/>
  <c r="M97" i="101"/>
  <c r="AG79" i="101"/>
  <c r="AT79" i="101" s="1"/>
  <c r="AI82" i="101"/>
  <c r="AV82" i="101" s="1"/>
  <c r="AG82" i="101"/>
  <c r="AT82" i="101" s="1"/>
  <c r="AH89" i="101"/>
  <c r="AU89" i="101" s="1"/>
  <c r="AG89" i="101"/>
  <c r="AT89" i="101" s="1"/>
  <c r="AM94" i="101"/>
  <c r="H94" i="101"/>
  <c r="AL94" i="101"/>
  <c r="I94" i="101"/>
  <c r="AK94" i="101"/>
  <c r="AE94" i="101"/>
  <c r="AR94" i="101"/>
  <c r="AP94" i="101"/>
  <c r="M94" i="101"/>
  <c r="AO94" i="101"/>
  <c r="AK92" i="101"/>
  <c r="M92" i="101"/>
  <c r="AQ92" i="101"/>
  <c r="AE92" i="101"/>
  <c r="AP92" i="101"/>
  <c r="AO92" i="101"/>
  <c r="K92" i="101"/>
  <c r="AM92" i="101"/>
  <c r="I92" i="101"/>
  <c r="AL92" i="101"/>
  <c r="H92" i="101"/>
  <c r="AL74" i="101"/>
  <c r="AL77" i="101"/>
  <c r="AK80" i="101"/>
  <c r="M80" i="101"/>
  <c r="H80" i="101"/>
  <c r="AQ80" i="101"/>
  <c r="AE80" i="101"/>
  <c r="AM80" i="101"/>
  <c r="AH82" i="101"/>
  <c r="AU82" i="101" s="1"/>
  <c r="I83" i="101"/>
  <c r="AP83" i="101"/>
  <c r="AN83" i="101"/>
  <c r="K83" i="101" s="1"/>
  <c r="AJ83" i="101"/>
  <c r="AQ86" i="101"/>
  <c r="AE86" i="101"/>
  <c r="AP86" i="101"/>
  <c r="AM86" i="101"/>
  <c r="AK86" i="101"/>
  <c r="M86" i="101"/>
  <c r="AJ86" i="101"/>
  <c r="H86" i="101"/>
  <c r="AJ73" i="101"/>
  <c r="K73" i="101"/>
  <c r="AR73" i="101"/>
  <c r="AP73" i="101"/>
  <c r="AL73" i="101"/>
  <c r="AN74" i="101"/>
  <c r="K74" i="101" s="1"/>
  <c r="AM77" i="101"/>
  <c r="K80" i="101"/>
  <c r="M83" i="101"/>
  <c r="AE83" i="101"/>
  <c r="AL86" i="101"/>
  <c r="AG93" i="101"/>
  <c r="AT93" i="101" s="1"/>
  <c r="AO70" i="101"/>
  <c r="AO82" i="101"/>
  <c r="AL85" i="101"/>
  <c r="AH90" i="101"/>
  <c r="AU90" i="101" s="1"/>
  <c r="AR93" i="101"/>
  <c r="AL93" i="101"/>
  <c r="AM93" i="101"/>
  <c r="AQ95" i="101"/>
  <c r="H101" i="101"/>
  <c r="AL104" i="101"/>
  <c r="I106" i="101"/>
  <c r="AL107" i="101"/>
  <c r="AM109" i="101"/>
  <c r="H111" i="101"/>
  <c r="AP111" i="101"/>
  <c r="AP116" i="101"/>
  <c r="AK116" i="101"/>
  <c r="M116" i="101"/>
  <c r="AJ116" i="101"/>
  <c r="AR116" i="101"/>
  <c r="AQ116" i="101"/>
  <c r="AM116" i="101"/>
  <c r="I116" i="101"/>
  <c r="AM120" i="101"/>
  <c r="AI130" i="101"/>
  <c r="AV130" i="101" s="1"/>
  <c r="AH130" i="101"/>
  <c r="AU130" i="101" s="1"/>
  <c r="AR136" i="101"/>
  <c r="AN136" i="101"/>
  <c r="K136" i="101" s="1"/>
  <c r="AL136" i="101"/>
  <c r="AK136" i="101"/>
  <c r="M136" i="101"/>
  <c r="H136" i="101"/>
  <c r="AQ136" i="101"/>
  <c r="AM136" i="101"/>
  <c r="I136" i="101"/>
  <c r="AR95" i="101"/>
  <c r="AN101" i="101"/>
  <c r="K101" i="101" s="1"/>
  <c r="I101" i="101"/>
  <c r="AM101" i="101"/>
  <c r="AM106" i="101"/>
  <c r="H106" i="101"/>
  <c r="AR106" i="101"/>
  <c r="AO106" i="101"/>
  <c r="AI108" i="101"/>
  <c r="AV108" i="101" s="1"/>
  <c r="AH108" i="101"/>
  <c r="AU108" i="101" s="1"/>
  <c r="AL111" i="101"/>
  <c r="AR111" i="101"/>
  <c r="AQ111" i="101"/>
  <c r="AE111" i="101"/>
  <c r="AN111" i="101"/>
  <c r="AG113" i="101"/>
  <c r="AT113" i="101" s="1"/>
  <c r="AI113" i="101"/>
  <c r="AV113" i="101" s="1"/>
  <c r="I120" i="101"/>
  <c r="AO120" i="101"/>
  <c r="AQ120" i="101"/>
  <c r="AP120" i="101"/>
  <c r="M120" i="101"/>
  <c r="AL120" i="101"/>
  <c r="H120" i="101"/>
  <c r="AJ120" i="101"/>
  <c r="AE120" i="101"/>
  <c r="AR120" i="101"/>
  <c r="AK135" i="101"/>
  <c r="M135" i="101"/>
  <c r="H135" i="101"/>
  <c r="AQ135" i="101"/>
  <c r="AE135" i="101"/>
  <c r="AP135" i="101"/>
  <c r="AL135" i="101"/>
  <c r="AN135" i="101"/>
  <c r="K135" i="101" s="1"/>
  <c r="AJ135" i="101"/>
  <c r="I135" i="101"/>
  <c r="AL150" i="101"/>
  <c r="AR150" i="101"/>
  <c r="AO150" i="101"/>
  <c r="M150" i="101"/>
  <c r="AJ150" i="101"/>
  <c r="H150" i="101"/>
  <c r="AP150" i="101"/>
  <c r="I150" i="101"/>
  <c r="AE150" i="101"/>
  <c r="AQ150" i="101"/>
  <c r="AN150" i="101"/>
  <c r="AM150" i="101"/>
  <c r="AK150" i="101"/>
  <c r="K150" i="101"/>
  <c r="AO85" i="101"/>
  <c r="AP91" i="101"/>
  <c r="AJ91" i="101"/>
  <c r="AN91" i="101"/>
  <c r="K91" i="101" s="1"/>
  <c r="H100" i="101"/>
  <c r="AM100" i="101"/>
  <c r="AN100" i="101"/>
  <c r="K100" i="101" s="1"/>
  <c r="M101" i="101"/>
  <c r="AP101" i="101"/>
  <c r="AJ105" i="101"/>
  <c r="AE106" i="101"/>
  <c r="K111" i="101"/>
  <c r="AH113" i="101"/>
  <c r="AU113" i="101" s="1"/>
  <c r="K120" i="101"/>
  <c r="H70" i="101"/>
  <c r="AM76" i="101"/>
  <c r="H82" i="101"/>
  <c r="AP85" i="101"/>
  <c r="M91" i="101"/>
  <c r="AO91" i="101"/>
  <c r="AQ93" i="101"/>
  <c r="AH96" i="101"/>
  <c r="AU96" i="101" s="1"/>
  <c r="H98" i="101"/>
  <c r="AL99" i="101"/>
  <c r="AR99" i="101"/>
  <c r="AM99" i="101"/>
  <c r="AO100" i="101"/>
  <c r="AQ101" i="101"/>
  <c r="AG103" i="101"/>
  <c r="AT103" i="101" s="1"/>
  <c r="AM105" i="101"/>
  <c r="AG108" i="101"/>
  <c r="AT108" i="101" s="1"/>
  <c r="M111" i="101"/>
  <c r="AI114" i="101"/>
  <c r="AV114" i="101" s="1"/>
  <c r="AG114" i="101"/>
  <c r="AT114" i="101" s="1"/>
  <c r="AN116" i="101"/>
  <c r="K116" i="101" s="1"/>
  <c r="AI126" i="101"/>
  <c r="AV126" i="101" s="1"/>
  <c r="AG126" i="101"/>
  <c r="AT126" i="101" s="1"/>
  <c r="AM131" i="101"/>
  <c r="I131" i="101"/>
  <c r="AE131" i="101"/>
  <c r="AR131" i="101"/>
  <c r="AO131" i="101"/>
  <c r="K131" i="101"/>
  <c r="AL131" i="101"/>
  <c r="H131" i="101"/>
  <c r="AK131" i="101"/>
  <c r="AJ131" i="101"/>
  <c r="AQ131" i="101"/>
  <c r="AH131" i="101"/>
  <c r="AU131" i="101" s="1"/>
  <c r="AG131" i="101"/>
  <c r="AT131" i="101" s="1"/>
  <c r="AO76" i="101"/>
  <c r="AR85" i="101"/>
  <c r="AR91" i="101"/>
  <c r="AQ98" i="101"/>
  <c r="AE98" i="101"/>
  <c r="AK98" i="101"/>
  <c r="M98" i="101"/>
  <c r="AN98" i="101"/>
  <c r="K98" i="101" s="1"/>
  <c r="AQ100" i="101"/>
  <c r="AE101" i="101"/>
  <c r="AK104" i="101"/>
  <c r="M104" i="101"/>
  <c r="AQ104" i="101"/>
  <c r="AE104" i="101"/>
  <c r="AP104" i="101"/>
  <c r="AM104" i="101"/>
  <c r="AI106" i="101"/>
  <c r="AV106" i="101" s="1"/>
  <c r="I107" i="101"/>
  <c r="AN107" i="101"/>
  <c r="K107" i="101" s="1"/>
  <c r="AM107" i="101"/>
  <c r="AJ107" i="101"/>
  <c r="AJ109" i="101"/>
  <c r="K109" i="101"/>
  <c r="AP109" i="101"/>
  <c r="AO109" i="101"/>
  <c r="AL109" i="101"/>
  <c r="AE109" i="101"/>
  <c r="AK129" i="101"/>
  <c r="M129" i="101"/>
  <c r="AR129" i="101"/>
  <c r="AP129" i="101"/>
  <c r="AO129" i="101"/>
  <c r="AL129" i="101"/>
  <c r="I129" i="101"/>
  <c r="AE129" i="101"/>
  <c r="AQ129" i="101"/>
  <c r="AI121" i="101"/>
  <c r="AV121" i="101" s="1"/>
  <c r="AG121" i="101"/>
  <c r="AT121" i="101" s="1"/>
  <c r="AG109" i="101"/>
  <c r="AT109" i="101" s="1"/>
  <c r="AJ111" i="101"/>
  <c r="AM135" i="101"/>
  <c r="I95" i="101"/>
  <c r="AN95" i="101"/>
  <c r="AM95" i="101"/>
  <c r="AR105" i="101"/>
  <c r="AL105" i="101"/>
  <c r="AK105" i="101"/>
  <c r="M105" i="101"/>
  <c r="I105" i="101"/>
  <c r="AG107" i="101"/>
  <c r="AT107" i="101" s="1"/>
  <c r="AH109" i="101"/>
  <c r="AU109" i="101" s="1"/>
  <c r="AK111" i="101"/>
  <c r="AG112" i="101"/>
  <c r="AT112" i="101" s="1"/>
  <c r="AI112" i="101"/>
  <c r="AV112" i="101" s="1"/>
  <c r="AO135" i="101"/>
  <c r="I158" i="101"/>
  <c r="AN158" i="101"/>
  <c r="K158" i="101" s="1"/>
  <c r="AM158" i="101"/>
  <c r="AJ158" i="101"/>
  <c r="AE158" i="101"/>
  <c r="M158" i="101"/>
  <c r="H158" i="101"/>
  <c r="AQ158" i="101"/>
  <c r="AP158" i="101"/>
  <c r="AO158" i="101"/>
  <c r="AL158" i="101"/>
  <c r="AR158" i="101"/>
  <c r="AK158" i="101"/>
  <c r="K85" i="101"/>
  <c r="H93" i="101"/>
  <c r="AJ93" i="101"/>
  <c r="K95" i="101"/>
  <c r="AO95" i="101"/>
  <c r="AJ101" i="101"/>
  <c r="K105" i="101"/>
  <c r="AN106" i="101"/>
  <c r="K106" i="101" s="1"/>
  <c r="AI107" i="101"/>
  <c r="AV107" i="101" s="1"/>
  <c r="AQ110" i="101"/>
  <c r="AE110" i="101"/>
  <c r="AK110" i="101"/>
  <c r="M110" i="101"/>
  <c r="AJ110" i="101"/>
  <c r="K110" i="101"/>
  <c r="H110" i="101"/>
  <c r="AM111" i="101"/>
  <c r="AE116" i="101"/>
  <c r="AK117" i="101"/>
  <c r="M117" i="101"/>
  <c r="AR117" i="101"/>
  <c r="AL117" i="101"/>
  <c r="I117" i="101"/>
  <c r="AE117" i="101"/>
  <c r="AQ117" i="101"/>
  <c r="AN117" i="101"/>
  <c r="K117" i="101" s="1"/>
  <c r="AJ122" i="101"/>
  <c r="K122" i="101"/>
  <c r="AQ122" i="101"/>
  <c r="AE122" i="101"/>
  <c r="AO122" i="101"/>
  <c r="M122" i="101"/>
  <c r="AM122" i="101"/>
  <c r="I122" i="101"/>
  <c r="AL122" i="101"/>
  <c r="H122" i="101"/>
  <c r="AK122" i="101"/>
  <c r="AP122" i="101"/>
  <c r="AH132" i="101"/>
  <c r="AU132" i="101" s="1"/>
  <c r="AG132" i="101"/>
  <c r="AT132" i="101" s="1"/>
  <c r="AI134" i="101"/>
  <c r="AV134" i="101" s="1"/>
  <c r="AH134" i="101"/>
  <c r="AU134" i="101" s="1"/>
  <c r="AR135" i="101"/>
  <c r="AR103" i="101"/>
  <c r="AQ119" i="101"/>
  <c r="AI123" i="101"/>
  <c r="AV123" i="101" s="1"/>
  <c r="H125" i="101"/>
  <c r="AN125" i="101"/>
  <c r="K125" i="101" s="1"/>
  <c r="AM125" i="101"/>
  <c r="AR128" i="101"/>
  <c r="H133" i="101"/>
  <c r="AP141" i="101"/>
  <c r="AN143" i="101"/>
  <c r="AM144" i="101"/>
  <c r="AG146" i="101"/>
  <c r="AT146" i="101" s="1"/>
  <c r="AL147" i="101"/>
  <c r="M147" i="101"/>
  <c r="H147" i="101"/>
  <c r="AR147" i="101"/>
  <c r="AE147" i="101"/>
  <c r="AQ147" i="101"/>
  <c r="AM147" i="101"/>
  <c r="AP143" i="101"/>
  <c r="AP144" i="101"/>
  <c r="AG148" i="101"/>
  <c r="AT148" i="101" s="1"/>
  <c r="AE119" i="101"/>
  <c r="AL124" i="101"/>
  <c r="H124" i="101"/>
  <c r="AN124" i="101"/>
  <c r="K124" i="101" s="1"/>
  <c r="AQ133" i="101"/>
  <c r="AE133" i="101"/>
  <c r="AO133" i="101"/>
  <c r="AJ133" i="101"/>
  <c r="K133" i="101"/>
  <c r="AR133" i="101"/>
  <c r="AQ143" i="101"/>
  <c r="AQ144" i="101"/>
  <c r="AI148" i="101"/>
  <c r="AV148" i="101" s="1"/>
  <c r="AK121" i="101"/>
  <c r="AO124" i="101"/>
  <c r="AQ125" i="101"/>
  <c r="I132" i="101"/>
  <c r="AO132" i="101"/>
  <c r="AM132" i="101"/>
  <c r="M133" i="101"/>
  <c r="AJ140" i="101"/>
  <c r="K140" i="101"/>
  <c r="AR140" i="101"/>
  <c r="AP140" i="101"/>
  <c r="AO140" i="101"/>
  <c r="AK140" i="101"/>
  <c r="M140" i="101"/>
  <c r="H141" i="101"/>
  <c r="AK147" i="101"/>
  <c r="AN152" i="101"/>
  <c r="K152" i="101" s="1"/>
  <c r="I152" i="101"/>
  <c r="AE152" i="101"/>
  <c r="AR152" i="101"/>
  <c r="AO152" i="101"/>
  <c r="AL152" i="101"/>
  <c r="H152" i="101"/>
  <c r="AK152" i="101"/>
  <c r="AJ152" i="101"/>
  <c r="AH187" i="101"/>
  <c r="AU187" i="101" s="1"/>
  <c r="AI187" i="101"/>
  <c r="AV187" i="101" s="1"/>
  <c r="AG187" i="101"/>
  <c r="AT187" i="101" s="1"/>
  <c r="K103" i="101"/>
  <c r="AJ103" i="101"/>
  <c r="AM112" i="101"/>
  <c r="H113" i="101"/>
  <c r="AN113" i="101"/>
  <c r="K113" i="101" s="1"/>
  <c r="AM113" i="101"/>
  <c r="H121" i="101"/>
  <c r="AQ123" i="101"/>
  <c r="AE123" i="101"/>
  <c r="AL123" i="101"/>
  <c r="AN123" i="101"/>
  <c r="K123" i="101" s="1"/>
  <c r="M124" i="101"/>
  <c r="AP124" i="101"/>
  <c r="AR125" i="101"/>
  <c r="H130" i="101"/>
  <c r="K132" i="101"/>
  <c r="AN132" i="101"/>
  <c r="AI137" i="101"/>
  <c r="AV137" i="101" s="1"/>
  <c r="AG137" i="101"/>
  <c r="AT137" i="101" s="1"/>
  <c r="AN147" i="101"/>
  <c r="K147" i="101" s="1"/>
  <c r="M152" i="101"/>
  <c r="AM152" i="101"/>
  <c r="AQ141" i="101"/>
  <c r="AE141" i="101"/>
  <c r="AM141" i="101"/>
  <c r="AK141" i="101"/>
  <c r="M141" i="101"/>
  <c r="AJ141" i="101"/>
  <c r="AR141" i="101"/>
  <c r="AJ160" i="101"/>
  <c r="AP160" i="101"/>
  <c r="AO160" i="101"/>
  <c r="AL160" i="101"/>
  <c r="M160" i="101"/>
  <c r="I160" i="101"/>
  <c r="AR160" i="101"/>
  <c r="AQ160" i="101"/>
  <c r="AN160" i="101"/>
  <c r="K160" i="101" s="1"/>
  <c r="AM160" i="101"/>
  <c r="AO121" i="101"/>
  <c r="AJ121" i="101"/>
  <c r="AN121" i="101"/>
  <c r="K121" i="101" s="1"/>
  <c r="AR124" i="101"/>
  <c r="AR130" i="101"/>
  <c r="AM130" i="101"/>
  <c r="AL130" i="101"/>
  <c r="AL142" i="101"/>
  <c r="I142" i="101"/>
  <c r="AR142" i="101"/>
  <c r="AQ142" i="101"/>
  <c r="AE142" i="101"/>
  <c r="AM142" i="101"/>
  <c r="AI162" i="101"/>
  <c r="AV162" i="101" s="1"/>
  <c r="AG162" i="101"/>
  <c r="AT162" i="101" s="1"/>
  <c r="AI170" i="101"/>
  <c r="AV170" i="101" s="1"/>
  <c r="AG170" i="101"/>
  <c r="AT170" i="101" s="1"/>
  <c r="AH170" i="101"/>
  <c r="AU170" i="101" s="1"/>
  <c r="H143" i="101"/>
  <c r="AO143" i="101"/>
  <c r="AM143" i="101"/>
  <c r="AL143" i="101"/>
  <c r="I143" i="101"/>
  <c r="AE143" i="101"/>
  <c r="AN144" i="101"/>
  <c r="AJ144" i="101"/>
  <c r="K144" i="101"/>
  <c r="I144" i="101"/>
  <c r="H144" i="101"/>
  <c r="AO144" i="101"/>
  <c r="AE144" i="101"/>
  <c r="AH138" i="101"/>
  <c r="AU138" i="101" s="1"/>
  <c r="AI138" i="101"/>
  <c r="AV138" i="101" s="1"/>
  <c r="AG138" i="101"/>
  <c r="AT138" i="101" s="1"/>
  <c r="AG142" i="101"/>
  <c r="AT142" i="101" s="1"/>
  <c r="K143" i="101"/>
  <c r="M144" i="101"/>
  <c r="H151" i="101"/>
  <c r="AM151" i="101"/>
  <c r="AQ151" i="101"/>
  <c r="AP151" i="101"/>
  <c r="AL151" i="101"/>
  <c r="I151" i="101"/>
  <c r="AJ151" i="101"/>
  <c r="AR151" i="101"/>
  <c r="AE160" i="101"/>
  <c r="AG180" i="101"/>
  <c r="AT180" i="101" s="1"/>
  <c r="AH180" i="101"/>
  <c r="AU180" i="101" s="1"/>
  <c r="AI180" i="101"/>
  <c r="AV180" i="101" s="1"/>
  <c r="AM119" i="101"/>
  <c r="I119" i="101"/>
  <c r="AN119" i="101"/>
  <c r="K119" i="101" s="1"/>
  <c r="AP128" i="101"/>
  <c r="AK128" i="101"/>
  <c r="M128" i="101"/>
  <c r="AN128" i="101"/>
  <c r="AK133" i="101"/>
  <c r="AL141" i="101"/>
  <c r="AI142" i="101"/>
  <c r="AV142" i="101" s="1"/>
  <c r="M143" i="101"/>
  <c r="AK151" i="101"/>
  <c r="AH115" i="101"/>
  <c r="AU115" i="101" s="1"/>
  <c r="AR118" i="101"/>
  <c r="AM118" i="101"/>
  <c r="AL118" i="101"/>
  <c r="AO119" i="101"/>
  <c r="AE121" i="101"/>
  <c r="AK125" i="101"/>
  <c r="K128" i="101"/>
  <c r="AO128" i="101"/>
  <c r="AQ130" i="101"/>
  <c r="AL133" i="101"/>
  <c r="AQ140" i="101"/>
  <c r="AN141" i="101"/>
  <c r="K141" i="101" s="1"/>
  <c r="AJ142" i="101"/>
  <c r="AJ143" i="101"/>
  <c r="AK144" i="101"/>
  <c r="AG145" i="101"/>
  <c r="AT145" i="101" s="1"/>
  <c r="M151" i="101"/>
  <c r="AN151" i="101"/>
  <c r="K151" i="101" s="1"/>
  <c r="AK160" i="101"/>
  <c r="AH162" i="101"/>
  <c r="AU162" i="101" s="1"/>
  <c r="AH164" i="101"/>
  <c r="AU164" i="101" s="1"/>
  <c r="AG164" i="101"/>
  <c r="AT164" i="101" s="1"/>
  <c r="AI164" i="101"/>
  <c r="AV164" i="101" s="1"/>
  <c r="AE134" i="101"/>
  <c r="AQ134" i="101"/>
  <c r="AN137" i="101"/>
  <c r="K137" i="101" s="1"/>
  <c r="AJ145" i="101"/>
  <c r="AE146" i="101"/>
  <c r="AQ146" i="101"/>
  <c r="AJ148" i="101"/>
  <c r="K148" i="101"/>
  <c r="AP148" i="101"/>
  <c r="AN148" i="101"/>
  <c r="AG153" i="101"/>
  <c r="AT153" i="101" s="1"/>
  <c r="K156" i="101"/>
  <c r="AQ161" i="101"/>
  <c r="AE161" i="101"/>
  <c r="AK161" i="101"/>
  <c r="M161" i="101"/>
  <c r="AJ161" i="101"/>
  <c r="K161" i="101"/>
  <c r="H161" i="101"/>
  <c r="AN164" i="101"/>
  <c r="K164" i="101" s="1"/>
  <c r="AJ164" i="101"/>
  <c r="I164" i="101"/>
  <c r="H164" i="101"/>
  <c r="AP164" i="101"/>
  <c r="AE164" i="101"/>
  <c r="AH166" i="101"/>
  <c r="AU166" i="101" s="1"/>
  <c r="AN169" i="101"/>
  <c r="K169" i="101" s="1"/>
  <c r="I169" i="101"/>
  <c r="AO169" i="101"/>
  <c r="AE169" i="101"/>
  <c r="AQ169" i="101"/>
  <c r="H169" i="101"/>
  <c r="AM169" i="101"/>
  <c r="AL169" i="101"/>
  <c r="AK169" i="101"/>
  <c r="I199" i="101"/>
  <c r="AN199" i="101"/>
  <c r="K199" i="101" s="1"/>
  <c r="AO199" i="101"/>
  <c r="AQ199" i="101"/>
  <c r="AL199" i="101"/>
  <c r="AK199" i="101"/>
  <c r="AJ199" i="101"/>
  <c r="AR199" i="101"/>
  <c r="M199" i="101"/>
  <c r="H199" i="101"/>
  <c r="AP199" i="101"/>
  <c r="AM199" i="101"/>
  <c r="AE199" i="101"/>
  <c r="AH169" i="101"/>
  <c r="AU169" i="101" s="1"/>
  <c r="AG169" i="101"/>
  <c r="AT169" i="101" s="1"/>
  <c r="AI169" i="101"/>
  <c r="AV169" i="101" s="1"/>
  <c r="AM174" i="101"/>
  <c r="H174" i="101"/>
  <c r="AR174" i="101"/>
  <c r="AN174" i="101"/>
  <c r="K174" i="101" s="1"/>
  <c r="AQ174" i="101"/>
  <c r="I174" i="101"/>
  <c r="AO174" i="101"/>
  <c r="AL174" i="101"/>
  <c r="AJ174" i="101"/>
  <c r="AK155" i="101"/>
  <c r="M155" i="101"/>
  <c r="AQ155" i="101"/>
  <c r="AE155" i="101"/>
  <c r="AP155" i="101"/>
  <c r="AN155" i="101"/>
  <c r="AM157" i="101"/>
  <c r="H157" i="101"/>
  <c r="AR157" i="101"/>
  <c r="AO157" i="101"/>
  <c r="AI159" i="101"/>
  <c r="AV159" i="101" s="1"/>
  <c r="AH159" i="101"/>
  <c r="AU159" i="101" s="1"/>
  <c r="AK174" i="101"/>
  <c r="AL179" i="101"/>
  <c r="I179" i="101"/>
  <c r="AR179" i="101"/>
  <c r="AQ179" i="101"/>
  <c r="AE179" i="101"/>
  <c r="AM179" i="101"/>
  <c r="AP179" i="101"/>
  <c r="AJ179" i="101"/>
  <c r="M179" i="101"/>
  <c r="K179" i="101"/>
  <c r="AO179" i="101"/>
  <c r="AJ189" i="101"/>
  <c r="AR189" i="101"/>
  <c r="AQ189" i="101"/>
  <c r="AE189" i="101"/>
  <c r="AP189" i="101"/>
  <c r="AO189" i="101"/>
  <c r="AK189" i="101"/>
  <c r="M189" i="101"/>
  <c r="AN189" i="101"/>
  <c r="K189" i="101" s="1"/>
  <c r="AM189" i="101"/>
  <c r="AL189" i="101"/>
  <c r="I189" i="101"/>
  <c r="AI191" i="101"/>
  <c r="AV191" i="101" s="1"/>
  <c r="AH191" i="101"/>
  <c r="AU191" i="101" s="1"/>
  <c r="AG191" i="101"/>
  <c r="AT191" i="101" s="1"/>
  <c r="AR137" i="101"/>
  <c r="AN145" i="101"/>
  <c r="K145" i="101" s="1"/>
  <c r="AP154" i="101"/>
  <c r="AJ154" i="101"/>
  <c r="AN154" i="101"/>
  <c r="K154" i="101" s="1"/>
  <c r="K155" i="101"/>
  <c r="AO155" i="101"/>
  <c r="K157" i="101"/>
  <c r="AL162" i="101"/>
  <c r="AR162" i="101"/>
  <c r="AQ162" i="101"/>
  <c r="AE162" i="101"/>
  <c r="AN162" i="101"/>
  <c r="M174" i="101"/>
  <c r="AP174" i="101"/>
  <c r="K134" i="101"/>
  <c r="AJ134" i="101"/>
  <c r="AO145" i="101"/>
  <c r="K146" i="101"/>
  <c r="AJ146" i="101"/>
  <c r="M154" i="101"/>
  <c r="AO154" i="101"/>
  <c r="AR155" i="101"/>
  <c r="AJ156" i="101"/>
  <c r="M157" i="101"/>
  <c r="AE157" i="101"/>
  <c r="AL161" i="101"/>
  <c r="K162" i="101"/>
  <c r="AM164" i="101"/>
  <c r="AJ177" i="101"/>
  <c r="AP177" i="101"/>
  <c r="AO177" i="101"/>
  <c r="AK177" i="101"/>
  <c r="M177" i="101"/>
  <c r="AR177" i="101"/>
  <c r="AN177" i="101"/>
  <c r="K177" i="101" s="1"/>
  <c r="AM177" i="101"/>
  <c r="AQ177" i="101"/>
  <c r="AI186" i="101"/>
  <c r="AV186" i="101" s="1"/>
  <c r="AG186" i="101"/>
  <c r="AT186" i="101" s="1"/>
  <c r="AL134" i="101"/>
  <c r="AE145" i="101"/>
  <c r="AL146" i="101"/>
  <c r="AR154" i="101"/>
  <c r="AG168" i="101"/>
  <c r="AT168" i="101" s="1"/>
  <c r="AH168" i="101"/>
  <c r="AU168" i="101" s="1"/>
  <c r="AI168" i="101"/>
  <c r="AV168" i="101" s="1"/>
  <c r="AI171" i="101"/>
  <c r="AV171" i="101" s="1"/>
  <c r="AG171" i="101"/>
  <c r="AT171" i="101" s="1"/>
  <c r="AL167" i="101"/>
  <c r="AR167" i="101"/>
  <c r="AM167" i="101"/>
  <c r="AQ167" i="101"/>
  <c r="AO167" i="101"/>
  <c r="I167" i="101"/>
  <c r="AN167" i="101"/>
  <c r="K167" i="101" s="1"/>
  <c r="H167" i="101"/>
  <c r="AJ167" i="101"/>
  <c r="AK157" i="101"/>
  <c r="M167" i="101"/>
  <c r="AK167" i="101"/>
  <c r="AQ149" i="101"/>
  <c r="AE149" i="101"/>
  <c r="AK149" i="101"/>
  <c r="M149" i="101"/>
  <c r="AN149" i="101"/>
  <c r="K149" i="101" s="1"/>
  <c r="AR156" i="101"/>
  <c r="AL156" i="101"/>
  <c r="AK156" i="101"/>
  <c r="M156" i="101"/>
  <c r="I156" i="101"/>
  <c r="AL157" i="101"/>
  <c r="AK162" i="101"/>
  <c r="AG163" i="101"/>
  <c r="AT163" i="101" s="1"/>
  <c r="AI163" i="101"/>
  <c r="AV163" i="101" s="1"/>
  <c r="AG166" i="101"/>
  <c r="AT166" i="101" s="1"/>
  <c r="AP167" i="101"/>
  <c r="AE174" i="101"/>
  <c r="AH175" i="101"/>
  <c r="AU175" i="101" s="1"/>
  <c r="AI175" i="101"/>
  <c r="AV175" i="101" s="1"/>
  <c r="AG175" i="101"/>
  <c r="AT175" i="101" s="1"/>
  <c r="AQ178" i="101"/>
  <c r="AE178" i="101"/>
  <c r="AM178" i="101"/>
  <c r="AK178" i="101"/>
  <c r="M178" i="101"/>
  <c r="AJ178" i="101"/>
  <c r="AR178" i="101"/>
  <c r="AN178" i="101"/>
  <c r="K178" i="101" s="1"/>
  <c r="I178" i="101"/>
  <c r="H168" i="101"/>
  <c r="AM168" i="101"/>
  <c r="I168" i="101"/>
  <c r="AP168" i="101"/>
  <c r="AK172" i="101"/>
  <c r="M172" i="101"/>
  <c r="AQ172" i="101"/>
  <c r="AE172" i="101"/>
  <c r="AP172" i="101"/>
  <c r="AL172" i="101"/>
  <c r="AR190" i="101"/>
  <c r="AQ190" i="101"/>
  <c r="AE190" i="101"/>
  <c r="AM190" i="101"/>
  <c r="AL190" i="101"/>
  <c r="AK190" i="101"/>
  <c r="M190" i="101"/>
  <c r="AJ190" i="101"/>
  <c r="K190" i="101"/>
  <c r="H193" i="101"/>
  <c r="AJ193" i="101"/>
  <c r="K193" i="101"/>
  <c r="I193" i="101"/>
  <c r="AO193" i="101"/>
  <c r="AL193" i="101"/>
  <c r="AE193" i="101"/>
  <c r="AR193" i="101"/>
  <c r="M193" i="101"/>
  <c r="AM193" i="101"/>
  <c r="AP193" i="101"/>
  <c r="AG197" i="101"/>
  <c r="AT197" i="101" s="1"/>
  <c r="AH197" i="101"/>
  <c r="AU197" i="101" s="1"/>
  <c r="AL163" i="101"/>
  <c r="AQ166" i="101"/>
  <c r="AR166" i="101"/>
  <c r="AR173" i="101"/>
  <c r="AL173" i="101"/>
  <c r="AK173" i="101"/>
  <c r="M173" i="101"/>
  <c r="H173" i="101"/>
  <c r="H180" i="101"/>
  <c r="AO180" i="101"/>
  <c r="AM180" i="101"/>
  <c r="AL180" i="101"/>
  <c r="I180" i="101"/>
  <c r="AE180" i="101"/>
  <c r="AN181" i="101"/>
  <c r="K181" i="101" s="1"/>
  <c r="AJ181" i="101"/>
  <c r="I181" i="101"/>
  <c r="H181" i="101"/>
  <c r="AO181" i="101"/>
  <c r="AE181" i="101"/>
  <c r="AM163" i="101"/>
  <c r="K166" i="101"/>
  <c r="AJ166" i="101"/>
  <c r="AE168" i="101"/>
  <c r="K173" i="101"/>
  <c r="K180" i="101"/>
  <c r="M181" i="101"/>
  <c r="AK184" i="101"/>
  <c r="M184" i="101"/>
  <c r="H184" i="101"/>
  <c r="AQ184" i="101"/>
  <c r="AE184" i="101"/>
  <c r="AP184" i="101"/>
  <c r="AL184" i="101"/>
  <c r="AR185" i="101"/>
  <c r="AN185" i="101"/>
  <c r="K185" i="101" s="1"/>
  <c r="AL185" i="101"/>
  <c r="AK185" i="101"/>
  <c r="M185" i="101"/>
  <c r="H185" i="101"/>
  <c r="AE185" i="101"/>
  <c r="AP190" i="101"/>
  <c r="AG192" i="101"/>
  <c r="AT192" i="101" s="1"/>
  <c r="AG195" i="101"/>
  <c r="AT195" i="101" s="1"/>
  <c r="AH195" i="101"/>
  <c r="AU195" i="101" s="1"/>
  <c r="AL203" i="101"/>
  <c r="AR203" i="101"/>
  <c r="AN203" i="101"/>
  <c r="K203" i="101" s="1"/>
  <c r="AK203" i="101"/>
  <c r="I203" i="101"/>
  <c r="AO203" i="101"/>
  <c r="AM203" i="101"/>
  <c r="AJ203" i="101"/>
  <c r="AE203" i="101"/>
  <c r="M203" i="101"/>
  <c r="AP203" i="101"/>
  <c r="AI206" i="101"/>
  <c r="AV206" i="101" s="1"/>
  <c r="AH206" i="101"/>
  <c r="AU206" i="101" s="1"/>
  <c r="AG206" i="101"/>
  <c r="AT206" i="101" s="1"/>
  <c r="AI176" i="101"/>
  <c r="AV176" i="101" s="1"/>
  <c r="AH176" i="101"/>
  <c r="AU176" i="101" s="1"/>
  <c r="AG221" i="101"/>
  <c r="AT221" i="101" s="1"/>
  <c r="AI221" i="101"/>
  <c r="AV221" i="101" s="1"/>
  <c r="AH221" i="101"/>
  <c r="AU221" i="101" s="1"/>
  <c r="AI197" i="101"/>
  <c r="AV197" i="101" s="1"/>
  <c r="AO234" i="101"/>
  <c r="AR234" i="101"/>
  <c r="AE234" i="101"/>
  <c r="AQ234" i="101"/>
  <c r="AN234" i="101"/>
  <c r="K234" i="101" s="1"/>
  <c r="AM234" i="101"/>
  <c r="AL234" i="101"/>
  <c r="H234" i="101"/>
  <c r="AP234" i="101"/>
  <c r="AK234" i="101"/>
  <c r="M234" i="101"/>
  <c r="AJ234" i="101"/>
  <c r="I234" i="101"/>
  <c r="AH198" i="101"/>
  <c r="AU198" i="101" s="1"/>
  <c r="AQ202" i="101"/>
  <c r="AE202" i="101"/>
  <c r="AK202" i="101"/>
  <c r="M202" i="101"/>
  <c r="AM202" i="101"/>
  <c r="I202" i="101"/>
  <c r="AJ202" i="101"/>
  <c r="AR202" i="101"/>
  <c r="AP202" i="101"/>
  <c r="AO202" i="101"/>
  <c r="AN202" i="101"/>
  <c r="K202" i="101" s="1"/>
  <c r="AL202" i="101"/>
  <c r="H202" i="101"/>
  <c r="AP166" i="101"/>
  <c r="AN168" i="101"/>
  <c r="K168" i="101" s="1"/>
  <c r="H172" i="101"/>
  <c r="AM173" i="101"/>
  <c r="AQ180" i="101"/>
  <c r="AQ181" i="101"/>
  <c r="AO184" i="101"/>
  <c r="AO185" i="101"/>
  <c r="H190" i="101"/>
  <c r="AQ196" i="101"/>
  <c r="H196" i="101"/>
  <c r="AR196" i="101"/>
  <c r="AE196" i="101"/>
  <c r="AL196" i="101"/>
  <c r="AM196" i="101"/>
  <c r="M196" i="101"/>
  <c r="AN196" i="101"/>
  <c r="K196" i="101" s="1"/>
  <c r="AI198" i="101"/>
  <c r="AV198" i="101" s="1"/>
  <c r="AQ203" i="101"/>
  <c r="AJ170" i="101"/>
  <c r="AE171" i="101"/>
  <c r="AQ171" i="101"/>
  <c r="AP176" i="101"/>
  <c r="AN186" i="101"/>
  <c r="K186" i="101" s="1"/>
  <c r="AE191" i="101"/>
  <c r="AO207" i="101"/>
  <c r="AR208" i="101"/>
  <c r="I211" i="101"/>
  <c r="AQ211" i="101"/>
  <c r="AE211" i="101"/>
  <c r="AN211" i="101"/>
  <c r="K211" i="101" s="1"/>
  <c r="AL211" i="101"/>
  <c r="AK211" i="101"/>
  <c r="M211" i="101"/>
  <c r="AR211" i="101"/>
  <c r="AM211" i="101"/>
  <c r="H216" i="101"/>
  <c r="AP216" i="101"/>
  <c r="AO216" i="101"/>
  <c r="AM216" i="101"/>
  <c r="AK216" i="101"/>
  <c r="M216" i="101"/>
  <c r="AJ216" i="101"/>
  <c r="AR216" i="101"/>
  <c r="AL216" i="101"/>
  <c r="I216" i="101"/>
  <c r="AM175" i="101"/>
  <c r="I176" i="101"/>
  <c r="AR186" i="101"/>
  <c r="AM187" i="101"/>
  <c r="I188" i="101"/>
  <c r="AH188" i="101"/>
  <c r="AU188" i="101" s="1"/>
  <c r="AK192" i="101"/>
  <c r="AH194" i="101"/>
  <c r="AU194" i="101" s="1"/>
  <c r="AN195" i="101"/>
  <c r="K195" i="101" s="1"/>
  <c r="AN197" i="101"/>
  <c r="K197" i="101" s="1"/>
  <c r="AM205" i="101"/>
  <c r="H209" i="101"/>
  <c r="AE209" i="101"/>
  <c r="AH210" i="101"/>
  <c r="AU210" i="101" s="1"/>
  <c r="AP211" i="101"/>
  <c r="AO217" i="101"/>
  <c r="AP217" i="101"/>
  <c r="AL217" i="101"/>
  <c r="M217" i="101"/>
  <c r="AK217" i="101"/>
  <c r="K217" i="101"/>
  <c r="I217" i="101"/>
  <c r="AJ217" i="101"/>
  <c r="AQ217" i="101"/>
  <c r="AM217" i="101"/>
  <c r="AJ233" i="101"/>
  <c r="H233" i="101"/>
  <c r="AR233" i="101"/>
  <c r="AQ233" i="101"/>
  <c r="AE233" i="101"/>
  <c r="AK233" i="101"/>
  <c r="M233" i="101"/>
  <c r="I233" i="101"/>
  <c r="AO233" i="101"/>
  <c r="AN233" i="101"/>
  <c r="K233" i="101" s="1"/>
  <c r="AP233" i="101"/>
  <c r="AL233" i="101"/>
  <c r="K171" i="101"/>
  <c r="AJ171" i="101"/>
  <c r="AN175" i="101"/>
  <c r="K175" i="101" s="1"/>
  <c r="H186" i="101"/>
  <c r="AN187" i="101"/>
  <c r="K187" i="101" s="1"/>
  <c r="H191" i="101"/>
  <c r="H192" i="101"/>
  <c r="H195" i="101"/>
  <c r="AO197" i="101"/>
  <c r="AO205" i="101"/>
  <c r="AM210" i="101"/>
  <c r="AJ210" i="101"/>
  <c r="K210" i="101"/>
  <c r="H210" i="101"/>
  <c r="AQ210" i="101"/>
  <c r="AE210" i="101"/>
  <c r="AP210" i="101"/>
  <c r="I210" i="101"/>
  <c r="AK210" i="101"/>
  <c r="AI210" i="101"/>
  <c r="AV210" i="101" s="1"/>
  <c r="AH222" i="101"/>
  <c r="AU222" i="101" s="1"/>
  <c r="AG222" i="101"/>
  <c r="AT222" i="101" s="1"/>
  <c r="AO192" i="101"/>
  <c r="AM192" i="101"/>
  <c r="I192" i="101"/>
  <c r="AN192" i="101"/>
  <c r="K192" i="101" s="1"/>
  <c r="AQ197" i="101"/>
  <c r="AQ205" i="101"/>
  <c r="AP207" i="101"/>
  <c r="AJ207" i="101"/>
  <c r="AE207" i="101"/>
  <c r="AN207" i="101"/>
  <c r="K207" i="101" s="1"/>
  <c r="I207" i="101"/>
  <c r="AR209" i="101"/>
  <c r="AO209" i="101"/>
  <c r="AL209" i="101"/>
  <c r="AJ209" i="101"/>
  <c r="K209" i="101"/>
  <c r="AP209" i="101"/>
  <c r="AI218" i="101"/>
  <c r="AV218" i="101" s="1"/>
  <c r="AG218" i="101"/>
  <c r="AT218" i="101" s="1"/>
  <c r="AI246" i="101"/>
  <c r="AV246" i="101" s="1"/>
  <c r="AH246" i="101"/>
  <c r="AU246" i="101" s="1"/>
  <c r="AG246" i="101"/>
  <c r="AT246" i="101" s="1"/>
  <c r="AR191" i="101"/>
  <c r="AM191" i="101"/>
  <c r="AL191" i="101"/>
  <c r="AP192" i="101"/>
  <c r="AL195" i="101"/>
  <c r="AJ195" i="101"/>
  <c r="AQ195" i="101"/>
  <c r="AE195" i="101"/>
  <c r="AR195" i="101"/>
  <c r="M207" i="101"/>
  <c r="AK208" i="101"/>
  <c r="M208" i="101"/>
  <c r="AQ208" i="101"/>
  <c r="AE208" i="101"/>
  <c r="AO208" i="101"/>
  <c r="AN208" i="101"/>
  <c r="K208" i="101" s="1"/>
  <c r="AL208" i="101"/>
  <c r="M209" i="101"/>
  <c r="AK213" i="101"/>
  <c r="AR197" i="101"/>
  <c r="AL197" i="101"/>
  <c r="AE197" i="101"/>
  <c r="AP197" i="101"/>
  <c r="AJ197" i="101"/>
  <c r="I197" i="101"/>
  <c r="I213" i="101"/>
  <c r="AE216" i="101"/>
  <c r="AH231" i="101"/>
  <c r="AU231" i="101" s="1"/>
  <c r="AI231" i="101"/>
  <c r="AV231" i="101" s="1"/>
  <c r="AH239" i="101"/>
  <c r="AU239" i="101" s="1"/>
  <c r="AG239" i="101"/>
  <c r="AT239" i="101" s="1"/>
  <c r="AI239" i="101"/>
  <c r="AV239" i="101" s="1"/>
  <c r="AI240" i="101"/>
  <c r="AV240" i="101" s="1"/>
  <c r="AH240" i="101"/>
  <c r="AU240" i="101" s="1"/>
  <c r="AG240" i="101"/>
  <c r="AT240" i="101" s="1"/>
  <c r="AJ213" i="101"/>
  <c r="H213" i="101"/>
  <c r="AR213" i="101"/>
  <c r="AP213" i="101"/>
  <c r="AN213" i="101"/>
  <c r="K213" i="101" s="1"/>
  <c r="AM213" i="101"/>
  <c r="AQ213" i="101"/>
  <c r="AL213" i="101"/>
  <c r="AE213" i="101"/>
  <c r="AN205" i="101"/>
  <c r="K205" i="101" s="1"/>
  <c r="I205" i="101"/>
  <c r="AR205" i="101"/>
  <c r="AP205" i="101"/>
  <c r="M205" i="101"/>
  <c r="AJ205" i="101"/>
  <c r="AE205" i="101"/>
  <c r="M213" i="101"/>
  <c r="AI215" i="101"/>
  <c r="AV215" i="101" s="1"/>
  <c r="AH215" i="101"/>
  <c r="AU215" i="101" s="1"/>
  <c r="AG215" i="101"/>
  <c r="AT215" i="101" s="1"/>
  <c r="AH219" i="101"/>
  <c r="AU219" i="101" s="1"/>
  <c r="AG219" i="101"/>
  <c r="AT219" i="101" s="1"/>
  <c r="AQ191" i="101"/>
  <c r="AE192" i="101"/>
  <c r="AQ194" i="101"/>
  <c r="AE194" i="101"/>
  <c r="AO194" i="101"/>
  <c r="AJ194" i="101"/>
  <c r="K194" i="101"/>
  <c r="AR194" i="101"/>
  <c r="AM198" i="101"/>
  <c r="H198" i="101"/>
  <c r="AR198" i="101"/>
  <c r="AL198" i="101"/>
  <c r="I198" i="101"/>
  <c r="AJ201" i="101"/>
  <c r="AP201" i="101"/>
  <c r="AL201" i="101"/>
  <c r="H201" i="101"/>
  <c r="AR201" i="101"/>
  <c r="AE201" i="101"/>
  <c r="AM207" i="101"/>
  <c r="AP208" i="101"/>
  <c r="AQ209" i="101"/>
  <c r="AI212" i="101"/>
  <c r="AV212" i="101" s="1"/>
  <c r="AG212" i="101"/>
  <c r="AT212" i="101" s="1"/>
  <c r="AN216" i="101"/>
  <c r="K216" i="101" s="1"/>
  <c r="AI226" i="101"/>
  <c r="AV226" i="101" s="1"/>
  <c r="AH226" i="101"/>
  <c r="AU226" i="101" s="1"/>
  <c r="AM238" i="101"/>
  <c r="H238" i="101"/>
  <c r="AE238" i="101"/>
  <c r="AR238" i="101"/>
  <c r="AQ238" i="101"/>
  <c r="AN238" i="101"/>
  <c r="K238" i="101" s="1"/>
  <c r="M238" i="101"/>
  <c r="AL238" i="101"/>
  <c r="AJ238" i="101"/>
  <c r="I238" i="101"/>
  <c r="AK238" i="101"/>
  <c r="AH251" i="101"/>
  <c r="AU251" i="101" s="1"/>
  <c r="AI251" i="101"/>
  <c r="AV251" i="101" s="1"/>
  <c r="AG251" i="101"/>
  <c r="AT251" i="101" s="1"/>
  <c r="AL220" i="101"/>
  <c r="AK220" i="101"/>
  <c r="M220" i="101"/>
  <c r="AM220" i="101"/>
  <c r="H220" i="101"/>
  <c r="AE220" i="101"/>
  <c r="AQ220" i="101"/>
  <c r="AP220" i="101"/>
  <c r="K220" i="101"/>
  <c r="AO220" i="101"/>
  <c r="AN222" i="101"/>
  <c r="K222" i="101" s="1"/>
  <c r="AM222" i="101"/>
  <c r="AP222" i="101"/>
  <c r="AK222" i="101"/>
  <c r="H222" i="101"/>
  <c r="AJ222" i="101"/>
  <c r="AE222" i="101"/>
  <c r="AL222" i="101"/>
  <c r="AP227" i="101"/>
  <c r="AM227" i="101"/>
  <c r="AL227" i="101"/>
  <c r="AK227" i="101"/>
  <c r="M227" i="101"/>
  <c r="AO227" i="101"/>
  <c r="K227" i="101"/>
  <c r="I227" i="101"/>
  <c r="H227" i="101"/>
  <c r="AR227" i="101"/>
  <c r="I231" i="101"/>
  <c r="AQ231" i="101"/>
  <c r="AE231" i="101"/>
  <c r="AP231" i="101"/>
  <c r="AO231" i="101"/>
  <c r="AR231" i="101"/>
  <c r="AN231" i="101"/>
  <c r="K231" i="101" s="1"/>
  <c r="AL231" i="101"/>
  <c r="AJ231" i="101"/>
  <c r="AK261" i="101"/>
  <c r="M261" i="101"/>
  <c r="H261" i="101"/>
  <c r="AR261" i="101"/>
  <c r="AQ261" i="101"/>
  <c r="AE261" i="101"/>
  <c r="AM261" i="101"/>
  <c r="AN261" i="101"/>
  <c r="K261" i="101" s="1"/>
  <c r="AL261" i="101"/>
  <c r="AJ261" i="101"/>
  <c r="AP261" i="101"/>
  <c r="AO261" i="101"/>
  <c r="I261" i="101"/>
  <c r="AG200" i="101"/>
  <c r="AT200" i="101" s="1"/>
  <c r="H204" i="101"/>
  <c r="AM204" i="101"/>
  <c r="AN204" i="101"/>
  <c r="K204" i="101" s="1"/>
  <c r="AR222" i="101"/>
  <c r="AK228" i="101"/>
  <c r="M228" i="101"/>
  <c r="I228" i="101"/>
  <c r="H228" i="101"/>
  <c r="AR228" i="101"/>
  <c r="K228" i="101"/>
  <c r="AP228" i="101"/>
  <c r="AN228" i="101"/>
  <c r="AM228" i="101"/>
  <c r="AQ228" i="101"/>
  <c r="AI230" i="101"/>
  <c r="AV230" i="101" s="1"/>
  <c r="AH230" i="101"/>
  <c r="AU230" i="101" s="1"/>
  <c r="M204" i="101"/>
  <c r="AP204" i="101"/>
  <c r="AJ218" i="101"/>
  <c r="AN218" i="101"/>
  <c r="K218" i="101" s="1"/>
  <c r="AK218" i="101"/>
  <c r="I218" i="101"/>
  <c r="H218" i="101"/>
  <c r="AR218" i="101"/>
  <c r="AE218" i="101"/>
  <c r="AQ218" i="101"/>
  <c r="AL218" i="101"/>
  <c r="H221" i="101"/>
  <c r="AR221" i="101"/>
  <c r="AM221" i="101"/>
  <c r="K221" i="101"/>
  <c r="AJ221" i="101"/>
  <c r="AQ221" i="101"/>
  <c r="AP221" i="101"/>
  <c r="AK221" i="101"/>
  <c r="AR237" i="101"/>
  <c r="AL237" i="101"/>
  <c r="AQ237" i="101"/>
  <c r="AP237" i="101"/>
  <c r="AO237" i="101"/>
  <c r="M237" i="101"/>
  <c r="AK237" i="101"/>
  <c r="I237" i="101"/>
  <c r="H237" i="101"/>
  <c r="AJ227" i="101"/>
  <c r="AH229" i="101"/>
  <c r="AU229" i="101" s="1"/>
  <c r="AG229" i="101"/>
  <c r="AT229" i="101" s="1"/>
  <c r="AK231" i="101"/>
  <c r="I239" i="101"/>
  <c r="AN239" i="101"/>
  <c r="K239" i="101" s="1"/>
  <c r="AK239" i="101"/>
  <c r="AJ239" i="101"/>
  <c r="AE239" i="101"/>
  <c r="AP215" i="101"/>
  <c r="AO232" i="101"/>
  <c r="AL232" i="101"/>
  <c r="AK232" i="101"/>
  <c r="M232" i="101"/>
  <c r="AJ232" i="101"/>
  <c r="K232" i="101"/>
  <c r="AE232" i="101"/>
  <c r="M214" i="101"/>
  <c r="AK214" i="101"/>
  <c r="AR215" i="101"/>
  <c r="AP224" i="101"/>
  <c r="AO224" i="101"/>
  <c r="AN224" i="101"/>
  <c r="K224" i="101" s="1"/>
  <c r="AR224" i="101"/>
  <c r="AM239" i="101"/>
  <c r="AI241" i="101"/>
  <c r="AV241" i="101" s="1"/>
  <c r="AH241" i="101"/>
  <c r="AU241" i="101" s="1"/>
  <c r="AG241" i="101"/>
  <c r="AT241" i="101" s="1"/>
  <c r="AP239" i="101"/>
  <c r="AL245" i="101"/>
  <c r="AN214" i="101"/>
  <c r="K214" i="101" s="1"/>
  <c r="AR226" i="101"/>
  <c r="AQ226" i="101"/>
  <c r="AE226" i="101"/>
  <c r="AP226" i="101"/>
  <c r="AN226" i="101"/>
  <c r="K226" i="101" s="1"/>
  <c r="AM232" i="101"/>
  <c r="AQ239" i="101"/>
  <c r="AN245" i="101"/>
  <c r="K245" i="101" s="1"/>
  <c r="AJ245" i="101"/>
  <c r="I245" i="101"/>
  <c r="H245" i="101"/>
  <c r="AQ245" i="101"/>
  <c r="AE245" i="101"/>
  <c r="AM245" i="101"/>
  <c r="M245" i="101"/>
  <c r="AR245" i="101"/>
  <c r="AE214" i="101"/>
  <c r="AQ219" i="101"/>
  <c r="AE219" i="101"/>
  <c r="AK219" i="101"/>
  <c r="AI223" i="101"/>
  <c r="AV223" i="101" s="1"/>
  <c r="AH223" i="101"/>
  <c r="AU223" i="101" s="1"/>
  <c r="AG223" i="101"/>
  <c r="AT223" i="101" s="1"/>
  <c r="AR229" i="101"/>
  <c r="AO229" i="101"/>
  <c r="AN229" i="101"/>
  <c r="K229" i="101" s="1"/>
  <c r="AM229" i="101"/>
  <c r="AQ232" i="101"/>
  <c r="AK236" i="101"/>
  <c r="M236" i="101"/>
  <c r="AQ236" i="101"/>
  <c r="AE236" i="101"/>
  <c r="AN236" i="101"/>
  <c r="K236" i="101" s="1"/>
  <c r="H244" i="101"/>
  <c r="AO244" i="101"/>
  <c r="AM244" i="101"/>
  <c r="AL244" i="101"/>
  <c r="AI247" i="101"/>
  <c r="AV247" i="101" s="1"/>
  <c r="AG247" i="101"/>
  <c r="AT247" i="101" s="1"/>
  <c r="AK248" i="101"/>
  <c r="M248" i="101"/>
  <c r="H248" i="101"/>
  <c r="AR248" i="101"/>
  <c r="AQ248" i="101"/>
  <c r="AE248" i="101"/>
  <c r="AP248" i="101"/>
  <c r="AN248" i="101"/>
  <c r="K248" i="101" s="1"/>
  <c r="AR262" i="101"/>
  <c r="AO262" i="101"/>
  <c r="AN262" i="101"/>
  <c r="K262" i="101" s="1"/>
  <c r="AM262" i="101"/>
  <c r="AL262" i="101"/>
  <c r="I262" i="101"/>
  <c r="AE262" i="101"/>
  <c r="AQ262" i="101"/>
  <c r="AP262" i="101"/>
  <c r="AK262" i="101"/>
  <c r="AI263" i="101"/>
  <c r="AV263" i="101" s="1"/>
  <c r="AH263" i="101"/>
  <c r="AU263" i="101" s="1"/>
  <c r="AG263" i="101"/>
  <c r="AT263" i="101" s="1"/>
  <c r="K225" i="101"/>
  <c r="AJ225" i="101"/>
  <c r="AP235" i="101"/>
  <c r="AJ235" i="101"/>
  <c r="AN235" i="101"/>
  <c r="K235" i="101" s="1"/>
  <c r="AO236" i="101"/>
  <c r="AJ242" i="101"/>
  <c r="K244" i="101"/>
  <c r="AE244" i="101"/>
  <c r="AH247" i="101"/>
  <c r="AU247" i="101" s="1"/>
  <c r="AH250" i="101"/>
  <c r="AU250" i="101" s="1"/>
  <c r="AI250" i="101"/>
  <c r="AV250" i="101" s="1"/>
  <c r="AQ254" i="101"/>
  <c r="AE254" i="101"/>
  <c r="AP254" i="101"/>
  <c r="AL254" i="101"/>
  <c r="AR254" i="101"/>
  <c r="M254" i="101"/>
  <c r="AO254" i="101"/>
  <c r="K254" i="101"/>
  <c r="AM254" i="101"/>
  <c r="I254" i="101"/>
  <c r="AN254" i="101"/>
  <c r="M262" i="101"/>
  <c r="M225" i="101"/>
  <c r="K230" i="101"/>
  <c r="M235" i="101"/>
  <c r="AO235" i="101"/>
  <c r="AP236" i="101"/>
  <c r="H242" i="101"/>
  <c r="AL243" i="101"/>
  <c r="AR243" i="101"/>
  <c r="AQ243" i="101"/>
  <c r="AM243" i="101"/>
  <c r="M244" i="101"/>
  <c r="AQ242" i="101"/>
  <c r="AE242" i="101"/>
  <c r="AK242" i="101"/>
  <c r="M242" i="101"/>
  <c r="AN242" i="101"/>
  <c r="K242" i="101" s="1"/>
  <c r="AJ241" i="101"/>
  <c r="AP241" i="101"/>
  <c r="AN241" i="101"/>
  <c r="K241" i="101" s="1"/>
  <c r="AO242" i="101"/>
  <c r="AQ255" i="101"/>
  <c r="AE255" i="101"/>
  <c r="AL255" i="101"/>
  <c r="AK255" i="101"/>
  <c r="M255" i="101"/>
  <c r="H255" i="101"/>
  <c r="I255" i="101"/>
  <c r="AN255" i="101"/>
  <c r="K255" i="101" s="1"/>
  <c r="AM255" i="101"/>
  <c r="AJ255" i="101"/>
  <c r="AR255" i="101"/>
  <c r="AJ256" i="101"/>
  <c r="I264" i="101"/>
  <c r="AQ264" i="101"/>
  <c r="AE264" i="101"/>
  <c r="AP264" i="101"/>
  <c r="AO264" i="101"/>
  <c r="AN264" i="101"/>
  <c r="K264" i="101" s="1"/>
  <c r="AJ264" i="101"/>
  <c r="AK264" i="101"/>
  <c r="M264" i="101"/>
  <c r="AR264" i="101"/>
  <c r="AL256" i="101"/>
  <c r="H256" i="101"/>
  <c r="AR256" i="101"/>
  <c r="AN256" i="101"/>
  <c r="K256" i="101" s="1"/>
  <c r="AM256" i="101"/>
  <c r="AE256" i="101"/>
  <c r="M256" i="101"/>
  <c r="AQ256" i="101"/>
  <c r="I256" i="101"/>
  <c r="AP256" i="101"/>
  <c r="AP260" i="101"/>
  <c r="AL260" i="101"/>
  <c r="AK260" i="101"/>
  <c r="M260" i="101"/>
  <c r="AJ260" i="101"/>
  <c r="AR260" i="101"/>
  <c r="AE260" i="101"/>
  <c r="I260" i="101"/>
  <c r="AQ260" i="101"/>
  <c r="AO260" i="101"/>
  <c r="AN260" i="101"/>
  <c r="K260" i="101" s="1"/>
  <c r="AM260" i="101"/>
  <c r="AG266" i="101"/>
  <c r="AT266" i="101" s="1"/>
  <c r="AI266" i="101"/>
  <c r="AV266" i="101" s="1"/>
  <c r="AH266" i="101"/>
  <c r="AU266" i="101" s="1"/>
  <c r="M249" i="101"/>
  <c r="AK249" i="101"/>
  <c r="AK251" i="101"/>
  <c r="AJ253" i="101"/>
  <c r="AQ253" i="101"/>
  <c r="AE253" i="101"/>
  <c r="AN253" i="101"/>
  <c r="K253" i="101" s="1"/>
  <c r="K247" i="101"/>
  <c r="AJ247" i="101"/>
  <c r="AL249" i="101"/>
  <c r="H250" i="101"/>
  <c r="AJ250" i="101"/>
  <c r="H251" i="101"/>
  <c r="AO252" i="101"/>
  <c r="AJ252" i="101"/>
  <c r="AN252" i="101"/>
  <c r="K252" i="101" s="1"/>
  <c r="M253" i="101"/>
  <c r="AO253" i="101"/>
  <c r="AI258" i="101"/>
  <c r="AV258" i="101" s="1"/>
  <c r="AH258" i="101"/>
  <c r="AU258" i="101" s="1"/>
  <c r="I251" i="101"/>
  <c r="AO251" i="101"/>
  <c r="AM251" i="101"/>
  <c r="AL247" i="101"/>
  <c r="AN249" i="101"/>
  <c r="K249" i="101" s="1"/>
  <c r="AL250" i="101"/>
  <c r="AN251" i="101"/>
  <c r="K251" i="101" s="1"/>
  <c r="AR253" i="101"/>
  <c r="AJ266" i="101"/>
  <c r="H266" i="101"/>
  <c r="AR266" i="101"/>
  <c r="AQ266" i="101"/>
  <c r="AE266" i="101"/>
  <c r="AP266" i="101"/>
  <c r="AN266" i="101"/>
  <c r="K266" i="101" s="1"/>
  <c r="AL266" i="101"/>
  <c r="AK266" i="101"/>
  <c r="AI268" i="101"/>
  <c r="AV268" i="101" s="1"/>
  <c r="AH268" i="101"/>
  <c r="AU268" i="101" s="1"/>
  <c r="AG268" i="101"/>
  <c r="AT268" i="101" s="1"/>
  <c r="H274" i="101"/>
  <c r="AR274" i="101"/>
  <c r="AQ274" i="101"/>
  <c r="AE274" i="101"/>
  <c r="AP274" i="101"/>
  <c r="AO274" i="101"/>
  <c r="AN274" i="101"/>
  <c r="K274" i="101" s="1"/>
  <c r="AM274" i="101"/>
  <c r="AL274" i="101"/>
  <c r="AK274" i="101"/>
  <c r="M274" i="101"/>
  <c r="AJ274" i="101"/>
  <c r="I274" i="101"/>
  <c r="AQ250" i="101"/>
  <c r="AE251" i="101"/>
  <c r="AG257" i="101"/>
  <c r="AT257" i="101" s="1"/>
  <c r="AI257" i="101"/>
  <c r="AV257" i="101" s="1"/>
  <c r="M259" i="101"/>
  <c r="AK259" i="101"/>
  <c r="AO263" i="101"/>
  <c r="AE265" i="101"/>
  <c r="AQ265" i="101"/>
  <c r="H267" i="101"/>
  <c r="AN268" i="101"/>
  <c r="K268" i="101" s="1"/>
  <c r="AI269" i="101"/>
  <c r="AV269" i="101" s="1"/>
  <c r="M271" i="101"/>
  <c r="AK271" i="101"/>
  <c r="AR272" i="101"/>
  <c r="AM273" i="101"/>
  <c r="AO275" i="101"/>
  <c r="M276" i="101"/>
  <c r="AK276" i="101"/>
  <c r="I272" i="101"/>
  <c r="AO273" i="101"/>
  <c r="AM276" i="101"/>
  <c r="AP273" i="101"/>
  <c r="AN276" i="101"/>
  <c r="AO259" i="101"/>
  <c r="H263" i="101"/>
  <c r="M267" i="101"/>
  <c r="AK267" i="101"/>
  <c r="AR268" i="101"/>
  <c r="AH270" i="101"/>
  <c r="AU270" i="101" s="1"/>
  <c r="AO271" i="101"/>
  <c r="AJ272" i="101"/>
  <c r="AE273" i="101"/>
  <c r="AQ273" i="101"/>
  <c r="H275" i="101"/>
  <c r="AG275" i="101"/>
  <c r="AT275" i="101" s="1"/>
  <c r="AO276" i="101"/>
  <c r="I263" i="101"/>
  <c r="K265" i="101"/>
  <c r="AJ265" i="101"/>
  <c r="AL267" i="101"/>
  <c r="H268" i="101"/>
  <c r="AP271" i="101"/>
  <c r="M272" i="101"/>
  <c r="AK272" i="101"/>
  <c r="AR273" i="101"/>
  <c r="I275" i="101"/>
  <c r="AH275" i="101"/>
  <c r="AU275" i="101" s="1"/>
  <c r="AP276" i="101"/>
  <c r="AM267" i="101"/>
  <c r="I268" i="101"/>
  <c r="AE271" i="101"/>
  <c r="AL272" i="101"/>
  <c r="H273" i="101"/>
  <c r="AE276" i="101"/>
  <c r="AQ276" i="101"/>
  <c r="AN267" i="101"/>
  <c r="K267" i="101" s="1"/>
  <c r="AM272" i="101"/>
  <c r="I273" i="101"/>
  <c r="AR276" i="101"/>
  <c r="AN272" i="101"/>
  <c r="K272" i="101" s="1"/>
  <c r="AO272" i="101"/>
  <c r="AJ273" i="101"/>
  <c r="H276" i="101"/>
  <c r="AE267" i="101"/>
  <c r="M273" i="101"/>
  <c r="I276" i="101"/>
  <c r="Z273" i="100"/>
  <c r="Z261" i="100"/>
  <c r="Z268" i="100"/>
  <c r="Z275" i="100"/>
  <c r="Z263" i="100"/>
  <c r="Z251" i="100"/>
  <c r="Z270" i="100"/>
  <c r="Z258" i="100"/>
  <c r="Z265" i="100"/>
  <c r="Z272" i="100"/>
  <c r="Z267" i="100"/>
  <c r="Z274" i="100"/>
  <c r="Z262" i="100"/>
  <c r="Z250" i="100"/>
  <c r="Z269" i="100"/>
  <c r="Z257" i="100"/>
  <c r="Z264" i="100"/>
  <c r="Z246" i="100"/>
  <c r="Z256" i="100"/>
  <c r="Z260" i="100"/>
  <c r="Z248" i="100"/>
  <c r="Z236" i="100"/>
  <c r="Z255" i="100"/>
  <c r="Z243" i="100"/>
  <c r="Z254" i="100"/>
  <c r="Z253" i="100"/>
  <c r="Z238" i="100"/>
  <c r="Z266" i="100"/>
  <c r="Z245" i="100"/>
  <c r="Z240" i="100"/>
  <c r="Z247" i="100"/>
  <c r="Z242" i="100"/>
  <c r="Z230" i="100"/>
  <c r="Z252" i="100"/>
  <c r="Z235" i="100"/>
  <c r="Z233" i="100"/>
  <c r="Z226" i="100"/>
  <c r="Z214" i="100"/>
  <c r="Z239" i="100"/>
  <c r="Z228" i="100"/>
  <c r="Z259" i="100"/>
  <c r="Z249" i="100"/>
  <c r="Z244" i="100"/>
  <c r="Z234" i="100"/>
  <c r="Z231" i="100"/>
  <c r="Z225" i="100"/>
  <c r="Z213" i="100"/>
  <c r="Z271" i="100"/>
  <c r="Z241" i="100"/>
  <c r="Z220" i="100"/>
  <c r="Z232" i="100"/>
  <c r="Z224" i="100"/>
  <c r="Z211" i="100"/>
  <c r="Z229" i="100"/>
  <c r="Z221" i="100"/>
  <c r="Z237" i="100"/>
  <c r="Z223" i="100"/>
  <c r="Z217" i="100"/>
  <c r="Z210" i="100"/>
  <c r="Z222" i="100"/>
  <c r="Z206" i="100"/>
  <c r="Z218" i="100"/>
  <c r="Z207" i="100"/>
  <c r="Z219" i="100"/>
  <c r="Z216" i="100"/>
  <c r="Z215" i="100"/>
  <c r="Z197" i="100"/>
  <c r="Z185" i="100"/>
  <c r="Z227" i="100"/>
  <c r="Z208" i="100"/>
  <c r="Z192" i="100"/>
  <c r="Z202" i="100"/>
  <c r="Z201" i="100"/>
  <c r="Z196" i="100"/>
  <c r="Z203" i="100"/>
  <c r="Z191" i="100"/>
  <c r="Z187" i="100"/>
  <c r="Z178" i="100"/>
  <c r="Z190" i="100"/>
  <c r="Z173" i="100"/>
  <c r="Z205" i="100"/>
  <c r="Z194" i="100"/>
  <c r="Z181" i="100"/>
  <c r="Z175" i="100"/>
  <c r="Z188" i="100"/>
  <c r="Z182" i="100"/>
  <c r="Z200" i="100"/>
  <c r="Z189" i="100"/>
  <c r="Z212" i="100"/>
  <c r="Z186" i="100"/>
  <c r="Z163" i="100"/>
  <c r="Z184" i="100"/>
  <c r="Z183" i="100"/>
  <c r="Z172" i="100"/>
  <c r="Z171" i="100"/>
  <c r="Z170" i="100"/>
  <c r="Z193" i="100"/>
  <c r="Z179" i="100"/>
  <c r="Z209" i="100"/>
  <c r="Z174" i="100"/>
  <c r="Z167" i="100"/>
  <c r="Z164" i="100"/>
  <c r="Z151" i="100"/>
  <c r="Z180" i="100"/>
  <c r="Z177" i="100"/>
  <c r="Z176" i="100"/>
  <c r="Z162" i="100"/>
  <c r="Z161" i="100"/>
  <c r="Z153" i="100"/>
  <c r="Z169" i="100"/>
  <c r="Z160" i="100"/>
  <c r="Z148" i="100"/>
  <c r="Z136" i="100"/>
  <c r="Z165" i="100"/>
  <c r="Z155" i="100"/>
  <c r="Z143" i="100"/>
  <c r="Z204" i="100"/>
  <c r="Z198" i="100"/>
  <c r="Z150" i="100"/>
  <c r="Z168" i="100"/>
  <c r="Z157" i="100"/>
  <c r="Z145" i="100"/>
  <c r="Z133" i="100"/>
  <c r="Z121" i="100"/>
  <c r="Z166" i="100"/>
  <c r="Z159" i="100"/>
  <c r="Z147" i="100"/>
  <c r="Z135" i="100"/>
  <c r="Z123" i="100"/>
  <c r="Z154" i="100"/>
  <c r="Z134" i="100"/>
  <c r="Z195" i="100"/>
  <c r="Z156" i="100"/>
  <c r="Z131" i="100"/>
  <c r="Z140" i="100"/>
  <c r="Z138" i="100"/>
  <c r="Z125" i="100"/>
  <c r="Z199" i="100"/>
  <c r="Z144" i="100"/>
  <c r="Z129" i="100"/>
  <c r="Z126" i="100"/>
  <c r="Z152" i="100"/>
  <c r="Z127" i="100"/>
  <c r="Z118" i="100"/>
  <c r="Z158" i="100"/>
  <c r="Z146" i="100"/>
  <c r="Z137" i="100"/>
  <c r="Z115" i="100"/>
  <c r="Z106" i="100"/>
  <c r="Z141" i="100"/>
  <c r="Z130" i="100"/>
  <c r="Z122" i="100"/>
  <c r="Z113" i="100"/>
  <c r="Z101" i="100"/>
  <c r="Z120" i="100"/>
  <c r="Z117" i="100"/>
  <c r="Z116" i="100"/>
  <c r="Z110" i="100"/>
  <c r="Z128" i="100"/>
  <c r="Z105" i="100"/>
  <c r="Z112" i="100"/>
  <c r="Z149" i="100"/>
  <c r="Z132" i="100"/>
  <c r="Z108" i="100"/>
  <c r="Z93" i="100"/>
  <c r="Z81" i="100"/>
  <c r="Z69" i="100"/>
  <c r="Z57" i="100"/>
  <c r="Z88" i="100"/>
  <c r="Z76" i="100"/>
  <c r="Z64" i="100"/>
  <c r="Z119" i="100"/>
  <c r="Z102" i="100"/>
  <c r="Z95" i="100"/>
  <c r="Z83" i="100"/>
  <c r="Z90" i="100"/>
  <c r="Z78" i="100"/>
  <c r="Z66" i="100"/>
  <c r="Z111" i="100"/>
  <c r="Z100" i="100"/>
  <c r="Z97" i="100"/>
  <c r="Z85" i="100"/>
  <c r="Z92" i="100"/>
  <c r="Z80" i="100"/>
  <c r="Z68" i="100"/>
  <c r="Z56" i="100"/>
  <c r="Z107" i="100"/>
  <c r="Z99" i="100"/>
  <c r="Z87" i="100"/>
  <c r="Z103" i="100"/>
  <c r="Z94" i="100"/>
  <c r="Z82" i="100"/>
  <c r="Z70" i="100"/>
  <c r="Z142" i="100"/>
  <c r="Z139" i="100"/>
  <c r="Z109" i="100"/>
  <c r="Z89" i="100"/>
  <c r="Z77" i="100"/>
  <c r="Z65" i="100"/>
  <c r="Z75" i="100"/>
  <c r="Z63" i="100"/>
  <c r="Z54" i="100"/>
  <c r="Z42" i="100"/>
  <c r="Z84" i="100"/>
  <c r="Z67" i="100"/>
  <c r="Z49" i="100"/>
  <c r="Z96" i="100"/>
  <c r="Z60" i="100"/>
  <c r="Z44" i="100"/>
  <c r="Z32" i="100"/>
  <c r="Z73" i="100"/>
  <c r="Z51" i="100"/>
  <c r="Z39" i="100"/>
  <c r="Z72" i="100"/>
  <c r="Z46" i="100"/>
  <c r="Z86" i="100"/>
  <c r="Z53" i="100"/>
  <c r="Z41" i="100"/>
  <c r="Z29" i="100"/>
  <c r="Z98" i="100"/>
  <c r="Z62" i="100"/>
  <c r="Z58" i="100"/>
  <c r="Z48" i="100"/>
  <c r="Z36" i="100"/>
  <c r="Z114" i="100"/>
  <c r="Z79" i="100"/>
  <c r="Z71" i="100"/>
  <c r="Z55" i="100"/>
  <c r="Z43" i="100"/>
  <c r="Z31" i="100"/>
  <c r="Z61" i="100"/>
  <c r="Z59" i="100"/>
  <c r="Z45" i="100"/>
  <c r="Z33" i="100"/>
  <c r="Z104" i="100"/>
  <c r="AR26" i="100"/>
  <c r="AO26" i="100"/>
  <c r="AM26" i="100"/>
  <c r="AK26" i="100"/>
  <c r="M26" i="100"/>
  <c r="AC47" i="100"/>
  <c r="Z74" i="100"/>
  <c r="O268" i="100"/>
  <c r="O256" i="100"/>
  <c r="O275" i="100"/>
  <c r="O263" i="100"/>
  <c r="O270" i="100"/>
  <c r="O258" i="100"/>
  <c r="O265" i="100"/>
  <c r="O253" i="100"/>
  <c r="O272" i="100"/>
  <c r="O267" i="100"/>
  <c r="O274" i="100"/>
  <c r="O262" i="100"/>
  <c r="O269" i="100"/>
  <c r="O257" i="100"/>
  <c r="O264" i="100"/>
  <c r="O276" i="100"/>
  <c r="O271" i="100"/>
  <c r="O259" i="100"/>
  <c r="O273" i="100"/>
  <c r="O241" i="100"/>
  <c r="O243" i="100"/>
  <c r="O231" i="100"/>
  <c r="O238" i="100"/>
  <c r="O252" i="100"/>
  <c r="O245" i="100"/>
  <c r="O250" i="100"/>
  <c r="O240" i="100"/>
  <c r="O266" i="100"/>
  <c r="O260" i="100"/>
  <c r="O247" i="100"/>
  <c r="O242" i="100"/>
  <c r="O249" i="100"/>
  <c r="O237" i="100"/>
  <c r="O234" i="100"/>
  <c r="O221" i="100"/>
  <c r="O251" i="100"/>
  <c r="O223" i="100"/>
  <c r="O248" i="100"/>
  <c r="O246" i="100"/>
  <c r="O232" i="100"/>
  <c r="O225" i="100"/>
  <c r="O239" i="100"/>
  <c r="O220" i="100"/>
  <c r="O261" i="100"/>
  <c r="O255" i="100"/>
  <c r="O236" i="100"/>
  <c r="O227" i="100"/>
  <c r="O215" i="100"/>
  <c r="O244" i="100"/>
  <c r="O235" i="100"/>
  <c r="O206" i="100"/>
  <c r="O254" i="100"/>
  <c r="O228" i="100"/>
  <c r="O230" i="100"/>
  <c r="O226" i="100"/>
  <c r="O222" i="100"/>
  <c r="O205" i="100"/>
  <c r="O214" i="100"/>
  <c r="O213" i="100"/>
  <c r="O209" i="100"/>
  <c r="O229" i="100"/>
  <c r="O210" i="100"/>
  <c r="O192" i="100"/>
  <c r="O233" i="100"/>
  <c r="O202" i="100"/>
  <c r="O199" i="100"/>
  <c r="O212" i="100"/>
  <c r="O203" i="100"/>
  <c r="O201" i="100"/>
  <c r="O196" i="100"/>
  <c r="O219" i="100"/>
  <c r="O204" i="100"/>
  <c r="O191" i="100"/>
  <c r="O224" i="100"/>
  <c r="O216" i="100"/>
  <c r="O198" i="100"/>
  <c r="O186" i="100"/>
  <c r="O188" i="100"/>
  <c r="O181" i="100"/>
  <c r="O217" i="100"/>
  <c r="O200" i="100"/>
  <c r="O182" i="100"/>
  <c r="O180" i="100"/>
  <c r="O208" i="100"/>
  <c r="O197" i="100"/>
  <c r="O195" i="100"/>
  <c r="O183" i="100"/>
  <c r="O184" i="100"/>
  <c r="O218" i="100"/>
  <c r="O207" i="100"/>
  <c r="O194" i="100"/>
  <c r="O211" i="100"/>
  <c r="O190" i="100"/>
  <c r="O170" i="100"/>
  <c r="O174" i="100"/>
  <c r="O173" i="100"/>
  <c r="O165" i="100"/>
  <c r="O187" i="100"/>
  <c r="O175" i="100"/>
  <c r="O176" i="100"/>
  <c r="O185" i="100"/>
  <c r="O179" i="100"/>
  <c r="O158" i="100"/>
  <c r="O146" i="100"/>
  <c r="O160" i="100"/>
  <c r="O189" i="100"/>
  <c r="O166" i="100"/>
  <c r="O155" i="100"/>
  <c r="O143" i="100"/>
  <c r="O131" i="100"/>
  <c r="O163" i="100"/>
  <c r="O150" i="100"/>
  <c r="O138" i="100"/>
  <c r="O177" i="100"/>
  <c r="O157" i="100"/>
  <c r="O145" i="100"/>
  <c r="O171" i="100"/>
  <c r="O167" i="100"/>
  <c r="O152" i="100"/>
  <c r="O140" i="100"/>
  <c r="O128" i="100"/>
  <c r="O172" i="100"/>
  <c r="O164" i="100"/>
  <c r="O154" i="100"/>
  <c r="O142" i="100"/>
  <c r="O130" i="100"/>
  <c r="O169" i="100"/>
  <c r="O149" i="100"/>
  <c r="O133" i="100"/>
  <c r="O125" i="100"/>
  <c r="O148" i="100"/>
  <c r="O129" i="100"/>
  <c r="O119" i="100"/>
  <c r="O139" i="100"/>
  <c r="O137" i="100"/>
  <c r="O132" i="100"/>
  <c r="O127" i="100"/>
  <c r="O162" i="100"/>
  <c r="O156" i="100"/>
  <c r="O193" i="100"/>
  <c r="O151" i="100"/>
  <c r="O118" i="100"/>
  <c r="O168" i="100"/>
  <c r="O153" i="100"/>
  <c r="O147" i="100"/>
  <c r="O134" i="100"/>
  <c r="O161" i="100"/>
  <c r="O136" i="100"/>
  <c r="O117" i="100"/>
  <c r="O116" i="100"/>
  <c r="O113" i="100"/>
  <c r="O101" i="100"/>
  <c r="O108" i="100"/>
  <c r="O141" i="100"/>
  <c r="O135" i="100"/>
  <c r="O124" i="100"/>
  <c r="O144" i="100"/>
  <c r="O123" i="100"/>
  <c r="O112" i="100"/>
  <c r="O100" i="100"/>
  <c r="O159" i="100"/>
  <c r="O126" i="100"/>
  <c r="O122" i="100"/>
  <c r="O121" i="100"/>
  <c r="O114" i="100"/>
  <c r="O109" i="100"/>
  <c r="O178" i="100"/>
  <c r="O88" i="100"/>
  <c r="O76" i="100"/>
  <c r="O64" i="100"/>
  <c r="O107" i="100"/>
  <c r="O95" i="100"/>
  <c r="O83" i="100"/>
  <c r="O71" i="100"/>
  <c r="O59" i="100"/>
  <c r="O115" i="100"/>
  <c r="O110" i="100"/>
  <c r="O90" i="100"/>
  <c r="O78" i="100"/>
  <c r="O103" i="100"/>
  <c r="O97" i="100"/>
  <c r="O85" i="100"/>
  <c r="O73" i="100"/>
  <c r="O92" i="100"/>
  <c r="O80" i="100"/>
  <c r="O106" i="100"/>
  <c r="O99" i="100"/>
  <c r="O87" i="100"/>
  <c r="O75" i="100"/>
  <c r="O63" i="100"/>
  <c r="O120" i="100"/>
  <c r="O94" i="100"/>
  <c r="O104" i="100"/>
  <c r="O89" i="100"/>
  <c r="O77" i="100"/>
  <c r="O111" i="100"/>
  <c r="O96" i="100"/>
  <c r="O84" i="100"/>
  <c r="O72" i="100"/>
  <c r="O74" i="100"/>
  <c r="O49" i="100"/>
  <c r="O37" i="100"/>
  <c r="O70" i="100"/>
  <c r="O62" i="100"/>
  <c r="O44" i="100"/>
  <c r="O69" i="100"/>
  <c r="O58" i="100"/>
  <c r="O51" i="100"/>
  <c r="O39" i="100"/>
  <c r="O27" i="100"/>
  <c r="O68" i="100"/>
  <c r="O46" i="100"/>
  <c r="O34" i="100"/>
  <c r="O61" i="100"/>
  <c r="O56" i="100"/>
  <c r="O53" i="100"/>
  <c r="O41" i="100"/>
  <c r="O81" i="100"/>
  <c r="O48" i="100"/>
  <c r="O36" i="100"/>
  <c r="O24" i="100"/>
  <c r="O55" i="100"/>
  <c r="O43" i="100"/>
  <c r="O31" i="100"/>
  <c r="O86" i="100"/>
  <c r="O67" i="100"/>
  <c r="O50" i="100"/>
  <c r="O38" i="100"/>
  <c r="O26" i="100"/>
  <c r="O105" i="100"/>
  <c r="O52" i="100"/>
  <c r="O40" i="100"/>
  <c r="O28" i="100"/>
  <c r="O93" i="100"/>
  <c r="O79" i="100"/>
  <c r="O65" i="100"/>
  <c r="O54" i="100"/>
  <c r="AA268" i="100"/>
  <c r="AA256" i="100"/>
  <c r="AA275" i="100"/>
  <c r="AA263" i="100"/>
  <c r="AA270" i="100"/>
  <c r="AA258" i="100"/>
  <c r="AA265" i="100"/>
  <c r="AA253" i="100"/>
  <c r="AA272" i="100"/>
  <c r="AA267" i="100"/>
  <c r="AA274" i="100"/>
  <c r="AA262" i="100"/>
  <c r="AA269" i="100"/>
  <c r="AA257" i="100"/>
  <c r="AA264" i="100"/>
  <c r="AA276" i="100"/>
  <c r="AA271" i="100"/>
  <c r="AA259" i="100"/>
  <c r="AA241" i="100"/>
  <c r="AA260" i="100"/>
  <c r="AA255" i="100"/>
  <c r="AA251" i="100"/>
  <c r="AA243" i="100"/>
  <c r="AA231" i="100"/>
  <c r="AA254" i="100"/>
  <c r="AA238" i="100"/>
  <c r="AA266" i="100"/>
  <c r="AA245" i="100"/>
  <c r="AA261" i="100"/>
  <c r="AA240" i="100"/>
  <c r="AA247" i="100"/>
  <c r="AA250" i="100"/>
  <c r="AA242" i="100"/>
  <c r="AA252" i="100"/>
  <c r="AA249" i="100"/>
  <c r="AA237" i="100"/>
  <c r="AA273" i="100"/>
  <c r="AA246" i="100"/>
  <c r="AA239" i="100"/>
  <c r="AA221" i="100"/>
  <c r="AA223" i="100"/>
  <c r="AA244" i="100"/>
  <c r="AA234" i="100"/>
  <c r="AA230" i="100"/>
  <c r="AA225" i="100"/>
  <c r="AA220" i="100"/>
  <c r="AA227" i="100"/>
  <c r="AA215" i="100"/>
  <c r="AA235" i="100"/>
  <c r="AA216" i="100"/>
  <c r="AA206" i="100"/>
  <c r="AA219" i="100"/>
  <c r="AA233" i="100"/>
  <c r="AA248" i="100"/>
  <c r="AA205" i="100"/>
  <c r="AA229" i="100"/>
  <c r="AA226" i="100"/>
  <c r="AA218" i="100"/>
  <c r="AA232" i="100"/>
  <c r="AA208" i="100"/>
  <c r="AA192" i="100"/>
  <c r="AA209" i="100"/>
  <c r="AA199" i="100"/>
  <c r="AA224" i="100"/>
  <c r="AA202" i="100"/>
  <c r="AA201" i="100"/>
  <c r="AA236" i="100"/>
  <c r="AA213" i="100"/>
  <c r="AA211" i="100"/>
  <c r="AA196" i="100"/>
  <c r="AA203" i="100"/>
  <c r="AA191" i="100"/>
  <c r="AA212" i="100"/>
  <c r="AA198" i="100"/>
  <c r="AA186" i="100"/>
  <c r="AA200" i="100"/>
  <c r="AA217" i="100"/>
  <c r="AA190" i="100"/>
  <c r="AA228" i="100"/>
  <c r="AA180" i="100"/>
  <c r="AA188" i="100"/>
  <c r="AA182" i="100"/>
  <c r="AA210" i="100"/>
  <c r="AA197" i="100"/>
  <c r="AA184" i="100"/>
  <c r="AA183" i="100"/>
  <c r="AA172" i="100"/>
  <c r="AA171" i="100"/>
  <c r="AA170" i="100"/>
  <c r="AA185" i="100"/>
  <c r="AA165" i="100"/>
  <c r="AA222" i="100"/>
  <c r="AA193" i="100"/>
  <c r="AA179" i="100"/>
  <c r="AA174" i="100"/>
  <c r="AA173" i="100"/>
  <c r="AA195" i="100"/>
  <c r="AA194" i="100"/>
  <c r="AA189" i="100"/>
  <c r="AA158" i="100"/>
  <c r="AA146" i="100"/>
  <c r="AA169" i="100"/>
  <c r="AA160" i="100"/>
  <c r="AA155" i="100"/>
  <c r="AA143" i="100"/>
  <c r="AA131" i="100"/>
  <c r="AA204" i="100"/>
  <c r="AA150" i="100"/>
  <c r="AA138" i="100"/>
  <c r="AA187" i="100"/>
  <c r="AA168" i="100"/>
  <c r="AA157" i="100"/>
  <c r="AA145" i="100"/>
  <c r="AA178" i="100"/>
  <c r="AA166" i="100"/>
  <c r="AA152" i="100"/>
  <c r="AA140" i="100"/>
  <c r="AA128" i="100"/>
  <c r="AA214" i="100"/>
  <c r="AA207" i="100"/>
  <c r="AA163" i="100"/>
  <c r="AA181" i="100"/>
  <c r="AA154" i="100"/>
  <c r="AA142" i="100"/>
  <c r="AA130" i="100"/>
  <c r="AA167" i="100"/>
  <c r="AA149" i="100"/>
  <c r="AA156" i="100"/>
  <c r="AA175" i="100"/>
  <c r="AA151" i="100"/>
  <c r="AA141" i="100"/>
  <c r="AA124" i="100"/>
  <c r="AA119" i="100"/>
  <c r="AA176" i="100"/>
  <c r="AA162" i="100"/>
  <c r="AA147" i="100"/>
  <c r="AA153" i="100"/>
  <c r="AA159" i="100"/>
  <c r="AA144" i="100"/>
  <c r="AA133" i="100"/>
  <c r="AA129" i="100"/>
  <c r="AA135" i="100"/>
  <c r="AA127" i="100"/>
  <c r="AA118" i="100"/>
  <c r="AA139" i="100"/>
  <c r="AA137" i="100"/>
  <c r="AA132" i="100"/>
  <c r="AA134" i="100"/>
  <c r="AA148" i="100"/>
  <c r="AA122" i="100"/>
  <c r="AA113" i="100"/>
  <c r="AA101" i="100"/>
  <c r="AA126" i="100"/>
  <c r="AA121" i="100"/>
  <c r="AA108" i="100"/>
  <c r="AA120" i="100"/>
  <c r="AA117" i="100"/>
  <c r="AA116" i="100"/>
  <c r="AA112" i="100"/>
  <c r="AA100" i="100"/>
  <c r="AA164" i="100"/>
  <c r="AA109" i="100"/>
  <c r="AA161" i="100"/>
  <c r="AA136" i="100"/>
  <c r="AA88" i="100"/>
  <c r="AA76" i="100"/>
  <c r="AA64" i="100"/>
  <c r="AA115" i="100"/>
  <c r="AA102" i="100"/>
  <c r="AA95" i="100"/>
  <c r="AA83" i="100"/>
  <c r="AA71" i="100"/>
  <c r="AA59" i="100"/>
  <c r="AA125" i="100"/>
  <c r="AA105" i="100"/>
  <c r="AA90" i="100"/>
  <c r="AA78" i="100"/>
  <c r="AA123" i="100"/>
  <c r="AA111" i="100"/>
  <c r="AA97" i="100"/>
  <c r="AA85" i="100"/>
  <c r="AA73" i="100"/>
  <c r="AA92" i="100"/>
  <c r="AA80" i="100"/>
  <c r="AA177" i="100"/>
  <c r="AA107" i="100"/>
  <c r="AA99" i="100"/>
  <c r="AA87" i="100"/>
  <c r="AA75" i="100"/>
  <c r="AA63" i="100"/>
  <c r="AA103" i="100"/>
  <c r="AA94" i="100"/>
  <c r="AA89" i="100"/>
  <c r="AA77" i="100"/>
  <c r="AA96" i="100"/>
  <c r="AA84" i="100"/>
  <c r="AA72" i="100"/>
  <c r="AA67" i="100"/>
  <c r="AA49" i="100"/>
  <c r="AA37" i="100"/>
  <c r="AA81" i="100"/>
  <c r="AA60" i="100"/>
  <c r="AA57" i="100"/>
  <c r="AA44" i="100"/>
  <c r="AA51" i="100"/>
  <c r="AA39" i="100"/>
  <c r="AA27" i="100"/>
  <c r="AA66" i="100"/>
  <c r="AA65" i="100"/>
  <c r="AA46" i="100"/>
  <c r="AA34" i="100"/>
  <c r="AA86" i="100"/>
  <c r="AA53" i="100"/>
  <c r="AA41" i="100"/>
  <c r="AA98" i="100"/>
  <c r="AA62" i="100"/>
  <c r="AA58" i="100"/>
  <c r="AA48" i="100"/>
  <c r="AA36" i="100"/>
  <c r="AA24" i="100"/>
  <c r="AA114" i="100"/>
  <c r="AA82" i="100"/>
  <c r="AA79" i="100"/>
  <c r="AA55" i="100"/>
  <c r="AA43" i="100"/>
  <c r="AA31" i="100"/>
  <c r="AA106" i="100"/>
  <c r="AA91" i="100"/>
  <c r="AA74" i="100"/>
  <c r="AA70" i="100"/>
  <c r="AA69" i="100"/>
  <c r="AA56" i="100"/>
  <c r="AA50" i="100"/>
  <c r="AA38" i="100"/>
  <c r="AA26" i="100"/>
  <c r="AA52" i="100"/>
  <c r="AA40" i="100"/>
  <c r="AA28" i="100"/>
  <c r="AA54" i="100"/>
  <c r="V22" i="100"/>
  <c r="N23" i="100"/>
  <c r="X24" i="100"/>
  <c r="S25" i="100"/>
  <c r="AJ25" i="100"/>
  <c r="AE26" i="100"/>
  <c r="AO27" i="100"/>
  <c r="AO29" i="100"/>
  <c r="AL29" i="100"/>
  <c r="AK29" i="100"/>
  <c r="M29" i="100"/>
  <c r="AJ29" i="100"/>
  <c r="K29" i="100"/>
  <c r="I29" i="100"/>
  <c r="AJ30" i="100"/>
  <c r="H30" i="100"/>
  <c r="AR30" i="100"/>
  <c r="AQ30" i="100"/>
  <c r="AE30" i="100"/>
  <c r="AO30" i="100"/>
  <c r="AD30" i="100"/>
  <c r="S33" i="100"/>
  <c r="AC35" i="100"/>
  <c r="U39" i="100"/>
  <c r="Y45" i="100"/>
  <c r="S46" i="100"/>
  <c r="Q57" i="100"/>
  <c r="O60" i="100"/>
  <c r="S71" i="100"/>
  <c r="AD77" i="100"/>
  <c r="AA93" i="100"/>
  <c r="T97" i="100"/>
  <c r="Z276" i="100"/>
  <c r="N273" i="100"/>
  <c r="N261" i="100"/>
  <c r="N268" i="100"/>
  <c r="N275" i="100"/>
  <c r="N263" i="100"/>
  <c r="N251" i="100"/>
  <c r="N270" i="100"/>
  <c r="N258" i="100"/>
  <c r="N265" i="100"/>
  <c r="N272" i="100"/>
  <c r="N267" i="100"/>
  <c r="N274" i="100"/>
  <c r="N262" i="100"/>
  <c r="N250" i="100"/>
  <c r="N269" i="100"/>
  <c r="N257" i="100"/>
  <c r="N264" i="100"/>
  <c r="N276" i="100"/>
  <c r="N254" i="100"/>
  <c r="N253" i="100"/>
  <c r="N271" i="100"/>
  <c r="N246" i="100"/>
  <c r="N248" i="100"/>
  <c r="N236" i="100"/>
  <c r="N259" i="100"/>
  <c r="N243" i="100"/>
  <c r="N238" i="100"/>
  <c r="N252" i="100"/>
  <c r="N245" i="100"/>
  <c r="N240" i="100"/>
  <c r="N266" i="100"/>
  <c r="N260" i="100"/>
  <c r="N247" i="100"/>
  <c r="N256" i="100"/>
  <c r="N242" i="100"/>
  <c r="N226" i="100"/>
  <c r="N214" i="100"/>
  <c r="N234" i="100"/>
  <c r="N228" i="100"/>
  <c r="N230" i="100"/>
  <c r="N232" i="100"/>
  <c r="N225" i="100"/>
  <c r="N213" i="100"/>
  <c r="N239" i="100"/>
  <c r="N220" i="100"/>
  <c r="N231" i="100"/>
  <c r="N255" i="100"/>
  <c r="N241" i="100"/>
  <c r="N219" i="100"/>
  <c r="N211" i="100"/>
  <c r="N235" i="100"/>
  <c r="N249" i="100"/>
  <c r="N227" i="100"/>
  <c r="N217" i="100"/>
  <c r="N215" i="100"/>
  <c r="N210" i="100"/>
  <c r="N222" i="100"/>
  <c r="N207" i="100"/>
  <c r="N244" i="100"/>
  <c r="N221" i="100"/>
  <c r="N208" i="100"/>
  <c r="N209" i="100"/>
  <c r="N197" i="100"/>
  <c r="N185" i="100"/>
  <c r="N229" i="100"/>
  <c r="N192" i="100"/>
  <c r="N237" i="100"/>
  <c r="N233" i="100"/>
  <c r="N218" i="100"/>
  <c r="N212" i="100"/>
  <c r="N203" i="100"/>
  <c r="N201" i="100"/>
  <c r="N223" i="100"/>
  <c r="N196" i="100"/>
  <c r="N205" i="100"/>
  <c r="N204" i="100"/>
  <c r="N191" i="100"/>
  <c r="N216" i="100"/>
  <c r="N178" i="100"/>
  <c r="N206" i="100"/>
  <c r="N202" i="100"/>
  <c r="N188" i="100"/>
  <c r="N181" i="100"/>
  <c r="N173" i="100"/>
  <c r="N200" i="100"/>
  <c r="N198" i="100"/>
  <c r="N193" i="100"/>
  <c r="N175" i="100"/>
  <c r="N195" i="100"/>
  <c r="N183" i="100"/>
  <c r="N199" i="100"/>
  <c r="N194" i="100"/>
  <c r="N189" i="100"/>
  <c r="N179" i="100"/>
  <c r="N163" i="100"/>
  <c r="N190" i="100"/>
  <c r="N170" i="100"/>
  <c r="N224" i="100"/>
  <c r="N187" i="100"/>
  <c r="N180" i="100"/>
  <c r="N167" i="100"/>
  <c r="N162" i="100"/>
  <c r="N161" i="100"/>
  <c r="N151" i="100"/>
  <c r="N184" i="100"/>
  <c r="N168" i="100"/>
  <c r="N153" i="100"/>
  <c r="N182" i="100"/>
  <c r="N160" i="100"/>
  <c r="N148" i="100"/>
  <c r="N136" i="100"/>
  <c r="N166" i="100"/>
  <c r="N155" i="100"/>
  <c r="N143" i="100"/>
  <c r="N150" i="100"/>
  <c r="N177" i="100"/>
  <c r="N176" i="100"/>
  <c r="N157" i="100"/>
  <c r="N145" i="100"/>
  <c r="N133" i="100"/>
  <c r="N121" i="100"/>
  <c r="N171" i="100"/>
  <c r="N172" i="100"/>
  <c r="N159" i="100"/>
  <c r="N147" i="100"/>
  <c r="N135" i="100"/>
  <c r="N123" i="100"/>
  <c r="N186" i="100"/>
  <c r="N164" i="100"/>
  <c r="N154" i="100"/>
  <c r="N149" i="100"/>
  <c r="N125" i="100"/>
  <c r="N174" i="100"/>
  <c r="N169" i="100"/>
  <c r="N158" i="100"/>
  <c r="N126" i="100"/>
  <c r="N146" i="100"/>
  <c r="N139" i="100"/>
  <c r="N137" i="100"/>
  <c r="N132" i="100"/>
  <c r="N156" i="100"/>
  <c r="N142" i="100"/>
  <c r="N130" i="100"/>
  <c r="N118" i="100"/>
  <c r="N140" i="100"/>
  <c r="N138" i="100"/>
  <c r="N120" i="100"/>
  <c r="N106" i="100"/>
  <c r="N117" i="100"/>
  <c r="N116" i="100"/>
  <c r="N113" i="100"/>
  <c r="N101" i="100"/>
  <c r="N131" i="100"/>
  <c r="N141" i="100"/>
  <c r="N127" i="100"/>
  <c r="N110" i="100"/>
  <c r="N124" i="100"/>
  <c r="N105" i="100"/>
  <c r="N144" i="100"/>
  <c r="N129" i="100"/>
  <c r="N112" i="100"/>
  <c r="N128" i="100"/>
  <c r="N122" i="100"/>
  <c r="N119" i="100"/>
  <c r="N134" i="100"/>
  <c r="N165" i="100"/>
  <c r="N93" i="100"/>
  <c r="N81" i="100"/>
  <c r="N69" i="100"/>
  <c r="N57" i="100"/>
  <c r="N114" i="100"/>
  <c r="N88" i="100"/>
  <c r="N76" i="100"/>
  <c r="N64" i="100"/>
  <c r="N109" i="100"/>
  <c r="N107" i="100"/>
  <c r="N100" i="100"/>
  <c r="N95" i="100"/>
  <c r="N83" i="100"/>
  <c r="N115" i="100"/>
  <c r="N90" i="100"/>
  <c r="N78" i="100"/>
  <c r="N66" i="100"/>
  <c r="N103" i="100"/>
  <c r="N97" i="100"/>
  <c r="N85" i="100"/>
  <c r="N92" i="100"/>
  <c r="N80" i="100"/>
  <c r="N68" i="100"/>
  <c r="N56" i="100"/>
  <c r="N99" i="100"/>
  <c r="N87" i="100"/>
  <c r="N94" i="100"/>
  <c r="N82" i="100"/>
  <c r="N108" i="100"/>
  <c r="N104" i="100"/>
  <c r="N89" i="100"/>
  <c r="N77" i="100"/>
  <c r="N65" i="100"/>
  <c r="N111" i="100"/>
  <c r="N79" i="100"/>
  <c r="N54" i="100"/>
  <c r="N42" i="100"/>
  <c r="N74" i="100"/>
  <c r="N71" i="100"/>
  <c r="N49" i="100"/>
  <c r="N70" i="100"/>
  <c r="N62" i="100"/>
  <c r="N44" i="100"/>
  <c r="N32" i="100"/>
  <c r="N58" i="100"/>
  <c r="N51" i="100"/>
  <c r="N39" i="100"/>
  <c r="N152" i="100"/>
  <c r="N84" i="100"/>
  <c r="N46" i="100"/>
  <c r="N96" i="100"/>
  <c r="N75" i="100"/>
  <c r="N61" i="100"/>
  <c r="N53" i="100"/>
  <c r="N41" i="100"/>
  <c r="N29" i="100"/>
  <c r="N59" i="100"/>
  <c r="N48" i="100"/>
  <c r="N36" i="100"/>
  <c r="N55" i="100"/>
  <c r="N43" i="100"/>
  <c r="N31" i="100"/>
  <c r="N98" i="100"/>
  <c r="N73" i="100"/>
  <c r="N45" i="100"/>
  <c r="N33" i="100"/>
  <c r="N102" i="100"/>
  <c r="N91" i="100"/>
  <c r="N60" i="100"/>
  <c r="N28" i="100"/>
  <c r="P275" i="100"/>
  <c r="P263" i="100"/>
  <c r="P251" i="100"/>
  <c r="P270" i="100"/>
  <c r="P265" i="100"/>
  <c r="P253" i="100"/>
  <c r="P272" i="100"/>
  <c r="P260" i="100"/>
  <c r="P267" i="100"/>
  <c r="P274" i="100"/>
  <c r="P269" i="100"/>
  <c r="P264" i="100"/>
  <c r="P252" i="100"/>
  <c r="P276" i="100"/>
  <c r="P271" i="100"/>
  <c r="P259" i="100"/>
  <c r="P266" i="100"/>
  <c r="P268" i="100"/>
  <c r="P262" i="100"/>
  <c r="P248" i="100"/>
  <c r="P236" i="100"/>
  <c r="P238" i="100"/>
  <c r="P245" i="100"/>
  <c r="P233" i="100"/>
  <c r="P250" i="100"/>
  <c r="P240" i="100"/>
  <c r="P247" i="100"/>
  <c r="P235" i="100"/>
  <c r="P242" i="100"/>
  <c r="P257" i="100"/>
  <c r="P256" i="100"/>
  <c r="P249" i="100"/>
  <c r="P255" i="100"/>
  <c r="P244" i="100"/>
  <c r="P232" i="100"/>
  <c r="P241" i="100"/>
  <c r="P273" i="100"/>
  <c r="P243" i="100"/>
  <c r="P228" i="100"/>
  <c r="P216" i="100"/>
  <c r="P258" i="100"/>
  <c r="P237" i="100"/>
  <c r="P231" i="100"/>
  <c r="P230" i="100"/>
  <c r="P239" i="100"/>
  <c r="P261" i="100"/>
  <c r="P227" i="100"/>
  <c r="P215" i="100"/>
  <c r="P222" i="100"/>
  <c r="P254" i="100"/>
  <c r="P223" i="100"/>
  <c r="P217" i="100"/>
  <c r="P214" i="100"/>
  <c r="P226" i="100"/>
  <c r="P225" i="100"/>
  <c r="P246" i="100"/>
  <c r="P212" i="100"/>
  <c r="P224" i="100"/>
  <c r="P218" i="100"/>
  <c r="P221" i="100"/>
  <c r="P208" i="100"/>
  <c r="P229" i="100"/>
  <c r="P210" i="100"/>
  <c r="P202" i="100"/>
  <c r="P199" i="100"/>
  <c r="P187" i="100"/>
  <c r="P211" i="100"/>
  <c r="P194" i="100"/>
  <c r="P219" i="100"/>
  <c r="P204" i="100"/>
  <c r="P205" i="100"/>
  <c r="P198" i="100"/>
  <c r="P220" i="100"/>
  <c r="P206" i="100"/>
  <c r="P193" i="100"/>
  <c r="P181" i="100"/>
  <c r="P203" i="100"/>
  <c r="P200" i="100"/>
  <c r="P196" i="100"/>
  <c r="P182" i="100"/>
  <c r="P180" i="100"/>
  <c r="P197" i="100"/>
  <c r="P191" i="100"/>
  <c r="P175" i="100"/>
  <c r="P213" i="100"/>
  <c r="P184" i="100"/>
  <c r="P177" i="100"/>
  <c r="P189" i="100"/>
  <c r="P234" i="100"/>
  <c r="P207" i="100"/>
  <c r="P172" i="100"/>
  <c r="P171" i="100"/>
  <c r="P174" i="100"/>
  <c r="P173" i="100"/>
  <c r="P165" i="100"/>
  <c r="P188" i="100"/>
  <c r="P201" i="100"/>
  <c r="P192" i="100"/>
  <c r="P176" i="100"/>
  <c r="P169" i="100"/>
  <c r="P190" i="100"/>
  <c r="P168" i="100"/>
  <c r="P153" i="100"/>
  <c r="P195" i="100"/>
  <c r="P166" i="100"/>
  <c r="P155" i="100"/>
  <c r="P163" i="100"/>
  <c r="P150" i="100"/>
  <c r="P138" i="100"/>
  <c r="P183" i="100"/>
  <c r="P157" i="100"/>
  <c r="P145" i="100"/>
  <c r="P133" i="100"/>
  <c r="P167" i="100"/>
  <c r="P152" i="100"/>
  <c r="P159" i="100"/>
  <c r="P147" i="100"/>
  <c r="P135" i="100"/>
  <c r="P123" i="100"/>
  <c r="P209" i="100"/>
  <c r="P164" i="100"/>
  <c r="P186" i="100"/>
  <c r="P170" i="100"/>
  <c r="P149" i="100"/>
  <c r="P137" i="100"/>
  <c r="P125" i="100"/>
  <c r="P178" i="100"/>
  <c r="P156" i="100"/>
  <c r="P144" i="100"/>
  <c r="P148" i="100"/>
  <c r="P129" i="100"/>
  <c r="P126" i="100"/>
  <c r="P185" i="100"/>
  <c r="P158" i="100"/>
  <c r="P162" i="100"/>
  <c r="P146" i="100"/>
  <c r="P151" i="100"/>
  <c r="P142" i="100"/>
  <c r="P130" i="100"/>
  <c r="P160" i="100"/>
  <c r="P143" i="100"/>
  <c r="P179" i="100"/>
  <c r="P134" i="100"/>
  <c r="P141" i="100"/>
  <c r="P128" i="100"/>
  <c r="P122" i="100"/>
  <c r="P121" i="100"/>
  <c r="P120" i="100"/>
  <c r="P108" i="100"/>
  <c r="P139" i="100"/>
  <c r="P131" i="100"/>
  <c r="P103" i="100"/>
  <c r="P118" i="100"/>
  <c r="P110" i="100"/>
  <c r="P127" i="100"/>
  <c r="P124" i="100"/>
  <c r="P154" i="100"/>
  <c r="P112" i="100"/>
  <c r="P107" i="100"/>
  <c r="P119" i="100"/>
  <c r="P140" i="100"/>
  <c r="P114" i="100"/>
  <c r="P115" i="100"/>
  <c r="P95" i="100"/>
  <c r="P83" i="100"/>
  <c r="P71" i="100"/>
  <c r="P59" i="100"/>
  <c r="P109" i="100"/>
  <c r="P100" i="100"/>
  <c r="P90" i="100"/>
  <c r="P78" i="100"/>
  <c r="P66" i="100"/>
  <c r="P97" i="100"/>
  <c r="P85" i="100"/>
  <c r="P92" i="100"/>
  <c r="P80" i="100"/>
  <c r="P68" i="100"/>
  <c r="P161" i="100"/>
  <c r="P106" i="100"/>
  <c r="P99" i="100"/>
  <c r="P87" i="100"/>
  <c r="P101" i="100"/>
  <c r="P94" i="100"/>
  <c r="P82" i="100"/>
  <c r="P70" i="100"/>
  <c r="P58" i="100"/>
  <c r="P104" i="100"/>
  <c r="P89" i="100"/>
  <c r="P111" i="100"/>
  <c r="P96" i="100"/>
  <c r="P84" i="100"/>
  <c r="P72" i="100"/>
  <c r="P136" i="100"/>
  <c r="P113" i="100"/>
  <c r="P91" i="100"/>
  <c r="P79" i="100"/>
  <c r="P67" i="100"/>
  <c r="P116" i="100"/>
  <c r="P62" i="100"/>
  <c r="P44" i="100"/>
  <c r="P32" i="100"/>
  <c r="P69" i="100"/>
  <c r="P51" i="100"/>
  <c r="P117" i="100"/>
  <c r="P88" i="100"/>
  <c r="P77" i="100"/>
  <c r="P64" i="100"/>
  <c r="P46" i="100"/>
  <c r="P34" i="100"/>
  <c r="P22" i="100"/>
  <c r="P61" i="100"/>
  <c r="P56" i="100"/>
  <c r="P53" i="100"/>
  <c r="P41" i="100"/>
  <c r="P81" i="100"/>
  <c r="P75" i="100"/>
  <c r="P48" i="100"/>
  <c r="P36" i="100"/>
  <c r="P55" i="100"/>
  <c r="P43" i="100"/>
  <c r="P31" i="100"/>
  <c r="P86" i="100"/>
  <c r="P50" i="100"/>
  <c r="P38" i="100"/>
  <c r="P132" i="100"/>
  <c r="P98" i="100"/>
  <c r="P63" i="100"/>
  <c r="P45" i="100"/>
  <c r="P33" i="100"/>
  <c r="P102" i="100"/>
  <c r="P60" i="100"/>
  <c r="P57" i="100"/>
  <c r="P47" i="100"/>
  <c r="P35" i="100"/>
  <c r="P23" i="100"/>
  <c r="P74" i="100"/>
  <c r="P49" i="100"/>
  <c r="AB275" i="100"/>
  <c r="AB263" i="100"/>
  <c r="AB251" i="100"/>
  <c r="AB270" i="100"/>
  <c r="AB265" i="100"/>
  <c r="AB253" i="100"/>
  <c r="AB272" i="100"/>
  <c r="AB260" i="100"/>
  <c r="AB267" i="100"/>
  <c r="AB274" i="100"/>
  <c r="AB269" i="100"/>
  <c r="AB264" i="100"/>
  <c r="AB252" i="100"/>
  <c r="AB276" i="100"/>
  <c r="AB271" i="100"/>
  <c r="AB259" i="100"/>
  <c r="AB266" i="100"/>
  <c r="AB256" i="100"/>
  <c r="AB248" i="100"/>
  <c r="AB236" i="100"/>
  <c r="AB257" i="100"/>
  <c r="AB255" i="100"/>
  <c r="AB254" i="100"/>
  <c r="AB238" i="100"/>
  <c r="AB245" i="100"/>
  <c r="AB233" i="100"/>
  <c r="AB261" i="100"/>
  <c r="AB258" i="100"/>
  <c r="AB240" i="100"/>
  <c r="AB247" i="100"/>
  <c r="AB235" i="100"/>
  <c r="AB262" i="100"/>
  <c r="AB250" i="100"/>
  <c r="AB242" i="100"/>
  <c r="AB249" i="100"/>
  <c r="AB273" i="100"/>
  <c r="AB244" i="100"/>
  <c r="AB232" i="100"/>
  <c r="AB228" i="100"/>
  <c r="AB216" i="100"/>
  <c r="AB231" i="100"/>
  <c r="AB241" i="100"/>
  <c r="AB227" i="100"/>
  <c r="AB215" i="100"/>
  <c r="AB222" i="100"/>
  <c r="AB230" i="100"/>
  <c r="AB239" i="100"/>
  <c r="AB229" i="100"/>
  <c r="AB268" i="100"/>
  <c r="AB246" i="100"/>
  <c r="AB237" i="100"/>
  <c r="AB223" i="100"/>
  <c r="AB234" i="100"/>
  <c r="AB220" i="100"/>
  <c r="AB218" i="100"/>
  <c r="AB207" i="100"/>
  <c r="AB225" i="100"/>
  <c r="AB219" i="100"/>
  <c r="AB208" i="100"/>
  <c r="AB209" i="100"/>
  <c r="AB199" i="100"/>
  <c r="AB187" i="100"/>
  <c r="AB214" i="100"/>
  <c r="AB210" i="100"/>
  <c r="AB194" i="100"/>
  <c r="AB224" i="100"/>
  <c r="AB213" i="100"/>
  <c r="AB211" i="100"/>
  <c r="AB203" i="100"/>
  <c r="AB221" i="100"/>
  <c r="AB212" i="100"/>
  <c r="AB198" i="100"/>
  <c r="AB204" i="100"/>
  <c r="AB193" i="100"/>
  <c r="AB181" i="100"/>
  <c r="AB202" i="100"/>
  <c r="AB197" i="100"/>
  <c r="AB195" i="100"/>
  <c r="AB180" i="100"/>
  <c r="AB175" i="100"/>
  <c r="AB243" i="100"/>
  <c r="AB205" i="100"/>
  <c r="AB177" i="100"/>
  <c r="AB191" i="100"/>
  <c r="AB183" i="100"/>
  <c r="AB217" i="100"/>
  <c r="AB201" i="100"/>
  <c r="AB168" i="100"/>
  <c r="AB196" i="100"/>
  <c r="AB185" i="100"/>
  <c r="AB165" i="100"/>
  <c r="AB226" i="100"/>
  <c r="AB179" i="100"/>
  <c r="AB182" i="100"/>
  <c r="AB169" i="100"/>
  <c r="AB176" i="100"/>
  <c r="AB171" i="100"/>
  <c r="AB162" i="100"/>
  <c r="AB161" i="100"/>
  <c r="AB153" i="100"/>
  <c r="AB200" i="100"/>
  <c r="AB155" i="100"/>
  <c r="AB173" i="100"/>
  <c r="AB150" i="100"/>
  <c r="AB138" i="100"/>
  <c r="AB206" i="100"/>
  <c r="AB192" i="100"/>
  <c r="AB157" i="100"/>
  <c r="AB145" i="100"/>
  <c r="AB133" i="100"/>
  <c r="AB178" i="100"/>
  <c r="AB166" i="100"/>
  <c r="AB152" i="100"/>
  <c r="AB188" i="100"/>
  <c r="AB174" i="100"/>
  <c r="AB163" i="100"/>
  <c r="AB159" i="100"/>
  <c r="AB147" i="100"/>
  <c r="AB135" i="100"/>
  <c r="AB123" i="100"/>
  <c r="AB186" i="100"/>
  <c r="AB167" i="100"/>
  <c r="AB149" i="100"/>
  <c r="AB137" i="100"/>
  <c r="AB125" i="100"/>
  <c r="AB190" i="100"/>
  <c r="AB156" i="100"/>
  <c r="AB144" i="100"/>
  <c r="AB151" i="100"/>
  <c r="AB141" i="100"/>
  <c r="AB131" i="100"/>
  <c r="AB136" i="100"/>
  <c r="AB160" i="100"/>
  <c r="AB189" i="100"/>
  <c r="AB129" i="100"/>
  <c r="AB126" i="100"/>
  <c r="AB127" i="100"/>
  <c r="AB154" i="100"/>
  <c r="AB139" i="100"/>
  <c r="AB132" i="100"/>
  <c r="AB148" i="100"/>
  <c r="AB130" i="100"/>
  <c r="AB120" i="100"/>
  <c r="AB184" i="100"/>
  <c r="AB170" i="100"/>
  <c r="AB143" i="100"/>
  <c r="AB146" i="100"/>
  <c r="AB121" i="100"/>
  <c r="AB108" i="100"/>
  <c r="AB117" i="100"/>
  <c r="AB116" i="100"/>
  <c r="AB103" i="100"/>
  <c r="AB110" i="100"/>
  <c r="AB140" i="100"/>
  <c r="AB128" i="100"/>
  <c r="AB112" i="100"/>
  <c r="AB118" i="100"/>
  <c r="AB107" i="100"/>
  <c r="AB134" i="100"/>
  <c r="AB164" i="100"/>
  <c r="AB158" i="100"/>
  <c r="AB142" i="100"/>
  <c r="AB122" i="100"/>
  <c r="AB115" i="100"/>
  <c r="AB102" i="100"/>
  <c r="AB95" i="100"/>
  <c r="AB83" i="100"/>
  <c r="AB71" i="100"/>
  <c r="AB59" i="100"/>
  <c r="AB119" i="100"/>
  <c r="AB105" i="100"/>
  <c r="AB90" i="100"/>
  <c r="AB78" i="100"/>
  <c r="AB66" i="100"/>
  <c r="AB111" i="100"/>
  <c r="AB97" i="100"/>
  <c r="AB85" i="100"/>
  <c r="AB100" i="100"/>
  <c r="AB92" i="100"/>
  <c r="AB80" i="100"/>
  <c r="AB68" i="100"/>
  <c r="AB172" i="100"/>
  <c r="AB113" i="100"/>
  <c r="AB99" i="100"/>
  <c r="AB87" i="100"/>
  <c r="AB94" i="100"/>
  <c r="AB82" i="100"/>
  <c r="AB70" i="100"/>
  <c r="AB58" i="100"/>
  <c r="AB89" i="100"/>
  <c r="AB109" i="100"/>
  <c r="AB96" i="100"/>
  <c r="AB84" i="100"/>
  <c r="AB72" i="100"/>
  <c r="AB106" i="100"/>
  <c r="AB101" i="100"/>
  <c r="AB91" i="100"/>
  <c r="AB79" i="100"/>
  <c r="AB67" i="100"/>
  <c r="AB81" i="100"/>
  <c r="AB60" i="100"/>
  <c r="AB57" i="100"/>
  <c r="AB44" i="100"/>
  <c r="AB32" i="100"/>
  <c r="AB51" i="100"/>
  <c r="AB73" i="100"/>
  <c r="AB65" i="100"/>
  <c r="AB46" i="100"/>
  <c r="AB34" i="100"/>
  <c r="AB22" i="100"/>
  <c r="AB86" i="100"/>
  <c r="AB53" i="100"/>
  <c r="AB41" i="100"/>
  <c r="AB98" i="100"/>
  <c r="AB62" i="100"/>
  <c r="AB48" i="100"/>
  <c r="AB36" i="100"/>
  <c r="AB114" i="100"/>
  <c r="AB76" i="100"/>
  <c r="AB55" i="100"/>
  <c r="AB43" i="100"/>
  <c r="AB31" i="100"/>
  <c r="AB74" i="100"/>
  <c r="AB69" i="100"/>
  <c r="AB64" i="100"/>
  <c r="AB56" i="100"/>
  <c r="AB50" i="100"/>
  <c r="AB38" i="100"/>
  <c r="AB124" i="100"/>
  <c r="AB93" i="100"/>
  <c r="AB61" i="100"/>
  <c r="AB45" i="100"/>
  <c r="AB33" i="100"/>
  <c r="AB104" i="100"/>
  <c r="AB77" i="100"/>
  <c r="AB47" i="100"/>
  <c r="AB35" i="100"/>
  <c r="AB23" i="100"/>
  <c r="AB88" i="100"/>
  <c r="AB75" i="100"/>
  <c r="AB63" i="100"/>
  <c r="AB49" i="100"/>
  <c r="O23" i="100"/>
  <c r="AG23" i="100"/>
  <c r="AT23" i="100" s="1"/>
  <c r="Z24" i="100"/>
  <c r="U25" i="100"/>
  <c r="AL25" i="100"/>
  <c r="N26" i="100"/>
  <c r="Z27" i="100"/>
  <c r="O29" i="100"/>
  <c r="M30" i="100"/>
  <c r="I31" i="100"/>
  <c r="AK31" i="100"/>
  <c r="O32" i="100"/>
  <c r="V33" i="100"/>
  <c r="P37" i="100"/>
  <c r="AB39" i="100"/>
  <c r="Q44" i="100"/>
  <c r="AA45" i="100"/>
  <c r="T46" i="100"/>
  <c r="V48" i="100"/>
  <c r="W56" i="100"/>
  <c r="Q60" i="100"/>
  <c r="X71" i="100"/>
  <c r="AA110" i="100"/>
  <c r="Z124" i="100"/>
  <c r="AH23" i="100"/>
  <c r="AQ55" i="100"/>
  <c r="AE55" i="100"/>
  <c r="H55" i="100"/>
  <c r="AR55" i="100"/>
  <c r="AP55" i="100"/>
  <c r="AO55" i="100"/>
  <c r="AN55" i="100"/>
  <c r="AM55" i="100"/>
  <c r="AK55" i="100"/>
  <c r="K55" i="100"/>
  <c r="I55" i="100"/>
  <c r="R265" i="100"/>
  <c r="R253" i="100"/>
  <c r="R272" i="100"/>
  <c r="R267" i="100"/>
  <c r="R255" i="100"/>
  <c r="R274" i="100"/>
  <c r="R262" i="100"/>
  <c r="R269" i="100"/>
  <c r="R264" i="100"/>
  <c r="R276" i="100"/>
  <c r="R271" i="100"/>
  <c r="R259" i="100"/>
  <c r="R266" i="100"/>
  <c r="R254" i="100"/>
  <c r="R273" i="100"/>
  <c r="R261" i="100"/>
  <c r="R268" i="100"/>
  <c r="R238" i="100"/>
  <c r="R270" i="100"/>
  <c r="R252" i="100"/>
  <c r="R250" i="100"/>
  <c r="R240" i="100"/>
  <c r="R247" i="100"/>
  <c r="R235" i="100"/>
  <c r="R242" i="100"/>
  <c r="R263" i="100"/>
  <c r="R260" i="100"/>
  <c r="R257" i="100"/>
  <c r="R256" i="100"/>
  <c r="R249" i="100"/>
  <c r="R237" i="100"/>
  <c r="R244" i="100"/>
  <c r="R258" i="100"/>
  <c r="R251" i="100"/>
  <c r="R246" i="100"/>
  <c r="R234" i="100"/>
  <c r="R231" i="100"/>
  <c r="R230" i="100"/>
  <c r="R218" i="100"/>
  <c r="R248" i="100"/>
  <c r="R232" i="100"/>
  <c r="R236" i="100"/>
  <c r="R275" i="100"/>
  <c r="R229" i="100"/>
  <c r="R217" i="100"/>
  <c r="R224" i="100"/>
  <c r="R241" i="100"/>
  <c r="R245" i="100"/>
  <c r="R228" i="100"/>
  <c r="R203" i="100"/>
  <c r="R239" i="100"/>
  <c r="R226" i="100"/>
  <c r="R222" i="100"/>
  <c r="R213" i="100"/>
  <c r="R202" i="100"/>
  <c r="R233" i="100"/>
  <c r="R243" i="100"/>
  <c r="R210" i="100"/>
  <c r="R211" i="100"/>
  <c r="R201" i="100"/>
  <c r="R189" i="100"/>
  <c r="R212" i="100"/>
  <c r="R196" i="100"/>
  <c r="R225" i="100"/>
  <c r="R205" i="100"/>
  <c r="R198" i="100"/>
  <c r="R223" i="100"/>
  <c r="R216" i="100"/>
  <c r="R206" i="100"/>
  <c r="R220" i="100"/>
  <c r="R215" i="100"/>
  <c r="R200" i="100"/>
  <c r="R188" i="100"/>
  <c r="R227" i="100"/>
  <c r="R207" i="100"/>
  <c r="R195" i="100"/>
  <c r="R183" i="100"/>
  <c r="R221" i="100"/>
  <c r="R219" i="100"/>
  <c r="R214" i="100"/>
  <c r="R208" i="100"/>
  <c r="R193" i="100"/>
  <c r="R184" i="100"/>
  <c r="R177" i="100"/>
  <c r="R204" i="100"/>
  <c r="R199" i="100"/>
  <c r="R185" i="100"/>
  <c r="R179" i="100"/>
  <c r="R192" i="100"/>
  <c r="R186" i="100"/>
  <c r="R194" i="100"/>
  <c r="R190" i="100"/>
  <c r="R170" i="100"/>
  <c r="R191" i="100"/>
  <c r="R167" i="100"/>
  <c r="R197" i="100"/>
  <c r="R187" i="100"/>
  <c r="R176" i="100"/>
  <c r="R175" i="100"/>
  <c r="R162" i="100"/>
  <c r="R180" i="100"/>
  <c r="R166" i="100"/>
  <c r="R155" i="100"/>
  <c r="R181" i="100"/>
  <c r="R182" i="100"/>
  <c r="R157" i="100"/>
  <c r="R152" i="100"/>
  <c r="R140" i="100"/>
  <c r="R128" i="100"/>
  <c r="R171" i="100"/>
  <c r="R159" i="100"/>
  <c r="R147" i="100"/>
  <c r="R135" i="100"/>
  <c r="R154" i="100"/>
  <c r="R142" i="100"/>
  <c r="R209" i="100"/>
  <c r="R172" i="100"/>
  <c r="R164" i="100"/>
  <c r="R149" i="100"/>
  <c r="R137" i="100"/>
  <c r="R125" i="100"/>
  <c r="R178" i="100"/>
  <c r="R173" i="100"/>
  <c r="R169" i="100"/>
  <c r="R161" i="100"/>
  <c r="R151" i="100"/>
  <c r="R139" i="100"/>
  <c r="R127" i="100"/>
  <c r="R158" i="100"/>
  <c r="R146" i="100"/>
  <c r="R174" i="100"/>
  <c r="R163" i="100"/>
  <c r="R132" i="100"/>
  <c r="R156" i="100"/>
  <c r="R150" i="100"/>
  <c r="R143" i="100"/>
  <c r="R130" i="100"/>
  <c r="R160" i="100"/>
  <c r="R134" i="100"/>
  <c r="R168" i="100"/>
  <c r="R153" i="100"/>
  <c r="R141" i="100"/>
  <c r="R122" i="100"/>
  <c r="R115" i="100"/>
  <c r="R136" i="100"/>
  <c r="R131" i="100"/>
  <c r="R148" i="100"/>
  <c r="R133" i="100"/>
  <c r="R118" i="100"/>
  <c r="R110" i="100"/>
  <c r="R124" i="100"/>
  <c r="R105" i="100"/>
  <c r="R112" i="100"/>
  <c r="R123" i="100"/>
  <c r="R144" i="100"/>
  <c r="R119" i="100"/>
  <c r="R145" i="100"/>
  <c r="R129" i="100"/>
  <c r="R126" i="100"/>
  <c r="R114" i="100"/>
  <c r="R109" i="100"/>
  <c r="R121" i="100"/>
  <c r="R111" i="100"/>
  <c r="R165" i="100"/>
  <c r="R106" i="100"/>
  <c r="R138" i="100"/>
  <c r="R97" i="100"/>
  <c r="R85" i="100"/>
  <c r="R73" i="100"/>
  <c r="R61" i="100"/>
  <c r="R92" i="100"/>
  <c r="R80" i="100"/>
  <c r="R68" i="100"/>
  <c r="R56" i="100"/>
  <c r="R103" i="100"/>
  <c r="R99" i="100"/>
  <c r="R87" i="100"/>
  <c r="R75" i="100"/>
  <c r="R101" i="100"/>
  <c r="R94" i="100"/>
  <c r="R82" i="100"/>
  <c r="R70" i="100"/>
  <c r="R104" i="100"/>
  <c r="R89" i="100"/>
  <c r="R120" i="100"/>
  <c r="R96" i="100"/>
  <c r="R84" i="100"/>
  <c r="R72" i="100"/>
  <c r="R60" i="100"/>
  <c r="R113" i="100"/>
  <c r="R108" i="100"/>
  <c r="R91" i="100"/>
  <c r="R98" i="100"/>
  <c r="R86" i="100"/>
  <c r="R74" i="100"/>
  <c r="R117" i="100"/>
  <c r="R102" i="100"/>
  <c r="R93" i="100"/>
  <c r="R81" i="100"/>
  <c r="R69" i="100"/>
  <c r="R88" i="100"/>
  <c r="R64" i="100"/>
  <c r="R58" i="100"/>
  <c r="R46" i="100"/>
  <c r="R34" i="100"/>
  <c r="R90" i="100"/>
  <c r="R77" i="100"/>
  <c r="R53" i="100"/>
  <c r="R41" i="100"/>
  <c r="R100" i="100"/>
  <c r="R95" i="100"/>
  <c r="R48" i="100"/>
  <c r="R36" i="100"/>
  <c r="R24" i="100"/>
  <c r="R83" i="100"/>
  <c r="R55" i="100"/>
  <c r="R43" i="100"/>
  <c r="R31" i="100"/>
  <c r="R59" i="100"/>
  <c r="R50" i="100"/>
  <c r="R38" i="100"/>
  <c r="R67" i="100"/>
  <c r="R63" i="100"/>
  <c r="R45" i="100"/>
  <c r="R33" i="100"/>
  <c r="R52" i="100"/>
  <c r="R40" i="100"/>
  <c r="R57" i="100"/>
  <c r="R47" i="100"/>
  <c r="R35" i="100"/>
  <c r="R23" i="100"/>
  <c r="R66" i="100"/>
  <c r="R65" i="100"/>
  <c r="R49" i="100"/>
  <c r="R37" i="100"/>
  <c r="R25" i="100"/>
  <c r="R107" i="100"/>
  <c r="R71" i="100"/>
  <c r="R62" i="100"/>
  <c r="R51" i="100"/>
  <c r="AD265" i="100"/>
  <c r="AD253" i="100"/>
  <c r="AD272" i="100"/>
  <c r="AD267" i="100"/>
  <c r="AD255" i="100"/>
  <c r="AD274" i="100"/>
  <c r="AD262" i="100"/>
  <c r="AD250" i="100"/>
  <c r="AD269" i="100"/>
  <c r="AD264" i="100"/>
  <c r="AD276" i="100"/>
  <c r="AD271" i="100"/>
  <c r="AD259" i="100"/>
  <c r="AD266" i="100"/>
  <c r="AD254" i="100"/>
  <c r="AD273" i="100"/>
  <c r="AD261" i="100"/>
  <c r="AD268" i="100"/>
  <c r="AD257" i="100"/>
  <c r="AD270" i="100"/>
  <c r="AD260" i="100"/>
  <c r="AD251" i="100"/>
  <c r="AD238" i="100"/>
  <c r="AD263" i="100"/>
  <c r="AD240" i="100"/>
  <c r="AD258" i="100"/>
  <c r="AD247" i="100"/>
  <c r="AD235" i="100"/>
  <c r="AD242" i="100"/>
  <c r="AD249" i="100"/>
  <c r="AD237" i="100"/>
  <c r="AD252" i="100"/>
  <c r="AD244" i="100"/>
  <c r="AD275" i="100"/>
  <c r="AD246" i="100"/>
  <c r="AD234" i="100"/>
  <c r="AD239" i="100"/>
  <c r="AD233" i="100"/>
  <c r="AD256" i="100"/>
  <c r="AD218" i="100"/>
  <c r="AD230" i="100"/>
  <c r="AD231" i="100"/>
  <c r="AD232" i="100"/>
  <c r="AD229" i="100"/>
  <c r="AD217" i="100"/>
  <c r="AD224" i="100"/>
  <c r="AD212" i="100"/>
  <c r="AD236" i="100"/>
  <c r="AD203" i="100"/>
  <c r="AD248" i="100"/>
  <c r="AD220" i="100"/>
  <c r="AD228" i="100"/>
  <c r="AD202" i="100"/>
  <c r="AD227" i="100"/>
  <c r="AD225" i="100"/>
  <c r="AD219" i="100"/>
  <c r="AD223" i="100"/>
  <c r="AD214" i="100"/>
  <c r="AD210" i="100"/>
  <c r="AD201" i="100"/>
  <c r="AD189" i="100"/>
  <c r="AD245" i="100"/>
  <c r="AD213" i="100"/>
  <c r="AD211" i="100"/>
  <c r="AD196" i="100"/>
  <c r="AD198" i="100"/>
  <c r="AD221" i="100"/>
  <c r="AD204" i="100"/>
  <c r="AD241" i="100"/>
  <c r="AD205" i="100"/>
  <c r="AD200" i="100"/>
  <c r="AD188" i="100"/>
  <c r="AD226" i="100"/>
  <c r="AD206" i="100"/>
  <c r="AD195" i="100"/>
  <c r="AD183" i="100"/>
  <c r="AD181" i="100"/>
  <c r="AD243" i="100"/>
  <c r="AD194" i="100"/>
  <c r="AD182" i="100"/>
  <c r="AD177" i="100"/>
  <c r="AD184" i="100"/>
  <c r="AD179" i="100"/>
  <c r="AD207" i="100"/>
  <c r="AD186" i="100"/>
  <c r="AD171" i="100"/>
  <c r="AD170" i="100"/>
  <c r="AD174" i="100"/>
  <c r="AD173" i="100"/>
  <c r="AD167" i="100"/>
  <c r="AD222" i="100"/>
  <c r="AD193" i="100"/>
  <c r="AD162" i="100"/>
  <c r="AD215" i="100"/>
  <c r="AD209" i="100"/>
  <c r="AD176" i="100"/>
  <c r="AD175" i="100"/>
  <c r="AD216" i="100"/>
  <c r="AD208" i="100"/>
  <c r="AD199" i="100"/>
  <c r="AD190" i="100"/>
  <c r="AD180" i="100"/>
  <c r="AD172" i="100"/>
  <c r="AD155" i="100"/>
  <c r="AD143" i="100"/>
  <c r="AD165" i="100"/>
  <c r="AD157" i="100"/>
  <c r="AD192" i="100"/>
  <c r="AD168" i="100"/>
  <c r="AD166" i="100"/>
  <c r="AD152" i="100"/>
  <c r="AD140" i="100"/>
  <c r="AD128" i="100"/>
  <c r="AD191" i="100"/>
  <c r="AD187" i="100"/>
  <c r="AD178" i="100"/>
  <c r="AD163" i="100"/>
  <c r="AD159" i="100"/>
  <c r="AD147" i="100"/>
  <c r="AD135" i="100"/>
  <c r="AD197" i="100"/>
  <c r="AD154" i="100"/>
  <c r="AD142" i="100"/>
  <c r="AD149" i="100"/>
  <c r="AD137" i="100"/>
  <c r="AD125" i="100"/>
  <c r="AD185" i="100"/>
  <c r="AD151" i="100"/>
  <c r="AD139" i="100"/>
  <c r="AD127" i="100"/>
  <c r="AD164" i="100"/>
  <c r="AD158" i="100"/>
  <c r="AD146" i="100"/>
  <c r="AD160" i="100"/>
  <c r="AD153" i="100"/>
  <c r="AD138" i="100"/>
  <c r="AD129" i="100"/>
  <c r="AD126" i="100"/>
  <c r="AD169" i="100"/>
  <c r="AD144" i="100"/>
  <c r="AD133" i="100"/>
  <c r="AD132" i="100"/>
  <c r="AD148" i="100"/>
  <c r="AD130" i="100"/>
  <c r="AD115" i="100"/>
  <c r="AD161" i="100"/>
  <c r="AD122" i="100"/>
  <c r="AD121" i="100"/>
  <c r="AD156" i="100"/>
  <c r="AD136" i="100"/>
  <c r="AD150" i="100"/>
  <c r="AD141" i="100"/>
  <c r="AD110" i="100"/>
  <c r="AD120" i="100"/>
  <c r="AD105" i="100"/>
  <c r="AD112" i="100"/>
  <c r="AD145" i="100"/>
  <c r="AD118" i="100"/>
  <c r="AD134" i="100"/>
  <c r="AD109" i="100"/>
  <c r="AD124" i="100"/>
  <c r="AD119" i="100"/>
  <c r="AD114" i="100"/>
  <c r="AD111" i="100"/>
  <c r="AD106" i="100"/>
  <c r="AD97" i="100"/>
  <c r="AD85" i="100"/>
  <c r="AD73" i="100"/>
  <c r="AD61" i="100"/>
  <c r="AD123" i="100"/>
  <c r="AD100" i="100"/>
  <c r="AD92" i="100"/>
  <c r="AD80" i="100"/>
  <c r="AD68" i="100"/>
  <c r="AD56" i="100"/>
  <c r="AD113" i="100"/>
  <c r="AD99" i="100"/>
  <c r="AD87" i="100"/>
  <c r="AD75" i="100"/>
  <c r="AD107" i="100"/>
  <c r="AD94" i="100"/>
  <c r="AD82" i="100"/>
  <c r="AD70" i="100"/>
  <c r="AD89" i="100"/>
  <c r="AD103" i="100"/>
  <c r="AD96" i="100"/>
  <c r="AD84" i="100"/>
  <c r="AD72" i="100"/>
  <c r="AD60" i="100"/>
  <c r="AD101" i="100"/>
  <c r="AD91" i="100"/>
  <c r="AD117" i="100"/>
  <c r="AD104" i="100"/>
  <c r="AD98" i="100"/>
  <c r="AD86" i="100"/>
  <c r="AD74" i="100"/>
  <c r="AD116" i="100"/>
  <c r="AD93" i="100"/>
  <c r="AD81" i="100"/>
  <c r="AD69" i="100"/>
  <c r="AD46" i="100"/>
  <c r="AD34" i="100"/>
  <c r="AD65" i="100"/>
  <c r="AD53" i="100"/>
  <c r="AD41" i="100"/>
  <c r="AD66" i="100"/>
  <c r="AD48" i="100"/>
  <c r="AD36" i="100"/>
  <c r="AD24" i="100"/>
  <c r="AD78" i="100"/>
  <c r="AD76" i="100"/>
  <c r="AD62" i="100"/>
  <c r="AD58" i="100"/>
  <c r="AD55" i="100"/>
  <c r="AD43" i="100"/>
  <c r="AD31" i="100"/>
  <c r="AD64" i="100"/>
  <c r="AD50" i="100"/>
  <c r="AD38" i="100"/>
  <c r="AD131" i="100"/>
  <c r="AD79" i="100"/>
  <c r="AD71" i="100"/>
  <c r="AD45" i="100"/>
  <c r="AD33" i="100"/>
  <c r="AD52" i="100"/>
  <c r="AD40" i="100"/>
  <c r="AD59" i="100"/>
  <c r="AD47" i="100"/>
  <c r="AD35" i="100"/>
  <c r="AD23" i="100"/>
  <c r="AD108" i="100"/>
  <c r="AD88" i="100"/>
  <c r="AD63" i="100"/>
  <c r="AD49" i="100"/>
  <c r="AD37" i="100"/>
  <c r="AD25" i="100"/>
  <c r="AD95" i="100"/>
  <c r="AD83" i="100"/>
  <c r="AD51" i="100"/>
  <c r="S23" i="100"/>
  <c r="AC24" i="100"/>
  <c r="R26" i="100"/>
  <c r="AM27" i="100"/>
  <c r="AJ27" i="100"/>
  <c r="K27" i="100"/>
  <c r="I27" i="100"/>
  <c r="AR27" i="100"/>
  <c r="AC27" i="100"/>
  <c r="U28" i="100"/>
  <c r="R29" i="100"/>
  <c r="O30" i="100"/>
  <c r="M31" i="100"/>
  <c r="AR31" i="100"/>
  <c r="R32" i="100"/>
  <c r="S37" i="100"/>
  <c r="I38" i="100"/>
  <c r="AR38" i="100"/>
  <c r="AQ38" i="100"/>
  <c r="AE38" i="100"/>
  <c r="AP38" i="100"/>
  <c r="AO38" i="100"/>
  <c r="AN38" i="100"/>
  <c r="K38" i="100" s="1"/>
  <c r="AM38" i="100"/>
  <c r="AK38" i="100"/>
  <c r="M38" i="100"/>
  <c r="AI40" i="100"/>
  <c r="AV40" i="100" s="1"/>
  <c r="AH40" i="100"/>
  <c r="AU40" i="100" s="1"/>
  <c r="AG40" i="100"/>
  <c r="AT40" i="100" s="1"/>
  <c r="T44" i="100"/>
  <c r="M55" i="100"/>
  <c r="V62" i="100"/>
  <c r="N67" i="100"/>
  <c r="P76" i="100"/>
  <c r="O102" i="100"/>
  <c r="X106" i="100"/>
  <c r="AL121" i="100"/>
  <c r="AJ121" i="100"/>
  <c r="AK121" i="100"/>
  <c r="AE121" i="100"/>
  <c r="AR121" i="100"/>
  <c r="H121" i="100"/>
  <c r="AQ121" i="100"/>
  <c r="AP121" i="100"/>
  <c r="AO121" i="100"/>
  <c r="AN121" i="100"/>
  <c r="K121" i="100" s="1"/>
  <c r="AM121" i="100"/>
  <c r="M121" i="100"/>
  <c r="I121" i="100"/>
  <c r="Q32" i="100"/>
  <c r="N86" i="100"/>
  <c r="S272" i="100"/>
  <c r="S260" i="100"/>
  <c r="S267" i="100"/>
  <c r="S274" i="100"/>
  <c r="S262" i="100"/>
  <c r="S269" i="100"/>
  <c r="S257" i="100"/>
  <c r="S264" i="100"/>
  <c r="S276" i="100"/>
  <c r="S271" i="100"/>
  <c r="S266" i="100"/>
  <c r="S273" i="100"/>
  <c r="S261" i="100"/>
  <c r="S268" i="100"/>
  <c r="S256" i="100"/>
  <c r="S275" i="100"/>
  <c r="S263" i="100"/>
  <c r="S245" i="100"/>
  <c r="S270" i="100"/>
  <c r="S252" i="100"/>
  <c r="S250" i="100"/>
  <c r="S259" i="100"/>
  <c r="S247" i="100"/>
  <c r="S235" i="100"/>
  <c r="S242" i="100"/>
  <c r="S249" i="100"/>
  <c r="S237" i="100"/>
  <c r="S244" i="100"/>
  <c r="S239" i="100"/>
  <c r="S258" i="100"/>
  <c r="S255" i="100"/>
  <c r="S251" i="100"/>
  <c r="S246" i="100"/>
  <c r="S254" i="100"/>
  <c r="S241" i="100"/>
  <c r="S243" i="100"/>
  <c r="S248" i="100"/>
  <c r="S225" i="100"/>
  <c r="S213" i="100"/>
  <c r="S232" i="100"/>
  <c r="S227" i="100"/>
  <c r="S229" i="100"/>
  <c r="S224" i="100"/>
  <c r="S212" i="100"/>
  <c r="S240" i="100"/>
  <c r="S233" i="100"/>
  <c r="S219" i="100"/>
  <c r="S236" i="100"/>
  <c r="S220" i="100"/>
  <c r="S210" i="100"/>
  <c r="S265" i="100"/>
  <c r="S253" i="100"/>
  <c r="S215" i="100"/>
  <c r="S218" i="100"/>
  <c r="S209" i="100"/>
  <c r="S221" i="100"/>
  <c r="S228" i="100"/>
  <c r="S226" i="100"/>
  <c r="S222" i="100"/>
  <c r="S203" i="100"/>
  <c r="S196" i="100"/>
  <c r="S184" i="100"/>
  <c r="S217" i="100"/>
  <c r="S204" i="100"/>
  <c r="S238" i="100"/>
  <c r="S230" i="100"/>
  <c r="S223" i="100"/>
  <c r="S216" i="100"/>
  <c r="S206" i="100"/>
  <c r="S231" i="100"/>
  <c r="S200" i="100"/>
  <c r="S207" i="100"/>
  <c r="S195" i="100"/>
  <c r="S234" i="100"/>
  <c r="S214" i="100"/>
  <c r="S190" i="100"/>
  <c r="S205" i="100"/>
  <c r="S208" i="100"/>
  <c r="S193" i="100"/>
  <c r="S183" i="100"/>
  <c r="S172" i="100"/>
  <c r="S199" i="100"/>
  <c r="S198" i="100"/>
  <c r="S192" i="100"/>
  <c r="S186" i="100"/>
  <c r="S174" i="100"/>
  <c r="S202" i="100"/>
  <c r="S182" i="100"/>
  <c r="S173" i="100"/>
  <c r="S211" i="100"/>
  <c r="S197" i="100"/>
  <c r="S188" i="100"/>
  <c r="S187" i="100"/>
  <c r="S176" i="100"/>
  <c r="S175" i="100"/>
  <c r="S162" i="100"/>
  <c r="S201" i="100"/>
  <c r="S180" i="100"/>
  <c r="S169" i="100"/>
  <c r="S177" i="100"/>
  <c r="S178" i="100"/>
  <c r="S166" i="100"/>
  <c r="S181" i="100"/>
  <c r="S163" i="100"/>
  <c r="S150" i="100"/>
  <c r="S189" i="100"/>
  <c r="S152" i="100"/>
  <c r="S171" i="100"/>
  <c r="S159" i="100"/>
  <c r="S147" i="100"/>
  <c r="S135" i="100"/>
  <c r="S167" i="100"/>
  <c r="S154" i="100"/>
  <c r="S142" i="100"/>
  <c r="S164" i="100"/>
  <c r="S149" i="100"/>
  <c r="S170" i="100"/>
  <c r="S156" i="100"/>
  <c r="S144" i="100"/>
  <c r="S132" i="100"/>
  <c r="S161" i="100"/>
  <c r="S191" i="100"/>
  <c r="S158" i="100"/>
  <c r="S146" i="100"/>
  <c r="S134" i="100"/>
  <c r="S122" i="100"/>
  <c r="S168" i="100"/>
  <c r="S153" i="100"/>
  <c r="S157" i="100"/>
  <c r="S139" i="100"/>
  <c r="S127" i="100"/>
  <c r="S185" i="100"/>
  <c r="S145" i="100"/>
  <c r="S137" i="100"/>
  <c r="S160" i="100"/>
  <c r="S151" i="100"/>
  <c r="S141" i="100"/>
  <c r="S179" i="100"/>
  <c r="S128" i="100"/>
  <c r="S136" i="100"/>
  <c r="S131" i="100"/>
  <c r="S155" i="100"/>
  <c r="S124" i="100"/>
  <c r="S123" i="100"/>
  <c r="S117" i="100"/>
  <c r="S105" i="100"/>
  <c r="S125" i="100"/>
  <c r="S112" i="100"/>
  <c r="S100" i="100"/>
  <c r="S194" i="100"/>
  <c r="S148" i="100"/>
  <c r="S143" i="100"/>
  <c r="S119" i="100"/>
  <c r="S130" i="100"/>
  <c r="S129" i="100"/>
  <c r="S126" i="100"/>
  <c r="S114" i="100"/>
  <c r="S109" i="100"/>
  <c r="S104" i="100"/>
  <c r="S140" i="100"/>
  <c r="S121" i="100"/>
  <c r="S165" i="100"/>
  <c r="S115" i="100"/>
  <c r="S138" i="100"/>
  <c r="S116" i="100"/>
  <c r="S113" i="100"/>
  <c r="S133" i="100"/>
  <c r="S92" i="100"/>
  <c r="S80" i="100"/>
  <c r="S68" i="100"/>
  <c r="S56" i="100"/>
  <c r="S110" i="100"/>
  <c r="S103" i="100"/>
  <c r="S99" i="100"/>
  <c r="S87" i="100"/>
  <c r="S75" i="100"/>
  <c r="S63" i="100"/>
  <c r="S106" i="100"/>
  <c r="S101" i="100"/>
  <c r="S94" i="100"/>
  <c r="S82" i="100"/>
  <c r="S89" i="100"/>
  <c r="S77" i="100"/>
  <c r="S120" i="100"/>
  <c r="S96" i="100"/>
  <c r="S84" i="100"/>
  <c r="S108" i="100"/>
  <c r="S91" i="100"/>
  <c r="S79" i="100"/>
  <c r="S67" i="100"/>
  <c r="S111" i="100"/>
  <c r="S98" i="100"/>
  <c r="S86" i="100"/>
  <c r="S118" i="100"/>
  <c r="S102" i="100"/>
  <c r="S93" i="100"/>
  <c r="S81" i="100"/>
  <c r="S88" i="100"/>
  <c r="S76" i="100"/>
  <c r="S64" i="100"/>
  <c r="S90" i="100"/>
  <c r="S53" i="100"/>
  <c r="S41" i="100"/>
  <c r="S95" i="100"/>
  <c r="S48" i="100"/>
  <c r="S83" i="100"/>
  <c r="S61" i="100"/>
  <c r="S55" i="100"/>
  <c r="S43" i="100"/>
  <c r="S31" i="100"/>
  <c r="S59" i="100"/>
  <c r="S50" i="100"/>
  <c r="S38" i="100"/>
  <c r="S45" i="100"/>
  <c r="S52" i="100"/>
  <c r="S40" i="100"/>
  <c r="S28" i="100"/>
  <c r="S57" i="100"/>
  <c r="S47" i="100"/>
  <c r="S35" i="100"/>
  <c r="S78" i="100"/>
  <c r="S73" i="100"/>
  <c r="S60" i="100"/>
  <c r="S54" i="100"/>
  <c r="S42" i="100"/>
  <c r="S30" i="100"/>
  <c r="S44" i="100"/>
  <c r="S32" i="100"/>
  <c r="S97" i="100"/>
  <c r="S70" i="100"/>
  <c r="S69" i="100"/>
  <c r="S58" i="100"/>
  <c r="AC22" i="100"/>
  <c r="U23" i="100"/>
  <c r="Z25" i="100"/>
  <c r="S26" i="100"/>
  <c r="M27" i="100"/>
  <c r="AD27" i="100"/>
  <c r="S29" i="100"/>
  <c r="P30" i="100"/>
  <c r="Q31" i="100"/>
  <c r="AA33" i="100"/>
  <c r="S36" i="100"/>
  <c r="Z37" i="100"/>
  <c r="N40" i="100"/>
  <c r="AQ41" i="100"/>
  <c r="AE41" i="100"/>
  <c r="AP41" i="100"/>
  <c r="AO41" i="100"/>
  <c r="AN41" i="100"/>
  <c r="AM41" i="100"/>
  <c r="AL41" i="100"/>
  <c r="AK41" i="100"/>
  <c r="M41" i="100"/>
  <c r="AJ41" i="100"/>
  <c r="K41" i="100"/>
  <c r="I41" i="100"/>
  <c r="AC44" i="100"/>
  <c r="S51" i="100"/>
  <c r="P54" i="100"/>
  <c r="W55" i="100"/>
  <c r="X61" i="100"/>
  <c r="O66" i="100"/>
  <c r="AD67" i="100"/>
  <c r="R76" i="100"/>
  <c r="R79" i="100"/>
  <c r="U85" i="100"/>
  <c r="AD102" i="100"/>
  <c r="R116" i="100"/>
  <c r="T267" i="100"/>
  <c r="T255" i="100"/>
  <c r="T274" i="100"/>
  <c r="T269" i="100"/>
  <c r="T257" i="100"/>
  <c r="T264" i="100"/>
  <c r="T252" i="100"/>
  <c r="T276" i="100"/>
  <c r="T271" i="100"/>
  <c r="T266" i="100"/>
  <c r="T273" i="100"/>
  <c r="T261" i="100"/>
  <c r="T268" i="100"/>
  <c r="T256" i="100"/>
  <c r="T275" i="100"/>
  <c r="T263" i="100"/>
  <c r="T270" i="100"/>
  <c r="T258" i="100"/>
  <c r="T250" i="100"/>
  <c r="T240" i="100"/>
  <c r="T272" i="100"/>
  <c r="T259" i="100"/>
  <c r="T242" i="100"/>
  <c r="T249" i="100"/>
  <c r="T237" i="100"/>
  <c r="T260" i="100"/>
  <c r="T244" i="100"/>
  <c r="T239" i="100"/>
  <c r="T251" i="100"/>
  <c r="T246" i="100"/>
  <c r="T254" i="100"/>
  <c r="T265" i="100"/>
  <c r="T253" i="100"/>
  <c r="T248" i="100"/>
  <c r="T236" i="100"/>
  <c r="T231" i="100"/>
  <c r="T232" i="100"/>
  <c r="T220" i="100"/>
  <c r="T245" i="100"/>
  <c r="T238" i="100"/>
  <c r="T222" i="100"/>
  <c r="T262" i="100"/>
  <c r="T235" i="100"/>
  <c r="T233" i="100"/>
  <c r="T219" i="100"/>
  <c r="T226" i="100"/>
  <c r="T214" i="100"/>
  <c r="T243" i="100"/>
  <c r="T227" i="100"/>
  <c r="T205" i="100"/>
  <c r="T247" i="100"/>
  <c r="T230" i="100"/>
  <c r="T225" i="100"/>
  <c r="T224" i="100"/>
  <c r="T221" i="100"/>
  <c r="T216" i="100"/>
  <c r="T204" i="100"/>
  <c r="T229" i="100"/>
  <c r="T211" i="100"/>
  <c r="T228" i="100"/>
  <c r="T217" i="100"/>
  <c r="T212" i="100"/>
  <c r="T191" i="100"/>
  <c r="T218" i="100"/>
  <c r="T198" i="100"/>
  <c r="T223" i="100"/>
  <c r="T200" i="100"/>
  <c r="T215" i="100"/>
  <c r="T207" i="100"/>
  <c r="T195" i="100"/>
  <c r="T234" i="100"/>
  <c r="T190" i="100"/>
  <c r="T241" i="100"/>
  <c r="T208" i="100"/>
  <c r="T197" i="100"/>
  <c r="T185" i="100"/>
  <c r="T209" i="100"/>
  <c r="T206" i="100"/>
  <c r="T184" i="100"/>
  <c r="T213" i="100"/>
  <c r="T199" i="100"/>
  <c r="T189" i="100"/>
  <c r="T179" i="100"/>
  <c r="T187" i="100"/>
  <c r="T194" i="100"/>
  <c r="T193" i="100"/>
  <c r="T210" i="100"/>
  <c r="T181" i="100"/>
  <c r="T174" i="100"/>
  <c r="T203" i="100"/>
  <c r="T201" i="100"/>
  <c r="T192" i="100"/>
  <c r="T180" i="100"/>
  <c r="T169" i="100"/>
  <c r="T164" i="100"/>
  <c r="T196" i="100"/>
  <c r="T177" i="100"/>
  <c r="T186" i="100"/>
  <c r="T178" i="100"/>
  <c r="T202" i="100"/>
  <c r="T157" i="100"/>
  <c r="T145" i="100"/>
  <c r="T182" i="100"/>
  <c r="T171" i="100"/>
  <c r="T159" i="100"/>
  <c r="T183" i="100"/>
  <c r="T175" i="100"/>
  <c r="T167" i="100"/>
  <c r="T154" i="100"/>
  <c r="T142" i="100"/>
  <c r="T130" i="100"/>
  <c r="T149" i="100"/>
  <c r="T137" i="100"/>
  <c r="T176" i="100"/>
  <c r="T172" i="100"/>
  <c r="T170" i="100"/>
  <c r="T156" i="100"/>
  <c r="T144" i="100"/>
  <c r="T161" i="100"/>
  <c r="T151" i="100"/>
  <c r="T139" i="100"/>
  <c r="T127" i="100"/>
  <c r="T173" i="100"/>
  <c r="T168" i="100"/>
  <c r="T162" i="100"/>
  <c r="T153" i="100"/>
  <c r="T141" i="100"/>
  <c r="T129" i="100"/>
  <c r="T188" i="100"/>
  <c r="T165" i="100"/>
  <c r="T160" i="100"/>
  <c r="T148" i="100"/>
  <c r="T163" i="100"/>
  <c r="T158" i="100"/>
  <c r="T135" i="100"/>
  <c r="T132" i="100"/>
  <c r="T146" i="100"/>
  <c r="T143" i="100"/>
  <c r="T118" i="100"/>
  <c r="T150" i="100"/>
  <c r="T166" i="100"/>
  <c r="T134" i="100"/>
  <c r="T128" i="100"/>
  <c r="T136" i="100"/>
  <c r="T131" i="100"/>
  <c r="T155" i="100"/>
  <c r="T147" i="100"/>
  <c r="T124" i="100"/>
  <c r="T123" i="100"/>
  <c r="T117" i="100"/>
  <c r="T138" i="100"/>
  <c r="T125" i="100"/>
  <c r="T112" i="100"/>
  <c r="T107" i="100"/>
  <c r="T119" i="100"/>
  <c r="T126" i="100"/>
  <c r="T140" i="100"/>
  <c r="T122" i="100"/>
  <c r="T121" i="100"/>
  <c r="T111" i="100"/>
  <c r="T115" i="100"/>
  <c r="T116" i="100"/>
  <c r="T113" i="100"/>
  <c r="T133" i="100"/>
  <c r="T120" i="100"/>
  <c r="T108" i="100"/>
  <c r="T152" i="100"/>
  <c r="T114" i="100"/>
  <c r="T110" i="100"/>
  <c r="T103" i="100"/>
  <c r="T99" i="100"/>
  <c r="T87" i="100"/>
  <c r="T75" i="100"/>
  <c r="T63" i="100"/>
  <c r="T106" i="100"/>
  <c r="T101" i="100"/>
  <c r="T94" i="100"/>
  <c r="T82" i="100"/>
  <c r="T70" i="100"/>
  <c r="T58" i="100"/>
  <c r="T89" i="100"/>
  <c r="T77" i="100"/>
  <c r="T104" i="100"/>
  <c r="T96" i="100"/>
  <c r="T84" i="100"/>
  <c r="T72" i="100"/>
  <c r="T91" i="100"/>
  <c r="T98" i="100"/>
  <c r="T86" i="100"/>
  <c r="T74" i="100"/>
  <c r="T62" i="100"/>
  <c r="T102" i="100"/>
  <c r="T93" i="100"/>
  <c r="T88" i="100"/>
  <c r="T76" i="100"/>
  <c r="T105" i="100"/>
  <c r="T95" i="100"/>
  <c r="T83" i="100"/>
  <c r="T71" i="100"/>
  <c r="T80" i="100"/>
  <c r="T48" i="100"/>
  <c r="T36" i="100"/>
  <c r="T100" i="100"/>
  <c r="T68" i="100"/>
  <c r="T61" i="100"/>
  <c r="T56" i="100"/>
  <c r="T55" i="100"/>
  <c r="T43" i="100"/>
  <c r="T81" i="100"/>
  <c r="T59" i="100"/>
  <c r="T50" i="100"/>
  <c r="T38" i="100"/>
  <c r="T26" i="100"/>
  <c r="T92" i="100"/>
  <c r="T45" i="100"/>
  <c r="T33" i="100"/>
  <c r="T109" i="100"/>
  <c r="T67" i="100"/>
  <c r="T52" i="100"/>
  <c r="T40" i="100"/>
  <c r="T57" i="100"/>
  <c r="T47" i="100"/>
  <c r="T35" i="100"/>
  <c r="T23" i="100"/>
  <c r="T78" i="100"/>
  <c r="T73" i="100"/>
  <c r="T60" i="100"/>
  <c r="T54" i="100"/>
  <c r="T42" i="100"/>
  <c r="T30" i="100"/>
  <c r="T66" i="100"/>
  <c r="T65" i="100"/>
  <c r="T49" i="100"/>
  <c r="T37" i="100"/>
  <c r="T25" i="100"/>
  <c r="T85" i="100"/>
  <c r="T79" i="100"/>
  <c r="T51" i="100"/>
  <c r="T39" i="100"/>
  <c r="T27" i="100"/>
  <c r="T90" i="100"/>
  <c r="T64" i="100"/>
  <c r="T53" i="100"/>
  <c r="AD22" i="100"/>
  <c r="V23" i="100"/>
  <c r="N24" i="100"/>
  <c r="AA25" i="100"/>
  <c r="U26" i="100"/>
  <c r="AJ26" i="100"/>
  <c r="N27" i="100"/>
  <c r="X28" i="100"/>
  <c r="T29" i="100"/>
  <c r="R30" i="100"/>
  <c r="T31" i="100"/>
  <c r="X32" i="100"/>
  <c r="N34" i="100"/>
  <c r="N35" i="100"/>
  <c r="U36" i="100"/>
  <c r="AB37" i="100"/>
  <c r="N38" i="100"/>
  <c r="P40" i="100"/>
  <c r="T41" i="100"/>
  <c r="AD44" i="100"/>
  <c r="U51" i="100"/>
  <c r="AQ53" i="100"/>
  <c r="AE53" i="100"/>
  <c r="AP53" i="100"/>
  <c r="AO53" i="100"/>
  <c r="AN53" i="100"/>
  <c r="K53" i="100" s="1"/>
  <c r="AM53" i="100"/>
  <c r="AL53" i="100"/>
  <c r="AK53" i="100"/>
  <c r="M53" i="100"/>
  <c r="AJ53" i="100"/>
  <c r="I53" i="100"/>
  <c r="AR53" i="100"/>
  <c r="R54" i="100"/>
  <c r="Y55" i="100"/>
  <c r="AA61" i="100"/>
  <c r="S66" i="100"/>
  <c r="Y79" i="100"/>
  <c r="Q37" i="100"/>
  <c r="U274" i="100"/>
  <c r="U262" i="100"/>
  <c r="U250" i="100"/>
  <c r="U269" i="100"/>
  <c r="U264" i="100"/>
  <c r="U252" i="100"/>
  <c r="U276" i="100"/>
  <c r="U271" i="100"/>
  <c r="U259" i="100"/>
  <c r="U266" i="100"/>
  <c r="U273" i="100"/>
  <c r="U268" i="100"/>
  <c r="U275" i="100"/>
  <c r="U263" i="100"/>
  <c r="U251" i="100"/>
  <c r="U270" i="100"/>
  <c r="U258" i="100"/>
  <c r="U265" i="100"/>
  <c r="U272" i="100"/>
  <c r="U247" i="100"/>
  <c r="U267" i="100"/>
  <c r="U249" i="100"/>
  <c r="U237" i="100"/>
  <c r="U260" i="100"/>
  <c r="U244" i="100"/>
  <c r="U232" i="100"/>
  <c r="U257" i="100"/>
  <c r="U256" i="100"/>
  <c r="U239" i="100"/>
  <c r="U246" i="100"/>
  <c r="U234" i="100"/>
  <c r="U255" i="100"/>
  <c r="U254" i="100"/>
  <c r="U241" i="100"/>
  <c r="U253" i="100"/>
  <c r="U248" i="100"/>
  <c r="U261" i="100"/>
  <c r="U243" i="100"/>
  <c r="U231" i="100"/>
  <c r="U227" i="100"/>
  <c r="U215" i="100"/>
  <c r="U245" i="100"/>
  <c r="U238" i="100"/>
  <c r="U236" i="100"/>
  <c r="U229" i="100"/>
  <c r="U235" i="100"/>
  <c r="U233" i="100"/>
  <c r="U240" i="100"/>
  <c r="U226" i="100"/>
  <c r="U214" i="100"/>
  <c r="U221" i="100"/>
  <c r="U222" i="100"/>
  <c r="U218" i="100"/>
  <c r="U211" i="100"/>
  <c r="U228" i="100"/>
  <c r="U217" i="100"/>
  <c r="U212" i="100"/>
  <c r="U204" i="100"/>
  <c r="U198" i="100"/>
  <c r="U186" i="100"/>
  <c r="U230" i="100"/>
  <c r="U225" i="100"/>
  <c r="U223" i="100"/>
  <c r="U219" i="100"/>
  <c r="U206" i="100"/>
  <c r="U205" i="100"/>
  <c r="U193" i="100"/>
  <c r="U207" i="100"/>
  <c r="U220" i="100"/>
  <c r="U224" i="100"/>
  <c r="U208" i="100"/>
  <c r="U197" i="100"/>
  <c r="U242" i="100"/>
  <c r="U209" i="100"/>
  <c r="U192" i="100"/>
  <c r="U213" i="100"/>
  <c r="U199" i="100"/>
  <c r="U195" i="100"/>
  <c r="U189" i="100"/>
  <c r="U179" i="100"/>
  <c r="U185" i="100"/>
  <c r="U174" i="100"/>
  <c r="U187" i="100"/>
  <c r="U176" i="100"/>
  <c r="U202" i="100"/>
  <c r="U200" i="100"/>
  <c r="U203" i="100"/>
  <c r="U201" i="100"/>
  <c r="U164" i="100"/>
  <c r="U196" i="100"/>
  <c r="U177" i="100"/>
  <c r="U178" i="100"/>
  <c r="U171" i="100"/>
  <c r="U168" i="100"/>
  <c r="U182" i="100"/>
  <c r="U152" i="100"/>
  <c r="U210" i="100"/>
  <c r="U183" i="100"/>
  <c r="U175" i="100"/>
  <c r="U167" i="100"/>
  <c r="U154" i="100"/>
  <c r="U149" i="100"/>
  <c r="U137" i="100"/>
  <c r="U172" i="100"/>
  <c r="U170" i="100"/>
  <c r="U156" i="100"/>
  <c r="U144" i="100"/>
  <c r="U132" i="100"/>
  <c r="U180" i="100"/>
  <c r="U161" i="100"/>
  <c r="U151" i="100"/>
  <c r="U173" i="100"/>
  <c r="U158" i="100"/>
  <c r="U146" i="100"/>
  <c r="U134" i="100"/>
  <c r="U122" i="100"/>
  <c r="U191" i="100"/>
  <c r="U169" i="100"/>
  <c r="U162" i="100"/>
  <c r="U188" i="100"/>
  <c r="U165" i="100"/>
  <c r="U160" i="100"/>
  <c r="U148" i="100"/>
  <c r="U136" i="100"/>
  <c r="U124" i="100"/>
  <c r="U194" i="100"/>
  <c r="U155" i="100"/>
  <c r="U143" i="100"/>
  <c r="U184" i="100"/>
  <c r="U181" i="100"/>
  <c r="U145" i="100"/>
  <c r="U150" i="100"/>
  <c r="U130" i="100"/>
  <c r="U166" i="100"/>
  <c r="U142" i="100"/>
  <c r="U141" i="100"/>
  <c r="U128" i="100"/>
  <c r="U190" i="100"/>
  <c r="U153" i="100"/>
  <c r="U131" i="100"/>
  <c r="U147" i="100"/>
  <c r="U123" i="100"/>
  <c r="U138" i="100"/>
  <c r="U159" i="100"/>
  <c r="U140" i="100"/>
  <c r="U119" i="100"/>
  <c r="U163" i="100"/>
  <c r="U157" i="100"/>
  <c r="U139" i="100"/>
  <c r="U135" i="100"/>
  <c r="U107" i="100"/>
  <c r="U102" i="100"/>
  <c r="U127" i="100"/>
  <c r="U126" i="100"/>
  <c r="U114" i="100"/>
  <c r="U109" i="100"/>
  <c r="U129" i="100"/>
  <c r="U121" i="100"/>
  <c r="U111" i="100"/>
  <c r="U115" i="100"/>
  <c r="U106" i="100"/>
  <c r="U116" i="100"/>
  <c r="U113" i="100"/>
  <c r="U216" i="100"/>
  <c r="U133" i="100"/>
  <c r="U120" i="100"/>
  <c r="U117" i="100"/>
  <c r="U101" i="100"/>
  <c r="U94" i="100"/>
  <c r="U82" i="100"/>
  <c r="U70" i="100"/>
  <c r="U58" i="100"/>
  <c r="U112" i="100"/>
  <c r="U89" i="100"/>
  <c r="U77" i="100"/>
  <c r="U65" i="100"/>
  <c r="U104" i="100"/>
  <c r="U96" i="100"/>
  <c r="U84" i="100"/>
  <c r="U91" i="100"/>
  <c r="U79" i="100"/>
  <c r="U67" i="100"/>
  <c r="U125" i="100"/>
  <c r="U108" i="100"/>
  <c r="U98" i="100"/>
  <c r="U86" i="100"/>
  <c r="U93" i="100"/>
  <c r="U81" i="100"/>
  <c r="U69" i="100"/>
  <c r="U57" i="100"/>
  <c r="U118" i="100"/>
  <c r="U88" i="100"/>
  <c r="U105" i="100"/>
  <c r="U95" i="100"/>
  <c r="U83" i="100"/>
  <c r="U71" i="100"/>
  <c r="U90" i="100"/>
  <c r="U78" i="100"/>
  <c r="U66" i="100"/>
  <c r="U110" i="100"/>
  <c r="U100" i="100"/>
  <c r="U68" i="100"/>
  <c r="U61" i="100"/>
  <c r="U56" i="100"/>
  <c r="U55" i="100"/>
  <c r="U43" i="100"/>
  <c r="U31" i="100"/>
  <c r="U59" i="100"/>
  <c r="U50" i="100"/>
  <c r="U92" i="100"/>
  <c r="U45" i="100"/>
  <c r="U33" i="100"/>
  <c r="U87" i="100"/>
  <c r="U75" i="100"/>
  <c r="U52" i="100"/>
  <c r="U40" i="100"/>
  <c r="U99" i="100"/>
  <c r="U63" i="100"/>
  <c r="U47" i="100"/>
  <c r="U73" i="100"/>
  <c r="U60" i="100"/>
  <c r="U54" i="100"/>
  <c r="U42" i="100"/>
  <c r="U30" i="100"/>
  <c r="U49" i="100"/>
  <c r="U37" i="100"/>
  <c r="U76" i="100"/>
  <c r="U72" i="100"/>
  <c r="U44" i="100"/>
  <c r="U32" i="100"/>
  <c r="U97" i="100"/>
  <c r="U74" i="100"/>
  <c r="U62" i="100"/>
  <c r="U46" i="100"/>
  <c r="U34" i="100"/>
  <c r="U22" i="100"/>
  <c r="U103" i="100"/>
  <c r="U80" i="100"/>
  <c r="U48" i="100"/>
  <c r="N22" i="100"/>
  <c r="X23" i="100"/>
  <c r="P24" i="100"/>
  <c r="AK25" i="100"/>
  <c r="M25" i="100"/>
  <c r="I25" i="100"/>
  <c r="AR25" i="100"/>
  <c r="AP25" i="100"/>
  <c r="AB25" i="100"/>
  <c r="V26" i="100"/>
  <c r="AL26" i="100"/>
  <c r="P27" i="100"/>
  <c r="U29" i="100"/>
  <c r="AQ29" i="100"/>
  <c r="V30" i="100"/>
  <c r="V31" i="100"/>
  <c r="AA32" i="100"/>
  <c r="Q34" i="100"/>
  <c r="O35" i="100"/>
  <c r="AC37" i="100"/>
  <c r="U38" i="100"/>
  <c r="Y40" i="100"/>
  <c r="U41" i="100"/>
  <c r="O42" i="100"/>
  <c r="N47" i="100"/>
  <c r="Q49" i="100"/>
  <c r="N50" i="100"/>
  <c r="U53" i="100"/>
  <c r="AB54" i="100"/>
  <c r="X64" i="100"/>
  <c r="P65" i="100"/>
  <c r="AO78" i="100"/>
  <c r="AN78" i="100"/>
  <c r="K78" i="100" s="1"/>
  <c r="AM78" i="100"/>
  <c r="AL78" i="100"/>
  <c r="AJ78" i="100"/>
  <c r="I78" i="100"/>
  <c r="H78" i="100"/>
  <c r="AE78" i="100"/>
  <c r="AQ78" i="100"/>
  <c r="M78" i="100"/>
  <c r="AK78" i="100"/>
  <c r="AC270" i="100"/>
  <c r="AC258" i="100"/>
  <c r="AC265" i="100"/>
  <c r="AC272" i="100"/>
  <c r="AC260" i="100"/>
  <c r="AC267" i="100"/>
  <c r="AC255" i="100"/>
  <c r="AC274" i="100"/>
  <c r="AC269" i="100"/>
  <c r="AC264" i="100"/>
  <c r="AC276" i="100"/>
  <c r="AC271" i="100"/>
  <c r="AC259" i="100"/>
  <c r="AC266" i="100"/>
  <c r="AC254" i="100"/>
  <c r="AC273" i="100"/>
  <c r="AC261" i="100"/>
  <c r="AC256" i="100"/>
  <c r="AC257" i="100"/>
  <c r="AC243" i="100"/>
  <c r="AC251" i="100"/>
  <c r="AC245" i="100"/>
  <c r="AC233" i="100"/>
  <c r="AC263" i="100"/>
  <c r="AC253" i="100"/>
  <c r="AC240" i="100"/>
  <c r="AC247" i="100"/>
  <c r="AC262" i="100"/>
  <c r="AC250" i="100"/>
  <c r="AC242" i="100"/>
  <c r="AC249" i="100"/>
  <c r="AC252" i="100"/>
  <c r="AC244" i="100"/>
  <c r="AC275" i="100"/>
  <c r="AC268" i="100"/>
  <c r="AC239" i="100"/>
  <c r="AC248" i="100"/>
  <c r="AC246" i="100"/>
  <c r="AC238" i="100"/>
  <c r="AC236" i="100"/>
  <c r="AC235" i="100"/>
  <c r="AC223" i="100"/>
  <c r="AC234" i="100"/>
  <c r="AC230" i="100"/>
  <c r="AC225" i="100"/>
  <c r="AC241" i="100"/>
  <c r="AC227" i="100"/>
  <c r="AC222" i="100"/>
  <c r="AC232" i="100"/>
  <c r="AC229" i="100"/>
  <c r="AC217" i="100"/>
  <c r="AC221" i="100"/>
  <c r="AC219" i="100"/>
  <c r="AC208" i="100"/>
  <c r="AC231" i="100"/>
  <c r="AC220" i="100"/>
  <c r="AC212" i="100"/>
  <c r="AC207" i="100"/>
  <c r="AC228" i="100"/>
  <c r="AC216" i="100"/>
  <c r="AC215" i="100"/>
  <c r="AC209" i="100"/>
  <c r="AC214" i="100"/>
  <c r="AC210" i="100"/>
  <c r="AC194" i="100"/>
  <c r="AC182" i="100"/>
  <c r="AC237" i="100"/>
  <c r="AC224" i="100"/>
  <c r="AC202" i="100"/>
  <c r="AC201" i="100"/>
  <c r="AC203" i="100"/>
  <c r="AC198" i="100"/>
  <c r="AC204" i="100"/>
  <c r="AC193" i="100"/>
  <c r="AC205" i="100"/>
  <c r="AC200" i="100"/>
  <c r="AC188" i="100"/>
  <c r="AC226" i="100"/>
  <c r="AC181" i="100"/>
  <c r="AC211" i="100"/>
  <c r="AC191" i="100"/>
  <c r="AC183" i="100"/>
  <c r="AC172" i="100"/>
  <c r="AC196" i="100"/>
  <c r="AC184" i="100"/>
  <c r="AC206" i="100"/>
  <c r="AC197" i="100"/>
  <c r="AC192" i="100"/>
  <c r="AC187" i="100"/>
  <c r="AC178" i="100"/>
  <c r="AC179" i="100"/>
  <c r="AC174" i="100"/>
  <c r="AC173" i="100"/>
  <c r="AC167" i="100"/>
  <c r="AC213" i="100"/>
  <c r="AC195" i="100"/>
  <c r="AC169" i="100"/>
  <c r="AC189" i="100"/>
  <c r="AC176" i="100"/>
  <c r="AC175" i="100"/>
  <c r="AC164" i="100"/>
  <c r="AC177" i="100"/>
  <c r="AC170" i="100"/>
  <c r="AC160" i="100"/>
  <c r="AC148" i="100"/>
  <c r="AC165" i="100"/>
  <c r="AC157" i="100"/>
  <c r="AC145" i="100"/>
  <c r="AC133" i="100"/>
  <c r="AC168" i="100"/>
  <c r="AC166" i="100"/>
  <c r="AC152" i="100"/>
  <c r="AC140" i="100"/>
  <c r="AC218" i="100"/>
  <c r="AC163" i="100"/>
  <c r="AC159" i="100"/>
  <c r="AC147" i="100"/>
  <c r="AC186" i="100"/>
  <c r="AC154" i="100"/>
  <c r="AC142" i="100"/>
  <c r="AC130" i="100"/>
  <c r="AC190" i="100"/>
  <c r="AC156" i="100"/>
  <c r="AC144" i="100"/>
  <c r="AC132" i="100"/>
  <c r="AC199" i="100"/>
  <c r="AC185" i="100"/>
  <c r="AC151" i="100"/>
  <c r="AC136" i="100"/>
  <c r="AC162" i="100"/>
  <c r="AC125" i="100"/>
  <c r="AC153" i="100"/>
  <c r="AC155" i="100"/>
  <c r="AC139" i="100"/>
  <c r="AC135" i="100"/>
  <c r="AC137" i="100"/>
  <c r="AC120" i="100"/>
  <c r="AC180" i="100"/>
  <c r="AC149" i="100"/>
  <c r="AC115" i="100"/>
  <c r="AC150" i="100"/>
  <c r="AC141" i="100"/>
  <c r="AC131" i="100"/>
  <c r="AC126" i="100"/>
  <c r="AC117" i="100"/>
  <c r="AC116" i="100"/>
  <c r="AC103" i="100"/>
  <c r="AC143" i="100"/>
  <c r="AC110" i="100"/>
  <c r="AC129" i="100"/>
  <c r="AC128" i="100"/>
  <c r="AC118" i="100"/>
  <c r="AC134" i="100"/>
  <c r="AC102" i="100"/>
  <c r="AC158" i="100"/>
  <c r="AC138" i="100"/>
  <c r="AC161" i="100"/>
  <c r="AC124" i="100"/>
  <c r="AC119" i="100"/>
  <c r="AC114" i="100"/>
  <c r="AC111" i="100"/>
  <c r="AC105" i="100"/>
  <c r="AC90" i="100"/>
  <c r="AC78" i="100"/>
  <c r="AC66" i="100"/>
  <c r="AC97" i="100"/>
  <c r="AC85" i="100"/>
  <c r="AC73" i="100"/>
  <c r="AC61" i="100"/>
  <c r="AC171" i="100"/>
  <c r="AC146" i="100"/>
  <c r="AC123" i="100"/>
  <c r="AC100" i="100"/>
  <c r="AC92" i="100"/>
  <c r="AC80" i="100"/>
  <c r="AC113" i="100"/>
  <c r="AC99" i="100"/>
  <c r="AC87" i="100"/>
  <c r="AC75" i="100"/>
  <c r="AC107" i="100"/>
  <c r="AC94" i="100"/>
  <c r="AC82" i="100"/>
  <c r="AC89" i="100"/>
  <c r="AC77" i="100"/>
  <c r="AC65" i="100"/>
  <c r="AC109" i="100"/>
  <c r="AC96" i="100"/>
  <c r="AC84" i="100"/>
  <c r="AC121" i="100"/>
  <c r="AC106" i="100"/>
  <c r="AC101" i="100"/>
  <c r="AC91" i="100"/>
  <c r="AC79" i="100"/>
  <c r="AC104" i="100"/>
  <c r="AC98" i="100"/>
  <c r="AC86" i="100"/>
  <c r="AC74" i="100"/>
  <c r="AC62" i="100"/>
  <c r="AC95" i="100"/>
  <c r="AC83" i="100"/>
  <c r="AC51" i="100"/>
  <c r="AC39" i="100"/>
  <c r="AC127" i="100"/>
  <c r="AC112" i="100"/>
  <c r="AC46" i="100"/>
  <c r="AC53" i="100"/>
  <c r="AC41" i="100"/>
  <c r="AC29" i="100"/>
  <c r="AC72" i="100"/>
  <c r="AC48" i="100"/>
  <c r="AC36" i="100"/>
  <c r="AC122" i="100"/>
  <c r="AC76" i="100"/>
  <c r="AC58" i="100"/>
  <c r="AC55" i="100"/>
  <c r="AC43" i="100"/>
  <c r="AC69" i="100"/>
  <c r="AC64" i="100"/>
  <c r="AC56" i="100"/>
  <c r="AC50" i="100"/>
  <c r="AC38" i="100"/>
  <c r="AC26" i="100"/>
  <c r="AC93" i="100"/>
  <c r="AC71" i="100"/>
  <c r="AC70" i="100"/>
  <c r="AC45" i="100"/>
  <c r="AC33" i="100"/>
  <c r="AC68" i="100"/>
  <c r="AC52" i="100"/>
  <c r="AC40" i="100"/>
  <c r="AC28" i="100"/>
  <c r="AC54" i="100"/>
  <c r="AC42" i="100"/>
  <c r="AC30" i="100"/>
  <c r="AC81" i="100"/>
  <c r="AC67" i="100"/>
  <c r="AC60" i="100"/>
  <c r="AC57" i="100"/>
  <c r="Q23" i="100"/>
  <c r="V269" i="100"/>
  <c r="V257" i="100"/>
  <c r="V264" i="100"/>
  <c r="V276" i="100"/>
  <c r="V271" i="100"/>
  <c r="V259" i="100"/>
  <c r="V266" i="100"/>
  <c r="V254" i="100"/>
  <c r="V273" i="100"/>
  <c r="V268" i="100"/>
  <c r="V275" i="100"/>
  <c r="V263" i="100"/>
  <c r="V270" i="100"/>
  <c r="V258" i="100"/>
  <c r="V265" i="100"/>
  <c r="V253" i="100"/>
  <c r="V272" i="100"/>
  <c r="V260" i="100"/>
  <c r="V267" i="100"/>
  <c r="V252" i="100"/>
  <c r="V242" i="100"/>
  <c r="V249" i="100"/>
  <c r="V244" i="100"/>
  <c r="V232" i="100"/>
  <c r="V256" i="100"/>
  <c r="V239" i="100"/>
  <c r="V246" i="100"/>
  <c r="V255" i="100"/>
  <c r="V251" i="100"/>
  <c r="V241" i="100"/>
  <c r="V248" i="100"/>
  <c r="V274" i="100"/>
  <c r="V261" i="100"/>
  <c r="V243" i="100"/>
  <c r="V262" i="100"/>
  <c r="V238" i="100"/>
  <c r="V245" i="100"/>
  <c r="V237" i="100"/>
  <c r="V222" i="100"/>
  <c r="V236" i="100"/>
  <c r="V224" i="100"/>
  <c r="V250" i="100"/>
  <c r="V240" i="100"/>
  <c r="V226" i="100"/>
  <c r="V221" i="100"/>
  <c r="V247" i="100"/>
  <c r="V228" i="100"/>
  <c r="V216" i="100"/>
  <c r="V230" i="100"/>
  <c r="V225" i="100"/>
  <c r="V215" i="100"/>
  <c r="V212" i="100"/>
  <c r="V207" i="100"/>
  <c r="V233" i="100"/>
  <c r="V229" i="100"/>
  <c r="V206" i="100"/>
  <c r="V234" i="100"/>
  <c r="V219" i="100"/>
  <c r="V223" i="100"/>
  <c r="V218" i="100"/>
  <c r="V205" i="100"/>
  <c r="V193" i="100"/>
  <c r="V181" i="100"/>
  <c r="V200" i="100"/>
  <c r="V235" i="100"/>
  <c r="V231" i="100"/>
  <c r="V220" i="100"/>
  <c r="V208" i="100"/>
  <c r="V197" i="100"/>
  <c r="V227" i="100"/>
  <c r="V214" i="100"/>
  <c r="V209" i="100"/>
  <c r="V192" i="100"/>
  <c r="V213" i="100"/>
  <c r="V210" i="100"/>
  <c r="V199" i="100"/>
  <c r="V187" i="100"/>
  <c r="V201" i="100"/>
  <c r="V217" i="100"/>
  <c r="V185" i="100"/>
  <c r="V204" i="100"/>
  <c r="V198" i="100"/>
  <c r="V186" i="100"/>
  <c r="V171" i="100"/>
  <c r="V211" i="100"/>
  <c r="V190" i="100"/>
  <c r="V195" i="100"/>
  <c r="V191" i="100"/>
  <c r="V189" i="100"/>
  <c r="V188" i="100"/>
  <c r="V175" i="100"/>
  <c r="V203" i="100"/>
  <c r="V196" i="100"/>
  <c r="V177" i="100"/>
  <c r="V178" i="100"/>
  <c r="V166" i="100"/>
  <c r="V168" i="100"/>
  <c r="V184" i="100"/>
  <c r="V183" i="100"/>
  <c r="V163" i="100"/>
  <c r="V159" i="100"/>
  <c r="V147" i="100"/>
  <c r="V172" i="100"/>
  <c r="V170" i="100"/>
  <c r="V156" i="100"/>
  <c r="V144" i="100"/>
  <c r="V132" i="100"/>
  <c r="V180" i="100"/>
  <c r="V176" i="100"/>
  <c r="V164" i="100"/>
  <c r="V161" i="100"/>
  <c r="V151" i="100"/>
  <c r="V139" i="100"/>
  <c r="V173" i="100"/>
  <c r="V158" i="100"/>
  <c r="V146" i="100"/>
  <c r="V169" i="100"/>
  <c r="V162" i="100"/>
  <c r="V153" i="100"/>
  <c r="V141" i="100"/>
  <c r="V129" i="100"/>
  <c r="V165" i="100"/>
  <c r="V160" i="100"/>
  <c r="V194" i="100"/>
  <c r="V155" i="100"/>
  <c r="V143" i="100"/>
  <c r="V131" i="100"/>
  <c r="V179" i="100"/>
  <c r="V150" i="100"/>
  <c r="V202" i="100"/>
  <c r="V174" i="100"/>
  <c r="V137" i="100"/>
  <c r="V130" i="100"/>
  <c r="V121" i="100"/>
  <c r="V120" i="100"/>
  <c r="V136" i="100"/>
  <c r="V138" i="100"/>
  <c r="V124" i="100"/>
  <c r="V140" i="100"/>
  <c r="V119" i="100"/>
  <c r="V182" i="100"/>
  <c r="V167" i="100"/>
  <c r="V133" i="100"/>
  <c r="V126" i="100"/>
  <c r="V125" i="100"/>
  <c r="V114" i="100"/>
  <c r="V149" i="100"/>
  <c r="V145" i="100"/>
  <c r="V102" i="100"/>
  <c r="V148" i="100"/>
  <c r="V135" i="100"/>
  <c r="V127" i="100"/>
  <c r="V109" i="100"/>
  <c r="V157" i="100"/>
  <c r="V123" i="100"/>
  <c r="V154" i="100"/>
  <c r="V122" i="100"/>
  <c r="V115" i="100"/>
  <c r="V116" i="100"/>
  <c r="V113" i="100"/>
  <c r="V101" i="100"/>
  <c r="V128" i="100"/>
  <c r="V134" i="100"/>
  <c r="V117" i="100"/>
  <c r="V152" i="100"/>
  <c r="V110" i="100"/>
  <c r="V112" i="100"/>
  <c r="V106" i="100"/>
  <c r="V89" i="100"/>
  <c r="V77" i="100"/>
  <c r="V65" i="100"/>
  <c r="V104" i="100"/>
  <c r="V96" i="100"/>
  <c r="V84" i="100"/>
  <c r="V72" i="100"/>
  <c r="V60" i="100"/>
  <c r="V91" i="100"/>
  <c r="V79" i="100"/>
  <c r="V108" i="100"/>
  <c r="V98" i="100"/>
  <c r="V86" i="100"/>
  <c r="V74" i="100"/>
  <c r="V93" i="100"/>
  <c r="V81" i="100"/>
  <c r="V118" i="100"/>
  <c r="V111" i="100"/>
  <c r="V88" i="100"/>
  <c r="V76" i="100"/>
  <c r="V64" i="100"/>
  <c r="V105" i="100"/>
  <c r="V95" i="100"/>
  <c r="V90" i="100"/>
  <c r="V78" i="100"/>
  <c r="V100" i="100"/>
  <c r="V97" i="100"/>
  <c r="V85" i="100"/>
  <c r="V73" i="100"/>
  <c r="V61" i="100"/>
  <c r="V59" i="100"/>
  <c r="V50" i="100"/>
  <c r="V38" i="100"/>
  <c r="V92" i="100"/>
  <c r="V83" i="100"/>
  <c r="V45" i="100"/>
  <c r="V87" i="100"/>
  <c r="V75" i="100"/>
  <c r="V52" i="100"/>
  <c r="V40" i="100"/>
  <c r="V28" i="100"/>
  <c r="V99" i="100"/>
  <c r="V67" i="100"/>
  <c r="V63" i="100"/>
  <c r="V47" i="100"/>
  <c r="V35" i="100"/>
  <c r="V57" i="100"/>
  <c r="V54" i="100"/>
  <c r="V42" i="100"/>
  <c r="V49" i="100"/>
  <c r="V37" i="100"/>
  <c r="V25" i="100"/>
  <c r="V94" i="100"/>
  <c r="V66" i="100"/>
  <c r="V44" i="100"/>
  <c r="V32" i="100"/>
  <c r="V51" i="100"/>
  <c r="V39" i="100"/>
  <c r="V27" i="100"/>
  <c r="V107" i="100"/>
  <c r="V82" i="100"/>
  <c r="V71" i="100"/>
  <c r="V69" i="100"/>
  <c r="V53" i="100"/>
  <c r="V41" i="100"/>
  <c r="V29" i="100"/>
  <c r="V142" i="100"/>
  <c r="V68" i="100"/>
  <c r="V56" i="100"/>
  <c r="V55" i="100"/>
  <c r="O22" i="100"/>
  <c r="Q24" i="100"/>
  <c r="K25" i="100"/>
  <c r="AC25" i="100"/>
  <c r="AN26" i="100"/>
  <c r="K26" i="100" s="1"/>
  <c r="Q27" i="100"/>
  <c r="Z28" i="100"/>
  <c r="W29" i="100"/>
  <c r="AR29" i="100"/>
  <c r="W30" i="100"/>
  <c r="AN30" i="100"/>
  <c r="K30" i="100" s="1"/>
  <c r="W31" i="100"/>
  <c r="AC32" i="100"/>
  <c r="S34" i="100"/>
  <c r="Q35" i="100"/>
  <c r="X36" i="100"/>
  <c r="W38" i="100"/>
  <c r="Z40" i="100"/>
  <c r="W41" i="100"/>
  <c r="P42" i="100"/>
  <c r="H43" i="100"/>
  <c r="AR43" i="100"/>
  <c r="AQ43" i="100"/>
  <c r="AE43" i="100"/>
  <c r="AP43" i="100"/>
  <c r="AO43" i="100"/>
  <c r="AN43" i="100"/>
  <c r="K43" i="100" s="1"/>
  <c r="AM43" i="100"/>
  <c r="AL43" i="100"/>
  <c r="AJ43" i="100"/>
  <c r="O47" i="100"/>
  <c r="S49" i="100"/>
  <c r="X50" i="100"/>
  <c r="N52" i="100"/>
  <c r="AD54" i="100"/>
  <c r="AJ55" i="100"/>
  <c r="Y59" i="100"/>
  <c r="S65" i="100"/>
  <c r="N72" i="100"/>
  <c r="R78" i="100"/>
  <c r="O91" i="100"/>
  <c r="X101" i="100"/>
  <c r="Z22" i="100"/>
  <c r="H31" i="100"/>
  <c r="AQ31" i="100"/>
  <c r="AE31" i="100"/>
  <c r="AP31" i="100"/>
  <c r="AN31" i="100"/>
  <c r="K31" i="100" s="1"/>
  <c r="AM31" i="100"/>
  <c r="AL31" i="100"/>
  <c r="AJ31" i="100"/>
  <c r="W264" i="100"/>
  <c r="W252" i="100"/>
  <c r="W276" i="100"/>
  <c r="W271" i="100"/>
  <c r="W266" i="100"/>
  <c r="W254" i="100"/>
  <c r="W273" i="100"/>
  <c r="W261" i="100"/>
  <c r="W268" i="100"/>
  <c r="W275" i="100"/>
  <c r="W263" i="100"/>
  <c r="W270" i="100"/>
  <c r="W258" i="100"/>
  <c r="W265" i="100"/>
  <c r="W253" i="100"/>
  <c r="W272" i="100"/>
  <c r="W260" i="100"/>
  <c r="W267" i="100"/>
  <c r="W259" i="100"/>
  <c r="W249" i="100"/>
  <c r="W237" i="100"/>
  <c r="W269" i="100"/>
  <c r="W256" i="100"/>
  <c r="W239" i="100"/>
  <c r="W257" i="100"/>
  <c r="W246" i="100"/>
  <c r="W234" i="100"/>
  <c r="W255" i="100"/>
  <c r="W251" i="100"/>
  <c r="W241" i="100"/>
  <c r="W248" i="100"/>
  <c r="W236" i="100"/>
  <c r="W274" i="100"/>
  <c r="W243" i="100"/>
  <c r="W262" i="100"/>
  <c r="W245" i="100"/>
  <c r="W233" i="100"/>
  <c r="W238" i="100"/>
  <c r="W229" i="100"/>
  <c r="W217" i="100"/>
  <c r="W242" i="100"/>
  <c r="W235" i="100"/>
  <c r="W250" i="100"/>
  <c r="W247" i="100"/>
  <c r="W228" i="100"/>
  <c r="W216" i="100"/>
  <c r="W223" i="100"/>
  <c r="W232" i="100"/>
  <c r="W226" i="100"/>
  <c r="W218" i="100"/>
  <c r="W202" i="100"/>
  <c r="W224" i="100"/>
  <c r="W221" i="100"/>
  <c r="W219" i="100"/>
  <c r="W244" i="100"/>
  <c r="W222" i="100"/>
  <c r="W230" i="100"/>
  <c r="W225" i="100"/>
  <c r="W206" i="100"/>
  <c r="W200" i="100"/>
  <c r="W188" i="100"/>
  <c r="W240" i="100"/>
  <c r="W195" i="100"/>
  <c r="W231" i="100"/>
  <c r="W215" i="100"/>
  <c r="W208" i="100"/>
  <c r="W197" i="100"/>
  <c r="W227" i="100"/>
  <c r="W214" i="100"/>
  <c r="W209" i="100"/>
  <c r="W213" i="100"/>
  <c r="W210" i="100"/>
  <c r="W199" i="100"/>
  <c r="W187" i="100"/>
  <c r="W194" i="100"/>
  <c r="W182" i="100"/>
  <c r="W207" i="100"/>
  <c r="W196" i="100"/>
  <c r="W220" i="100"/>
  <c r="W204" i="100"/>
  <c r="W198" i="100"/>
  <c r="W186" i="100"/>
  <c r="W212" i="100"/>
  <c r="W192" i="100"/>
  <c r="W176" i="100"/>
  <c r="W211" i="100"/>
  <c r="W190" i="100"/>
  <c r="W178" i="100"/>
  <c r="W203" i="100"/>
  <c r="W180" i="100"/>
  <c r="W169" i="100"/>
  <c r="W201" i="100"/>
  <c r="W166" i="100"/>
  <c r="W161" i="100"/>
  <c r="W184" i="100"/>
  <c r="W183" i="100"/>
  <c r="W171" i="100"/>
  <c r="W185" i="100"/>
  <c r="W172" i="100"/>
  <c r="W170" i="100"/>
  <c r="W167" i="100"/>
  <c r="W154" i="100"/>
  <c r="W189" i="100"/>
  <c r="W156" i="100"/>
  <c r="W164" i="100"/>
  <c r="W151" i="100"/>
  <c r="W139" i="100"/>
  <c r="W127" i="100"/>
  <c r="W177" i="100"/>
  <c r="W173" i="100"/>
  <c r="W158" i="100"/>
  <c r="W146" i="100"/>
  <c r="W134" i="100"/>
  <c r="W162" i="100"/>
  <c r="W153" i="100"/>
  <c r="W141" i="100"/>
  <c r="W191" i="100"/>
  <c r="W165" i="100"/>
  <c r="W160" i="100"/>
  <c r="W148" i="100"/>
  <c r="W136" i="100"/>
  <c r="W124" i="100"/>
  <c r="W168" i="100"/>
  <c r="W179" i="100"/>
  <c r="W150" i="100"/>
  <c r="W138" i="100"/>
  <c r="W126" i="100"/>
  <c r="W193" i="100"/>
  <c r="W174" i="100"/>
  <c r="W163" i="100"/>
  <c r="W157" i="100"/>
  <c r="W145" i="100"/>
  <c r="W143" i="100"/>
  <c r="W205" i="100"/>
  <c r="W142" i="100"/>
  <c r="W128" i="100"/>
  <c r="W175" i="100"/>
  <c r="W131" i="100"/>
  <c r="W147" i="100"/>
  <c r="W155" i="100"/>
  <c r="W140" i="100"/>
  <c r="W159" i="100"/>
  <c r="W133" i="100"/>
  <c r="W125" i="100"/>
  <c r="W114" i="100"/>
  <c r="W152" i="100"/>
  <c r="W144" i="100"/>
  <c r="W129" i="100"/>
  <c r="W181" i="100"/>
  <c r="W137" i="100"/>
  <c r="W132" i="100"/>
  <c r="W130" i="100"/>
  <c r="W135" i="100"/>
  <c r="W109" i="100"/>
  <c r="W123" i="100"/>
  <c r="W119" i="100"/>
  <c r="W104" i="100"/>
  <c r="W111" i="100"/>
  <c r="W122" i="100"/>
  <c r="W121" i="100"/>
  <c r="W115" i="100"/>
  <c r="W116" i="100"/>
  <c r="W113" i="100"/>
  <c r="W108" i="100"/>
  <c r="W120" i="100"/>
  <c r="W117" i="100"/>
  <c r="W110" i="100"/>
  <c r="W118" i="100"/>
  <c r="W149" i="100"/>
  <c r="W96" i="100"/>
  <c r="W84" i="100"/>
  <c r="W72" i="100"/>
  <c r="W60" i="100"/>
  <c r="W91" i="100"/>
  <c r="W79" i="100"/>
  <c r="W67" i="100"/>
  <c r="W98" i="100"/>
  <c r="W86" i="100"/>
  <c r="W74" i="100"/>
  <c r="W93" i="100"/>
  <c r="W81" i="100"/>
  <c r="W69" i="100"/>
  <c r="W88" i="100"/>
  <c r="W105" i="100"/>
  <c r="W102" i="100"/>
  <c r="W95" i="100"/>
  <c r="W83" i="100"/>
  <c r="W71" i="100"/>
  <c r="W59" i="100"/>
  <c r="W90" i="100"/>
  <c r="W100" i="100"/>
  <c r="W97" i="100"/>
  <c r="W85" i="100"/>
  <c r="W73" i="100"/>
  <c r="W107" i="100"/>
  <c r="W92" i="100"/>
  <c r="W80" i="100"/>
  <c r="W68" i="100"/>
  <c r="W89" i="100"/>
  <c r="W77" i="100"/>
  <c r="W45" i="100"/>
  <c r="W33" i="100"/>
  <c r="W87" i="100"/>
  <c r="W75" i="100"/>
  <c r="W52" i="100"/>
  <c r="W40" i="100"/>
  <c r="W112" i="100"/>
  <c r="W99" i="100"/>
  <c r="W63" i="100"/>
  <c r="W47" i="100"/>
  <c r="W35" i="100"/>
  <c r="W23" i="100"/>
  <c r="W57" i="100"/>
  <c r="W54" i="100"/>
  <c r="W42" i="100"/>
  <c r="W49" i="100"/>
  <c r="W37" i="100"/>
  <c r="W94" i="100"/>
  <c r="W78" i="100"/>
  <c r="W66" i="100"/>
  <c r="W44" i="100"/>
  <c r="W32" i="100"/>
  <c r="W76" i="100"/>
  <c r="W65" i="100"/>
  <c r="W51" i="100"/>
  <c r="W39" i="100"/>
  <c r="W62" i="100"/>
  <c r="W46" i="100"/>
  <c r="W34" i="100"/>
  <c r="W22" i="100"/>
  <c r="W106" i="100"/>
  <c r="W103" i="100"/>
  <c r="W101" i="100"/>
  <c r="W70" i="100"/>
  <c r="W64" i="100"/>
  <c r="W58" i="100"/>
  <c r="W48" i="100"/>
  <c r="W36" i="100"/>
  <c r="W24" i="100"/>
  <c r="W61" i="100"/>
  <c r="W50" i="100"/>
  <c r="Q22" i="100"/>
  <c r="Z23" i="100"/>
  <c r="S24" i="100"/>
  <c r="N25" i="100"/>
  <c r="AE25" i="100"/>
  <c r="X26" i="100"/>
  <c r="AP26" i="100"/>
  <c r="R27" i="100"/>
  <c r="I28" i="100"/>
  <c r="AQ28" i="100"/>
  <c r="AE28" i="100"/>
  <c r="AO28" i="100"/>
  <c r="AM28" i="100"/>
  <c r="AB28" i="100"/>
  <c r="AA29" i="100"/>
  <c r="Y30" i="100"/>
  <c r="AP30" i="100"/>
  <c r="AD32" i="100"/>
  <c r="T34" i="100"/>
  <c r="U35" i="100"/>
  <c r="AB40" i="100"/>
  <c r="R42" i="100"/>
  <c r="M43" i="100"/>
  <c r="AC49" i="100"/>
  <c r="Z50" i="100"/>
  <c r="P52" i="100"/>
  <c r="AL55" i="100"/>
  <c r="V58" i="100"/>
  <c r="AC59" i="100"/>
  <c r="AR63" i="100"/>
  <c r="AQ63" i="100"/>
  <c r="AE63" i="100"/>
  <c r="AM63" i="100"/>
  <c r="AJ63" i="100"/>
  <c r="AP63" i="100"/>
  <c r="H63" i="100"/>
  <c r="AO63" i="100"/>
  <c r="AN63" i="100"/>
  <c r="K63" i="100" s="1"/>
  <c r="AL63" i="100"/>
  <c r="AK63" i="100"/>
  <c r="M63" i="100"/>
  <c r="I63" i="100"/>
  <c r="S72" i="100"/>
  <c r="AD90" i="100"/>
  <c r="Z91" i="100"/>
  <c r="AC108" i="100"/>
  <c r="Q270" i="100"/>
  <c r="Q258" i="100"/>
  <c r="Q265" i="100"/>
  <c r="Q272" i="100"/>
  <c r="Q260" i="100"/>
  <c r="Q267" i="100"/>
  <c r="Q255" i="100"/>
  <c r="Q274" i="100"/>
  <c r="Q269" i="100"/>
  <c r="Q264" i="100"/>
  <c r="Q276" i="100"/>
  <c r="Q271" i="100"/>
  <c r="Q259" i="100"/>
  <c r="Q266" i="100"/>
  <c r="Q254" i="100"/>
  <c r="Q273" i="100"/>
  <c r="Q261" i="100"/>
  <c r="Q243" i="100"/>
  <c r="Q245" i="100"/>
  <c r="Q233" i="100"/>
  <c r="Q252" i="100"/>
  <c r="Q250" i="100"/>
  <c r="Q240" i="100"/>
  <c r="Q247" i="100"/>
  <c r="Q242" i="100"/>
  <c r="Q263" i="100"/>
  <c r="Q257" i="100"/>
  <c r="Q256" i="100"/>
  <c r="Q249" i="100"/>
  <c r="Q244" i="100"/>
  <c r="Q239" i="100"/>
  <c r="Q234" i="100"/>
  <c r="Q251" i="100"/>
  <c r="Q223" i="100"/>
  <c r="Q237" i="100"/>
  <c r="Q231" i="100"/>
  <c r="Q248" i="100"/>
  <c r="Q246" i="100"/>
  <c r="Q225" i="100"/>
  <c r="Q238" i="100"/>
  <c r="Q227" i="100"/>
  <c r="Q262" i="100"/>
  <c r="Q236" i="100"/>
  <c r="Q222" i="100"/>
  <c r="Q275" i="100"/>
  <c r="Q235" i="100"/>
  <c r="Q229" i="100"/>
  <c r="Q217" i="100"/>
  <c r="Q208" i="100"/>
  <c r="Q232" i="100"/>
  <c r="Q268" i="100"/>
  <c r="Q253" i="100"/>
  <c r="Q220" i="100"/>
  <c r="Q230" i="100"/>
  <c r="Q224" i="100"/>
  <c r="Q218" i="100"/>
  <c r="Q207" i="100"/>
  <c r="Q213" i="100"/>
  <c r="Q209" i="100"/>
  <c r="Q228" i="100"/>
  <c r="Q226" i="100"/>
  <c r="Q211" i="100"/>
  <c r="Q194" i="100"/>
  <c r="Q182" i="100"/>
  <c r="Q203" i="100"/>
  <c r="Q201" i="100"/>
  <c r="Q219" i="100"/>
  <c r="Q204" i="100"/>
  <c r="Q205" i="100"/>
  <c r="Q198" i="100"/>
  <c r="Q216" i="100"/>
  <c r="Q206" i="100"/>
  <c r="Q193" i="100"/>
  <c r="Q215" i="100"/>
  <c r="Q200" i="100"/>
  <c r="Q188" i="100"/>
  <c r="Q210" i="100"/>
  <c r="Q221" i="100"/>
  <c r="Q202" i="100"/>
  <c r="Q197" i="100"/>
  <c r="Q191" i="100"/>
  <c r="Q214" i="100"/>
  <c r="Q195" i="100"/>
  <c r="Q183" i="100"/>
  <c r="Q212" i="100"/>
  <c r="Q189" i="100"/>
  <c r="Q172" i="100"/>
  <c r="Q199" i="100"/>
  <c r="Q185" i="100"/>
  <c r="Q241" i="100"/>
  <c r="Q179" i="100"/>
  <c r="Q181" i="100"/>
  <c r="Q192" i="100"/>
  <c r="Q167" i="100"/>
  <c r="Q187" i="100"/>
  <c r="Q176" i="100"/>
  <c r="Q196" i="100"/>
  <c r="Q180" i="100"/>
  <c r="Q169" i="100"/>
  <c r="Q186" i="100"/>
  <c r="Q177" i="100"/>
  <c r="Q164" i="100"/>
  <c r="Q184" i="100"/>
  <c r="Q174" i="100"/>
  <c r="Q165" i="100"/>
  <c r="Q160" i="100"/>
  <c r="Q148" i="100"/>
  <c r="Q163" i="100"/>
  <c r="Q157" i="100"/>
  <c r="Q145" i="100"/>
  <c r="Q133" i="100"/>
  <c r="Q175" i="100"/>
  <c r="Q152" i="100"/>
  <c r="Q140" i="100"/>
  <c r="Q171" i="100"/>
  <c r="Q159" i="100"/>
  <c r="Q147" i="100"/>
  <c r="Q154" i="100"/>
  <c r="Q142" i="100"/>
  <c r="Q130" i="100"/>
  <c r="Q170" i="100"/>
  <c r="Q178" i="100"/>
  <c r="Q156" i="100"/>
  <c r="Q144" i="100"/>
  <c r="Q132" i="100"/>
  <c r="Q173" i="100"/>
  <c r="Q162" i="100"/>
  <c r="Q161" i="100"/>
  <c r="Q151" i="100"/>
  <c r="Q149" i="100"/>
  <c r="Q126" i="100"/>
  <c r="Q158" i="100"/>
  <c r="Q139" i="100"/>
  <c r="Q135" i="100"/>
  <c r="Q127" i="100"/>
  <c r="Q166" i="100"/>
  <c r="Q150" i="100"/>
  <c r="Q143" i="100"/>
  <c r="Q190" i="100"/>
  <c r="Q134" i="100"/>
  <c r="Q168" i="100"/>
  <c r="Q153" i="100"/>
  <c r="Q141" i="100"/>
  <c r="Q128" i="100"/>
  <c r="Q122" i="100"/>
  <c r="Q121" i="100"/>
  <c r="Q120" i="100"/>
  <c r="Q115" i="100"/>
  <c r="Q129" i="100"/>
  <c r="Q131" i="100"/>
  <c r="Q103" i="100"/>
  <c r="Q146" i="100"/>
  <c r="Q118" i="100"/>
  <c r="Q110" i="100"/>
  <c r="Q125" i="100"/>
  <c r="Q124" i="100"/>
  <c r="Q137" i="100"/>
  <c r="Q123" i="100"/>
  <c r="Q119" i="100"/>
  <c r="Q102" i="100"/>
  <c r="Q155" i="100"/>
  <c r="Q114" i="100"/>
  <c r="Q111" i="100"/>
  <c r="Q109" i="100"/>
  <c r="Q107" i="100"/>
  <c r="Q100" i="100"/>
  <c r="Q90" i="100"/>
  <c r="Q78" i="100"/>
  <c r="Q66" i="100"/>
  <c r="Q138" i="100"/>
  <c r="Q97" i="100"/>
  <c r="Q85" i="100"/>
  <c r="Q73" i="100"/>
  <c r="Q61" i="100"/>
  <c r="Q112" i="100"/>
  <c r="Q92" i="100"/>
  <c r="Q80" i="100"/>
  <c r="Q106" i="100"/>
  <c r="Q99" i="100"/>
  <c r="Q87" i="100"/>
  <c r="Q75" i="100"/>
  <c r="Q101" i="100"/>
  <c r="Q94" i="100"/>
  <c r="Q82" i="100"/>
  <c r="Q104" i="100"/>
  <c r="Q89" i="100"/>
  <c r="Q77" i="100"/>
  <c r="Q65" i="100"/>
  <c r="Q96" i="100"/>
  <c r="Q84" i="100"/>
  <c r="Q136" i="100"/>
  <c r="Q113" i="100"/>
  <c r="Q108" i="100"/>
  <c r="Q91" i="100"/>
  <c r="Q79" i="100"/>
  <c r="Q98" i="100"/>
  <c r="Q86" i="100"/>
  <c r="Q74" i="100"/>
  <c r="Q62" i="100"/>
  <c r="Q71" i="100"/>
  <c r="Q70" i="100"/>
  <c r="Q69" i="100"/>
  <c r="Q51" i="100"/>
  <c r="Q39" i="100"/>
  <c r="Q117" i="100"/>
  <c r="Q88" i="100"/>
  <c r="Q64" i="100"/>
  <c r="Q58" i="100"/>
  <c r="Q46" i="100"/>
  <c r="Q68" i="100"/>
  <c r="Q56" i="100"/>
  <c r="Q53" i="100"/>
  <c r="Q41" i="100"/>
  <c r="Q29" i="100"/>
  <c r="Q95" i="100"/>
  <c r="Q81" i="100"/>
  <c r="Q48" i="100"/>
  <c r="Q36" i="100"/>
  <c r="Q83" i="100"/>
  <c r="Q55" i="100"/>
  <c r="Q43" i="100"/>
  <c r="Q59" i="100"/>
  <c r="Q50" i="100"/>
  <c r="Q38" i="100"/>
  <c r="Q26" i="100"/>
  <c r="Q67" i="100"/>
  <c r="Q63" i="100"/>
  <c r="Q45" i="100"/>
  <c r="Q33" i="100"/>
  <c r="Q105" i="100"/>
  <c r="Q52" i="100"/>
  <c r="Q40" i="100"/>
  <c r="Q28" i="100"/>
  <c r="Q93" i="100"/>
  <c r="Q76" i="100"/>
  <c r="Q72" i="100"/>
  <c r="Q54" i="100"/>
  <c r="Q42" i="100"/>
  <c r="Q30" i="100"/>
  <c r="Q116" i="100"/>
  <c r="X276" i="100"/>
  <c r="X271" i="100"/>
  <c r="X259" i="100"/>
  <c r="X266" i="100"/>
  <c r="X273" i="100"/>
  <c r="X261" i="100"/>
  <c r="X268" i="100"/>
  <c r="X256" i="100"/>
  <c r="X275" i="100"/>
  <c r="X270" i="100"/>
  <c r="X265" i="100"/>
  <c r="X272" i="100"/>
  <c r="X260" i="100"/>
  <c r="X267" i="100"/>
  <c r="X255" i="100"/>
  <c r="X274" i="100"/>
  <c r="X262" i="100"/>
  <c r="X252" i="100"/>
  <c r="X269" i="100"/>
  <c r="X244" i="100"/>
  <c r="X257" i="100"/>
  <c r="X246" i="100"/>
  <c r="X234" i="100"/>
  <c r="X264" i="100"/>
  <c r="X251" i="100"/>
  <c r="X241" i="100"/>
  <c r="X263" i="100"/>
  <c r="X248" i="100"/>
  <c r="X254" i="100"/>
  <c r="X243" i="100"/>
  <c r="X258" i="100"/>
  <c r="X253" i="100"/>
  <c r="X245" i="100"/>
  <c r="X240" i="100"/>
  <c r="X232" i="100"/>
  <c r="X236" i="100"/>
  <c r="X224" i="100"/>
  <c r="X242" i="100"/>
  <c r="X235" i="100"/>
  <c r="X250" i="100"/>
  <c r="X239" i="100"/>
  <c r="X233" i="100"/>
  <c r="X226" i="100"/>
  <c r="X247" i="100"/>
  <c r="X228" i="100"/>
  <c r="X223" i="100"/>
  <c r="X249" i="100"/>
  <c r="X230" i="100"/>
  <c r="X218" i="100"/>
  <c r="X222" i="100"/>
  <c r="X213" i="100"/>
  <c r="X209" i="100"/>
  <c r="X238" i="100"/>
  <c r="X229" i="100"/>
  <c r="X219" i="100"/>
  <c r="X208" i="100"/>
  <c r="X237" i="100"/>
  <c r="X231" i="100"/>
  <c r="X217" i="100"/>
  <c r="X212" i="100"/>
  <c r="X225" i="100"/>
  <c r="X206" i="100"/>
  <c r="X195" i="100"/>
  <c r="X183" i="100"/>
  <c r="X220" i="100"/>
  <c r="X216" i="100"/>
  <c r="X207" i="100"/>
  <c r="X227" i="100"/>
  <c r="X214" i="100"/>
  <c r="X210" i="100"/>
  <c r="X199" i="100"/>
  <c r="X194" i="100"/>
  <c r="X221" i="100"/>
  <c r="X211" i="100"/>
  <c r="X202" i="100"/>
  <c r="X201" i="100"/>
  <c r="X189" i="100"/>
  <c r="X203" i="100"/>
  <c r="X192" i="100"/>
  <c r="X171" i="100"/>
  <c r="X173" i="100"/>
  <c r="X205" i="100"/>
  <c r="X204" i="100"/>
  <c r="X191" i="100"/>
  <c r="X190" i="100"/>
  <c r="X200" i="100"/>
  <c r="X176" i="100"/>
  <c r="X197" i="100"/>
  <c r="X196" i="100"/>
  <c r="X178" i="100"/>
  <c r="X161" i="100"/>
  <c r="X168" i="100"/>
  <c r="X186" i="100"/>
  <c r="X184" i="100"/>
  <c r="X215" i="100"/>
  <c r="X185" i="100"/>
  <c r="X172" i="100"/>
  <c r="X170" i="100"/>
  <c r="X165" i="100"/>
  <c r="X175" i="100"/>
  <c r="X149" i="100"/>
  <c r="X164" i="100"/>
  <c r="X151" i="100"/>
  <c r="X180" i="100"/>
  <c r="X177" i="100"/>
  <c r="X158" i="100"/>
  <c r="X146" i="100"/>
  <c r="X134" i="100"/>
  <c r="X162" i="100"/>
  <c r="X153" i="100"/>
  <c r="X141" i="100"/>
  <c r="X169" i="100"/>
  <c r="X160" i="100"/>
  <c r="X148" i="100"/>
  <c r="X198" i="100"/>
  <c r="X187" i="100"/>
  <c r="X155" i="100"/>
  <c r="X143" i="100"/>
  <c r="X131" i="100"/>
  <c r="X188" i="100"/>
  <c r="X179" i="100"/>
  <c r="X193" i="100"/>
  <c r="X174" i="100"/>
  <c r="X163" i="100"/>
  <c r="X157" i="100"/>
  <c r="X145" i="100"/>
  <c r="X133" i="100"/>
  <c r="X121" i="100"/>
  <c r="X181" i="100"/>
  <c r="X166" i="100"/>
  <c r="X152" i="100"/>
  <c r="X150" i="100"/>
  <c r="X142" i="100"/>
  <c r="X128" i="100"/>
  <c r="X122" i="100"/>
  <c r="X156" i="100"/>
  <c r="X147" i="100"/>
  <c r="X136" i="100"/>
  <c r="X140" i="100"/>
  <c r="X138" i="100"/>
  <c r="X159" i="100"/>
  <c r="X125" i="100"/>
  <c r="X182" i="100"/>
  <c r="X167" i="100"/>
  <c r="X144" i="100"/>
  <c r="X129" i="100"/>
  <c r="X126" i="100"/>
  <c r="X116" i="100"/>
  <c r="X139" i="100"/>
  <c r="X127" i="100"/>
  <c r="X124" i="100"/>
  <c r="X123" i="100"/>
  <c r="X119" i="100"/>
  <c r="X104" i="100"/>
  <c r="X114" i="100"/>
  <c r="X111" i="100"/>
  <c r="X154" i="100"/>
  <c r="X137" i="100"/>
  <c r="X115" i="100"/>
  <c r="X130" i="100"/>
  <c r="X120" i="100"/>
  <c r="X117" i="100"/>
  <c r="X103" i="100"/>
  <c r="X118" i="100"/>
  <c r="X112" i="100"/>
  <c r="X91" i="100"/>
  <c r="X79" i="100"/>
  <c r="X67" i="100"/>
  <c r="X98" i="100"/>
  <c r="X86" i="100"/>
  <c r="X74" i="100"/>
  <c r="X62" i="100"/>
  <c r="X108" i="100"/>
  <c r="X93" i="100"/>
  <c r="X81" i="100"/>
  <c r="X88" i="100"/>
  <c r="X76" i="100"/>
  <c r="X105" i="100"/>
  <c r="X102" i="100"/>
  <c r="X95" i="100"/>
  <c r="X83" i="100"/>
  <c r="X113" i="100"/>
  <c r="X90" i="100"/>
  <c r="X78" i="100"/>
  <c r="X66" i="100"/>
  <c r="X100" i="100"/>
  <c r="X97" i="100"/>
  <c r="X85" i="100"/>
  <c r="X135" i="100"/>
  <c r="X107" i="100"/>
  <c r="X92" i="100"/>
  <c r="X80" i="100"/>
  <c r="X99" i="100"/>
  <c r="X87" i="100"/>
  <c r="X75" i="100"/>
  <c r="X63" i="100"/>
  <c r="X52" i="100"/>
  <c r="X40" i="100"/>
  <c r="X47" i="100"/>
  <c r="X57" i="100"/>
  <c r="X54" i="100"/>
  <c r="X42" i="100"/>
  <c r="X30" i="100"/>
  <c r="X109" i="100"/>
  <c r="X84" i="100"/>
  <c r="X49" i="100"/>
  <c r="X37" i="100"/>
  <c r="X96" i="100"/>
  <c r="X94" i="100"/>
  <c r="X73" i="100"/>
  <c r="X60" i="100"/>
  <c r="X44" i="100"/>
  <c r="X65" i="100"/>
  <c r="X51" i="100"/>
  <c r="X39" i="100"/>
  <c r="X27" i="100"/>
  <c r="X132" i="100"/>
  <c r="X72" i="100"/>
  <c r="X46" i="100"/>
  <c r="X34" i="100"/>
  <c r="X82" i="100"/>
  <c r="X53" i="100"/>
  <c r="X41" i="100"/>
  <c r="X29" i="100"/>
  <c r="X56" i="100"/>
  <c r="X55" i="100"/>
  <c r="X43" i="100"/>
  <c r="X31" i="100"/>
  <c r="X110" i="100"/>
  <c r="X89" i="100"/>
  <c r="X77" i="100"/>
  <c r="X59" i="100"/>
  <c r="R22" i="100"/>
  <c r="AA23" i="100"/>
  <c r="T24" i="100"/>
  <c r="O25" i="100"/>
  <c r="H26" i="100"/>
  <c r="Z26" i="100"/>
  <c r="AQ26" i="100"/>
  <c r="S27" i="100"/>
  <c r="AK27" i="100"/>
  <c r="AD28" i="100"/>
  <c r="AB29" i="100"/>
  <c r="Z30" i="100"/>
  <c r="AC31" i="100"/>
  <c r="V34" i="100"/>
  <c r="X35" i="100"/>
  <c r="Z38" i="100"/>
  <c r="P39" i="100"/>
  <c r="AA42" i="100"/>
  <c r="V43" i="100"/>
  <c r="Z47" i="100"/>
  <c r="Z52" i="100"/>
  <c r="X58" i="100"/>
  <c r="N63" i="100"/>
  <c r="X68" i="100"/>
  <c r="AP78" i="100"/>
  <c r="V80" i="100"/>
  <c r="O82" i="100"/>
  <c r="H94" i="100"/>
  <c r="AR94" i="100"/>
  <c r="AQ94" i="100"/>
  <c r="AE94" i="100"/>
  <c r="AP94" i="100"/>
  <c r="AO94" i="100"/>
  <c r="AN94" i="100"/>
  <c r="AM94" i="100"/>
  <c r="AL94" i="100"/>
  <c r="AK94" i="100"/>
  <c r="M94" i="100"/>
  <c r="AJ94" i="100"/>
  <c r="K94" i="100"/>
  <c r="I94" i="100"/>
  <c r="AA104" i="100"/>
  <c r="P105" i="100"/>
  <c r="N30" i="100"/>
  <c r="Y266" i="100"/>
  <c r="Y254" i="100"/>
  <c r="Y273" i="100"/>
  <c r="Y268" i="100"/>
  <c r="Y256" i="100"/>
  <c r="Y275" i="100"/>
  <c r="Y263" i="100"/>
  <c r="Y251" i="100"/>
  <c r="Y270" i="100"/>
  <c r="Y265" i="100"/>
  <c r="Y272" i="100"/>
  <c r="Y260" i="100"/>
  <c r="Y267" i="100"/>
  <c r="Y255" i="100"/>
  <c r="Y274" i="100"/>
  <c r="Y262" i="100"/>
  <c r="Y269" i="100"/>
  <c r="Y257" i="100"/>
  <c r="Y271" i="100"/>
  <c r="Y259" i="100"/>
  <c r="Y239" i="100"/>
  <c r="Y264" i="100"/>
  <c r="Y241" i="100"/>
  <c r="Y248" i="100"/>
  <c r="Y236" i="100"/>
  <c r="Y243" i="100"/>
  <c r="Y258" i="100"/>
  <c r="Y253" i="100"/>
  <c r="Y238" i="100"/>
  <c r="Y261" i="100"/>
  <c r="Y245" i="100"/>
  <c r="Y250" i="100"/>
  <c r="Y247" i="100"/>
  <c r="Y235" i="100"/>
  <c r="Y237" i="100"/>
  <c r="Y242" i="100"/>
  <c r="Y219" i="100"/>
  <c r="Y252" i="100"/>
  <c r="Y246" i="100"/>
  <c r="Y233" i="100"/>
  <c r="Y240" i="100"/>
  <c r="Y221" i="100"/>
  <c r="Y249" i="100"/>
  <c r="Y230" i="100"/>
  <c r="Y218" i="100"/>
  <c r="Y244" i="100"/>
  <c r="Y234" i="100"/>
  <c r="Y231" i="100"/>
  <c r="Y225" i="100"/>
  <c r="Y213" i="100"/>
  <c r="Y204" i="100"/>
  <c r="Y216" i="100"/>
  <c r="Y214" i="100"/>
  <c r="Y203" i="100"/>
  <c r="Y223" i="100"/>
  <c r="Y217" i="100"/>
  <c r="Y229" i="100"/>
  <c r="Y226" i="100"/>
  <c r="Y222" i="100"/>
  <c r="Y232" i="100"/>
  <c r="Y220" i="100"/>
  <c r="Y207" i="100"/>
  <c r="Y190" i="100"/>
  <c r="Y215" i="100"/>
  <c r="Y197" i="100"/>
  <c r="Y227" i="100"/>
  <c r="Y210" i="100"/>
  <c r="Y209" i="100"/>
  <c r="Y199" i="100"/>
  <c r="Y224" i="100"/>
  <c r="Y211" i="100"/>
  <c r="Y202" i="100"/>
  <c r="Y201" i="100"/>
  <c r="Y189" i="100"/>
  <c r="Y196" i="100"/>
  <c r="Y184" i="100"/>
  <c r="Y212" i="100"/>
  <c r="Y187" i="100"/>
  <c r="Y178" i="100"/>
  <c r="Y228" i="100"/>
  <c r="Y180" i="100"/>
  <c r="Y205" i="100"/>
  <c r="Y194" i="100"/>
  <c r="Y181" i="100"/>
  <c r="Y198" i="100"/>
  <c r="Y188" i="100"/>
  <c r="Y206" i="100"/>
  <c r="Y177" i="100"/>
  <c r="Y192" i="100"/>
  <c r="Y168" i="100"/>
  <c r="Y186" i="100"/>
  <c r="Y163" i="100"/>
  <c r="Y185" i="100"/>
  <c r="Y183" i="100"/>
  <c r="Y193" i="100"/>
  <c r="Y182" i="100"/>
  <c r="Y179" i="100"/>
  <c r="Y173" i="100"/>
  <c r="Y195" i="100"/>
  <c r="Y156" i="100"/>
  <c r="Y144" i="100"/>
  <c r="Y172" i="100"/>
  <c r="Y170" i="100"/>
  <c r="Y158" i="100"/>
  <c r="Y200" i="100"/>
  <c r="Y176" i="100"/>
  <c r="Y162" i="100"/>
  <c r="Y161" i="100"/>
  <c r="Y153" i="100"/>
  <c r="Y141" i="100"/>
  <c r="Y129" i="100"/>
  <c r="Y169" i="100"/>
  <c r="Y160" i="100"/>
  <c r="Y148" i="100"/>
  <c r="Y136" i="100"/>
  <c r="Y208" i="100"/>
  <c r="Y191" i="100"/>
  <c r="Y165" i="100"/>
  <c r="Y155" i="100"/>
  <c r="Y143" i="100"/>
  <c r="Y150" i="100"/>
  <c r="Y138" i="100"/>
  <c r="Y126" i="100"/>
  <c r="Y174" i="100"/>
  <c r="Y166" i="100"/>
  <c r="Y152" i="100"/>
  <c r="Y140" i="100"/>
  <c r="Y128" i="100"/>
  <c r="Y159" i="100"/>
  <c r="Y147" i="100"/>
  <c r="Y146" i="100"/>
  <c r="Y134" i="100"/>
  <c r="Y123" i="100"/>
  <c r="Y175" i="100"/>
  <c r="Y151" i="100"/>
  <c r="Y167" i="100"/>
  <c r="Y133" i="100"/>
  <c r="Y116" i="100"/>
  <c r="Y154" i="100"/>
  <c r="Y135" i="100"/>
  <c r="Y276" i="100"/>
  <c r="Y142" i="100"/>
  <c r="Y114" i="100"/>
  <c r="Y111" i="100"/>
  <c r="Y157" i="100"/>
  <c r="Y137" i="100"/>
  <c r="Y115" i="100"/>
  <c r="Y106" i="100"/>
  <c r="Y130" i="100"/>
  <c r="Y122" i="100"/>
  <c r="Y121" i="100"/>
  <c r="Y113" i="100"/>
  <c r="Y145" i="100"/>
  <c r="Y120" i="100"/>
  <c r="Y117" i="100"/>
  <c r="Y110" i="100"/>
  <c r="Y118" i="100"/>
  <c r="Y112" i="100"/>
  <c r="Y149" i="100"/>
  <c r="Y132" i="100"/>
  <c r="Y107" i="100"/>
  <c r="Y164" i="100"/>
  <c r="Y104" i="100"/>
  <c r="Y98" i="100"/>
  <c r="Y86" i="100"/>
  <c r="Y74" i="100"/>
  <c r="Y62" i="100"/>
  <c r="Y108" i="100"/>
  <c r="Y93" i="100"/>
  <c r="Y81" i="100"/>
  <c r="Y69" i="100"/>
  <c r="Y57" i="100"/>
  <c r="Y88" i="100"/>
  <c r="Y76" i="100"/>
  <c r="Y171" i="100"/>
  <c r="Y125" i="100"/>
  <c r="Y119" i="100"/>
  <c r="Y105" i="100"/>
  <c r="Y102" i="100"/>
  <c r="Y95" i="100"/>
  <c r="Y83" i="100"/>
  <c r="Y71" i="100"/>
  <c r="Y90" i="100"/>
  <c r="Y100" i="100"/>
  <c r="Y97" i="100"/>
  <c r="Y85" i="100"/>
  <c r="Y73" i="100"/>
  <c r="Y61" i="100"/>
  <c r="Y92" i="100"/>
  <c r="Y99" i="100"/>
  <c r="Y87" i="100"/>
  <c r="Y75" i="100"/>
  <c r="Y103" i="100"/>
  <c r="Y94" i="100"/>
  <c r="Y82" i="100"/>
  <c r="Y70" i="100"/>
  <c r="Y47" i="100"/>
  <c r="Y35" i="100"/>
  <c r="Y63" i="100"/>
  <c r="Y54" i="100"/>
  <c r="Y42" i="100"/>
  <c r="Y127" i="100"/>
  <c r="Y109" i="100"/>
  <c r="Y84" i="100"/>
  <c r="Y67" i="100"/>
  <c r="Y49" i="100"/>
  <c r="Y37" i="100"/>
  <c r="Y25" i="100"/>
  <c r="Y96" i="100"/>
  <c r="Y60" i="100"/>
  <c r="Y44" i="100"/>
  <c r="Y32" i="100"/>
  <c r="Y78" i="100"/>
  <c r="Y66" i="100"/>
  <c r="Y65" i="100"/>
  <c r="Y51" i="100"/>
  <c r="Y39" i="100"/>
  <c r="Y72" i="100"/>
  <c r="Y46" i="100"/>
  <c r="Y34" i="100"/>
  <c r="Y22" i="100"/>
  <c r="Y131" i="100"/>
  <c r="Y53" i="100"/>
  <c r="Y41" i="100"/>
  <c r="Y29" i="100"/>
  <c r="Y101" i="100"/>
  <c r="Y64" i="100"/>
  <c r="Y58" i="100"/>
  <c r="Y48" i="100"/>
  <c r="Y36" i="100"/>
  <c r="Y24" i="100"/>
  <c r="Y124" i="100"/>
  <c r="Y91" i="100"/>
  <c r="Y80" i="100"/>
  <c r="Y68" i="100"/>
  <c r="Y50" i="100"/>
  <c r="Y38" i="100"/>
  <c r="Y26" i="100"/>
  <c r="Y52" i="100"/>
  <c r="S22" i="100"/>
  <c r="AC23" i="100"/>
  <c r="U24" i="100"/>
  <c r="P25" i="100"/>
  <c r="I26" i="100"/>
  <c r="AB26" i="100"/>
  <c r="U27" i="100"/>
  <c r="AL27" i="100"/>
  <c r="AD29" i="100"/>
  <c r="AA30" i="100"/>
  <c r="AI33" i="100"/>
  <c r="AV33" i="100" s="1"/>
  <c r="AG33" i="100"/>
  <c r="AT33" i="100" s="1"/>
  <c r="Z34" i="100"/>
  <c r="Z35" i="100"/>
  <c r="R39" i="100"/>
  <c r="AB42" i="100"/>
  <c r="W43" i="100"/>
  <c r="O45" i="100"/>
  <c r="AA47" i="100"/>
  <c r="AA20" i="100" s="1"/>
  <c r="AB52" i="100"/>
  <c r="AC63" i="100"/>
  <c r="AA68" i="100"/>
  <c r="T69" i="100"/>
  <c r="V70" i="100"/>
  <c r="S74" i="100"/>
  <c r="AR78" i="100"/>
  <c r="W82" i="100"/>
  <c r="O98" i="100"/>
  <c r="AH66" i="100"/>
  <c r="AU66" i="100" s="1"/>
  <c r="AI72" i="100"/>
  <c r="AV72" i="100" s="1"/>
  <c r="AH72" i="100"/>
  <c r="AU72" i="100" s="1"/>
  <c r="AM76" i="100"/>
  <c r="AL76" i="100"/>
  <c r="AK76" i="100"/>
  <c r="M76" i="100"/>
  <c r="AJ76" i="100"/>
  <c r="I76" i="100"/>
  <c r="AR76" i="100"/>
  <c r="AQ76" i="100"/>
  <c r="AE76" i="100"/>
  <c r="AN76" i="100"/>
  <c r="K76" i="100" s="1"/>
  <c r="AI108" i="100"/>
  <c r="AV108" i="100" s="1"/>
  <c r="AH108" i="100"/>
  <c r="AU108" i="100" s="1"/>
  <c r="AG108" i="100"/>
  <c r="AT108" i="100" s="1"/>
  <c r="H22" i="100"/>
  <c r="AG22" i="100"/>
  <c r="AN23" i="100"/>
  <c r="K23" i="100" s="1"/>
  <c r="AE32" i="100"/>
  <c r="AL33" i="100"/>
  <c r="H34" i="100"/>
  <c r="AN35" i="100"/>
  <c r="K35" i="100" s="1"/>
  <c r="AP37" i="100"/>
  <c r="AR39" i="100"/>
  <c r="AM40" i="100"/>
  <c r="AO42" i="100"/>
  <c r="AL45" i="100"/>
  <c r="H46" i="100"/>
  <c r="AN47" i="100"/>
  <c r="K47" i="100" s="1"/>
  <c r="AP49" i="100"/>
  <c r="M50" i="100"/>
  <c r="AK50" i="100"/>
  <c r="AR51" i="100"/>
  <c r="AM52" i="100"/>
  <c r="AO54" i="100"/>
  <c r="H56" i="100"/>
  <c r="AE57" i="100"/>
  <c r="AK58" i="100"/>
  <c r="AL62" i="100"/>
  <c r="AK65" i="100"/>
  <c r="AK66" i="100"/>
  <c r="AI67" i="100"/>
  <c r="AV67" i="100" s="1"/>
  <c r="AG67" i="100"/>
  <c r="AT67" i="100" s="1"/>
  <c r="AP76" i="100"/>
  <c r="AP23" i="100"/>
  <c r="M24" i="100"/>
  <c r="AK24" i="100"/>
  <c r="AG32" i="100"/>
  <c r="AT32" i="100" s="1"/>
  <c r="AN33" i="100"/>
  <c r="K33" i="100" s="1"/>
  <c r="AP35" i="100"/>
  <c r="AR37" i="100"/>
  <c r="I39" i="100"/>
  <c r="AH39" i="100"/>
  <c r="AU39" i="100" s="1"/>
  <c r="AO40" i="100"/>
  <c r="AE42" i="100"/>
  <c r="AQ42" i="100"/>
  <c r="AG44" i="100"/>
  <c r="AT44" i="100" s="1"/>
  <c r="AN45" i="100"/>
  <c r="K45" i="100" s="1"/>
  <c r="AP47" i="100"/>
  <c r="AR49" i="100"/>
  <c r="AM50" i="100"/>
  <c r="I51" i="100"/>
  <c r="AH51" i="100"/>
  <c r="AU51" i="100" s="1"/>
  <c r="AO52" i="100"/>
  <c r="AE54" i="100"/>
  <c r="AQ54" i="100"/>
  <c r="AQ56" i="100"/>
  <c r="AE56" i="100"/>
  <c r="AP56" i="100"/>
  <c r="AL56" i="100"/>
  <c r="AR56" i="100"/>
  <c r="I58" i="100"/>
  <c r="AP61" i="100"/>
  <c r="AO61" i="100"/>
  <c r="AK61" i="100"/>
  <c r="M61" i="100"/>
  <c r="I61" i="100"/>
  <c r="AN62" i="100"/>
  <c r="K62" i="100" s="1"/>
  <c r="AN65" i="100"/>
  <c r="K65" i="100" s="1"/>
  <c r="AP66" i="100"/>
  <c r="AG80" i="100"/>
  <c r="AT80" i="100" s="1"/>
  <c r="AH32" i="100"/>
  <c r="AU32" i="100" s="1"/>
  <c r="AO33" i="100"/>
  <c r="H37" i="100"/>
  <c r="AP40" i="100"/>
  <c r="AR42" i="100"/>
  <c r="AH44" i="100"/>
  <c r="AU44" i="100" s="1"/>
  <c r="AO45" i="100"/>
  <c r="AJ46" i="100"/>
  <c r="AE47" i="100"/>
  <c r="AQ47" i="100"/>
  <c r="H49" i="100"/>
  <c r="AN50" i="100"/>
  <c r="K50" i="100" s="1"/>
  <c r="AP52" i="100"/>
  <c r="AR54" i="100"/>
  <c r="K56" i="100"/>
  <c r="H58" i="100"/>
  <c r="AR58" i="100"/>
  <c r="AN58" i="100"/>
  <c r="AO58" i="100"/>
  <c r="K61" i="100"/>
  <c r="AE61" i="100"/>
  <c r="AP62" i="100"/>
  <c r="AP65" i="100"/>
  <c r="AQ66" i="100"/>
  <c r="AR75" i="100"/>
  <c r="AQ75" i="100"/>
  <c r="AE75" i="100"/>
  <c r="AP75" i="100"/>
  <c r="AO75" i="100"/>
  <c r="AM75" i="100"/>
  <c r="AK75" i="100"/>
  <c r="M75" i="100"/>
  <c r="AJ75" i="100"/>
  <c r="AL75" i="100"/>
  <c r="AH80" i="100"/>
  <c r="AU80" i="100" s="1"/>
  <c r="H87" i="100"/>
  <c r="AI96" i="100"/>
  <c r="AV96" i="100" s="1"/>
  <c r="AH96" i="100"/>
  <c r="AU96" i="100" s="1"/>
  <c r="AG96" i="100"/>
  <c r="AT96" i="100" s="1"/>
  <c r="AK22" i="100"/>
  <c r="AM24" i="100"/>
  <c r="AP33" i="100"/>
  <c r="M34" i="100"/>
  <c r="AK34" i="100"/>
  <c r="I37" i="100"/>
  <c r="K39" i="100"/>
  <c r="AJ39" i="100"/>
  <c r="AE40" i="100"/>
  <c r="AQ40" i="100"/>
  <c r="H42" i="100"/>
  <c r="AG42" i="100"/>
  <c r="AT42" i="100" s="1"/>
  <c r="AP45" i="100"/>
  <c r="M46" i="100"/>
  <c r="AK46" i="100"/>
  <c r="I49" i="100"/>
  <c r="AO50" i="100"/>
  <c r="K51" i="100"/>
  <c r="AJ51" i="100"/>
  <c r="AE52" i="100"/>
  <c r="AQ52" i="100"/>
  <c r="H54" i="100"/>
  <c r="AG54" i="100"/>
  <c r="AT54" i="100" s="1"/>
  <c r="M56" i="100"/>
  <c r="AJ57" i="100"/>
  <c r="K58" i="100"/>
  <c r="AP58" i="100"/>
  <c r="H62" i="100"/>
  <c r="AQ62" i="100"/>
  <c r="AM64" i="100"/>
  <c r="AL64" i="100"/>
  <c r="I64" i="100"/>
  <c r="AQ64" i="100"/>
  <c r="AE64" i="100"/>
  <c r="AG68" i="100"/>
  <c r="AT68" i="100" s="1"/>
  <c r="I70" i="100"/>
  <c r="AN75" i="100"/>
  <c r="K75" i="100" s="1"/>
  <c r="I77" i="100"/>
  <c r="H77" i="100"/>
  <c r="AR77" i="100"/>
  <c r="AQ77" i="100"/>
  <c r="AE77" i="100"/>
  <c r="AO77" i="100"/>
  <c r="AM77" i="100"/>
  <c r="AL77" i="100"/>
  <c r="AJ77" i="100"/>
  <c r="AI84" i="100"/>
  <c r="AV84" i="100" s="1"/>
  <c r="AH84" i="100"/>
  <c r="AU84" i="100" s="1"/>
  <c r="AG84" i="100"/>
  <c r="AT84" i="100" s="1"/>
  <c r="AR99" i="100"/>
  <c r="AQ99" i="100"/>
  <c r="AE99" i="100"/>
  <c r="AP99" i="100"/>
  <c r="AO99" i="100"/>
  <c r="AN99" i="100"/>
  <c r="K99" i="100" s="1"/>
  <c r="AM99" i="100"/>
  <c r="AL99" i="100"/>
  <c r="AK99" i="100"/>
  <c r="M99" i="100"/>
  <c r="AJ99" i="100"/>
  <c r="AR40" i="100"/>
  <c r="AH42" i="100"/>
  <c r="AU42" i="100" s="1"/>
  <c r="AP50" i="100"/>
  <c r="AR52" i="100"/>
  <c r="I54" i="100"/>
  <c r="AH54" i="100"/>
  <c r="AU54" i="100" s="1"/>
  <c r="AM57" i="100"/>
  <c r="M58" i="100"/>
  <c r="AQ58" i="100"/>
  <c r="AG59" i="100"/>
  <c r="AT59" i="100" s="1"/>
  <c r="AH68" i="100"/>
  <c r="AU68" i="100" s="1"/>
  <c r="H70" i="100"/>
  <c r="AR70" i="100"/>
  <c r="AP70" i="100"/>
  <c r="AN70" i="100"/>
  <c r="K70" i="100" s="1"/>
  <c r="AL70" i="100"/>
  <c r="AK70" i="100"/>
  <c r="M70" i="100"/>
  <c r="AR87" i="100"/>
  <c r="AQ87" i="100"/>
  <c r="AE87" i="100"/>
  <c r="AP87" i="100"/>
  <c r="AO87" i="100"/>
  <c r="AN87" i="100"/>
  <c r="AM87" i="100"/>
  <c r="AL87" i="100"/>
  <c r="AK87" i="100"/>
  <c r="M87" i="100"/>
  <c r="AJ87" i="100"/>
  <c r="K87" i="100"/>
  <c r="AR33" i="100"/>
  <c r="AH35" i="100"/>
  <c r="AU35" i="100" s="1"/>
  <c r="K37" i="100"/>
  <c r="AJ37" i="100"/>
  <c r="H40" i="100"/>
  <c r="AR45" i="100"/>
  <c r="AH47" i="100"/>
  <c r="AU47" i="100" s="1"/>
  <c r="K49" i="100"/>
  <c r="AJ49" i="100"/>
  <c r="AE50" i="100"/>
  <c r="AQ50" i="100"/>
  <c r="H52" i="100"/>
  <c r="AG52" i="100"/>
  <c r="AT52" i="100" s="1"/>
  <c r="AN57" i="100"/>
  <c r="K57" i="100" s="1"/>
  <c r="AK62" i="100"/>
  <c r="M62" i="100"/>
  <c r="AJ62" i="100"/>
  <c r="AR62" i="100"/>
  <c r="AO62" i="100"/>
  <c r="AH77" i="100"/>
  <c r="AU77" i="100" s="1"/>
  <c r="AG77" i="100"/>
  <c r="AT77" i="100" s="1"/>
  <c r="I89" i="100"/>
  <c r="H89" i="100"/>
  <c r="AR89" i="100"/>
  <c r="AQ89" i="100"/>
  <c r="AE89" i="100"/>
  <c r="AP89" i="100"/>
  <c r="AO89" i="100"/>
  <c r="AN89" i="100"/>
  <c r="K89" i="100" s="1"/>
  <c r="AM89" i="100"/>
  <c r="AL89" i="100"/>
  <c r="M37" i="100"/>
  <c r="AK37" i="100"/>
  <c r="I40" i="100"/>
  <c r="K42" i="100"/>
  <c r="AJ42" i="100"/>
  <c r="M49" i="100"/>
  <c r="AK49" i="100"/>
  <c r="AR50" i="100"/>
  <c r="I52" i="100"/>
  <c r="AH52" i="100"/>
  <c r="AU52" i="100" s="1"/>
  <c r="K54" i="100"/>
  <c r="AJ54" i="100"/>
  <c r="AE58" i="100"/>
  <c r="AJ61" i="100"/>
  <c r="AE62" i="100"/>
  <c r="AG64" i="100"/>
  <c r="AT64" i="100" s="1"/>
  <c r="I65" i="100"/>
  <c r="H65" i="100"/>
  <c r="AQ65" i="100"/>
  <c r="AE65" i="100"/>
  <c r="AO65" i="100"/>
  <c r="AL65" i="100"/>
  <c r="H50" i="100"/>
  <c r="AI79" i="100"/>
  <c r="AV79" i="100" s="1"/>
  <c r="AH79" i="100"/>
  <c r="AU79" i="100" s="1"/>
  <c r="AG79" i="100"/>
  <c r="AT79" i="100" s="1"/>
  <c r="AH89" i="100"/>
  <c r="AU89" i="100" s="1"/>
  <c r="AG89" i="100"/>
  <c r="AT89" i="100" s="1"/>
  <c r="AP128" i="100"/>
  <c r="AM128" i="100"/>
  <c r="AK128" i="100"/>
  <c r="M128" i="100"/>
  <c r="AO128" i="100"/>
  <c r="H128" i="100"/>
  <c r="AN128" i="100"/>
  <c r="AJ128" i="100"/>
  <c r="AQ128" i="100"/>
  <c r="AL128" i="100"/>
  <c r="AE128" i="100"/>
  <c r="K128" i="100"/>
  <c r="AR128" i="100"/>
  <c r="K40" i="100"/>
  <c r="K52" i="100"/>
  <c r="AL57" i="100"/>
  <c r="AK57" i="100"/>
  <c r="M57" i="100"/>
  <c r="H57" i="100"/>
  <c r="AQ57" i="100"/>
  <c r="AH65" i="100"/>
  <c r="AU65" i="100" s="1"/>
  <c r="AG65" i="100"/>
  <c r="AT65" i="100" s="1"/>
  <c r="AO66" i="100"/>
  <c r="AN66" i="100"/>
  <c r="K66" i="100" s="1"/>
  <c r="AL66" i="100"/>
  <c r="AJ66" i="100"/>
  <c r="H66" i="100"/>
  <c r="AG72" i="100"/>
  <c r="AT72" i="100" s="1"/>
  <c r="H76" i="100"/>
  <c r="H82" i="100"/>
  <c r="AR82" i="100"/>
  <c r="AQ82" i="100"/>
  <c r="AE82" i="100"/>
  <c r="AP82" i="100"/>
  <c r="AO82" i="100"/>
  <c r="AN82" i="100"/>
  <c r="K82" i="100" s="1"/>
  <c r="AL82" i="100"/>
  <c r="AK82" i="100"/>
  <c r="M82" i="100"/>
  <c r="AI91" i="100"/>
  <c r="AV91" i="100" s="1"/>
  <c r="AH91" i="100"/>
  <c r="AU91" i="100" s="1"/>
  <c r="AG91" i="100"/>
  <c r="AT91" i="100" s="1"/>
  <c r="AP69" i="100"/>
  <c r="I73" i="100"/>
  <c r="AO74" i="100"/>
  <c r="AP81" i="100"/>
  <c r="I85" i="100"/>
  <c r="AO86" i="100"/>
  <c r="AE88" i="100"/>
  <c r="AQ88" i="100"/>
  <c r="H90" i="100"/>
  <c r="AP93" i="100"/>
  <c r="I97" i="100"/>
  <c r="AO98" i="100"/>
  <c r="AM101" i="100"/>
  <c r="AL101" i="100"/>
  <c r="I101" i="100"/>
  <c r="AQ101" i="100"/>
  <c r="H103" i="100"/>
  <c r="AP103" i="100"/>
  <c r="AM107" i="100"/>
  <c r="AP74" i="100"/>
  <c r="AR88" i="100"/>
  <c r="I90" i="100"/>
  <c r="AJ102" i="100"/>
  <c r="I103" i="100"/>
  <c r="AJ105" i="100"/>
  <c r="AL106" i="100"/>
  <c r="AK106" i="100"/>
  <c r="M106" i="100"/>
  <c r="H106" i="100"/>
  <c r="AP106" i="100"/>
  <c r="AO107" i="100"/>
  <c r="AO103" i="100"/>
  <c r="AN103" i="100"/>
  <c r="K103" i="100" s="1"/>
  <c r="AJ103" i="100"/>
  <c r="AR103" i="100"/>
  <c r="AP107" i="100"/>
  <c r="AP60" i="100"/>
  <c r="AE67" i="100"/>
  <c r="AL68" i="100"/>
  <c r="H69" i="100"/>
  <c r="AP72" i="100"/>
  <c r="M73" i="100"/>
  <c r="AK73" i="100"/>
  <c r="AR74" i="100"/>
  <c r="AE79" i="100"/>
  <c r="AL80" i="100"/>
  <c r="H81" i="100"/>
  <c r="AP84" i="100"/>
  <c r="M85" i="100"/>
  <c r="AK85" i="100"/>
  <c r="AR86" i="100"/>
  <c r="I88" i="100"/>
  <c r="AJ90" i="100"/>
  <c r="AE91" i="100"/>
  <c r="AL92" i="100"/>
  <c r="H93" i="100"/>
  <c r="AP96" i="100"/>
  <c r="M97" i="100"/>
  <c r="AK97" i="100"/>
  <c r="AR98" i="100"/>
  <c r="AR100" i="100"/>
  <c r="AQ100" i="100"/>
  <c r="AE100" i="100"/>
  <c r="AM100" i="100"/>
  <c r="AN100" i="100"/>
  <c r="K100" i="100" s="1"/>
  <c r="AE101" i="100"/>
  <c r="AL102" i="100"/>
  <c r="M103" i="100"/>
  <c r="AM105" i="100"/>
  <c r="I107" i="100"/>
  <c r="H112" i="100"/>
  <c r="AM119" i="100"/>
  <c r="I119" i="100"/>
  <c r="H119" i="100"/>
  <c r="AN119" i="100"/>
  <c r="K119" i="100" s="1"/>
  <c r="AL119" i="100"/>
  <c r="AK119" i="100"/>
  <c r="AJ119" i="100"/>
  <c r="AE119" i="100"/>
  <c r="AR119" i="100"/>
  <c r="M119" i="100"/>
  <c r="M90" i="100"/>
  <c r="AK90" i="100"/>
  <c r="AE103" i="100"/>
  <c r="H107" i="100"/>
  <c r="AR107" i="100"/>
  <c r="AN107" i="100"/>
  <c r="K107" i="100" s="1"/>
  <c r="AK107" i="100"/>
  <c r="M107" i="100"/>
  <c r="AI115" i="100"/>
  <c r="AV115" i="100" s="1"/>
  <c r="AH115" i="100"/>
  <c r="AU115" i="100" s="1"/>
  <c r="AG115" i="100"/>
  <c r="AT115" i="100" s="1"/>
  <c r="AM73" i="100"/>
  <c r="I74" i="100"/>
  <c r="AM85" i="100"/>
  <c r="I86" i="100"/>
  <c r="K88" i="100"/>
  <c r="AJ88" i="100"/>
  <c r="AL90" i="100"/>
  <c r="AN92" i="100"/>
  <c r="K92" i="100" s="1"/>
  <c r="AM97" i="100"/>
  <c r="I98" i="100"/>
  <c r="AG101" i="100"/>
  <c r="AT101" i="100" s="1"/>
  <c r="I105" i="100"/>
  <c r="AI109" i="100"/>
  <c r="AV109" i="100" s="1"/>
  <c r="AH109" i="100"/>
  <c r="AU109" i="100" s="1"/>
  <c r="AG109" i="100"/>
  <c r="AT109" i="100" s="1"/>
  <c r="AR112" i="100"/>
  <c r="AQ112" i="100"/>
  <c r="AE112" i="100"/>
  <c r="AP112" i="100"/>
  <c r="AN112" i="100"/>
  <c r="K112" i="100" s="1"/>
  <c r="AM112" i="100"/>
  <c r="AL112" i="100"/>
  <c r="AK112" i="100"/>
  <c r="M112" i="100"/>
  <c r="AJ112" i="100"/>
  <c r="AN85" i="100"/>
  <c r="K85" i="100" s="1"/>
  <c r="M88" i="100"/>
  <c r="AK88" i="100"/>
  <c r="AM90" i="100"/>
  <c r="AJ93" i="100"/>
  <c r="AN97" i="100"/>
  <c r="K97" i="100" s="1"/>
  <c r="AI101" i="100"/>
  <c r="AV101" i="100" s="1"/>
  <c r="I102" i="100"/>
  <c r="H102" i="100"/>
  <c r="AO102" i="100"/>
  <c r="AP102" i="100"/>
  <c r="AQ105" i="100"/>
  <c r="AE105" i="100"/>
  <c r="AP105" i="100"/>
  <c r="AL105" i="100"/>
  <c r="AR105" i="100"/>
  <c r="AJ106" i="100"/>
  <c r="AE107" i="100"/>
  <c r="AI114" i="100"/>
  <c r="AV114" i="100" s="1"/>
  <c r="AH114" i="100"/>
  <c r="AU114" i="100" s="1"/>
  <c r="AG114" i="100"/>
  <c r="AT114" i="100" s="1"/>
  <c r="H122" i="100"/>
  <c r="AQ122" i="100"/>
  <c r="AE122" i="100"/>
  <c r="AL122" i="100"/>
  <c r="I122" i="100"/>
  <c r="AR122" i="100"/>
  <c r="AP122" i="100"/>
  <c r="AO122" i="100"/>
  <c r="AN122" i="100"/>
  <c r="K122" i="100" s="1"/>
  <c r="AM122" i="100"/>
  <c r="AK122" i="100"/>
  <c r="AJ122" i="100"/>
  <c r="M122" i="100"/>
  <c r="AM59" i="100"/>
  <c r="AP68" i="100"/>
  <c r="M69" i="100"/>
  <c r="AK69" i="100"/>
  <c r="AO73" i="100"/>
  <c r="K74" i="100"/>
  <c r="AJ74" i="100"/>
  <c r="AP80" i="100"/>
  <c r="M81" i="100"/>
  <c r="AK81" i="100"/>
  <c r="AO85" i="100"/>
  <c r="K86" i="100"/>
  <c r="AJ86" i="100"/>
  <c r="AL88" i="100"/>
  <c r="AN90" i="100"/>
  <c r="K90" i="100" s="1"/>
  <c r="AP92" i="100"/>
  <c r="M93" i="100"/>
  <c r="AK93" i="100"/>
  <c r="AO97" i="100"/>
  <c r="K98" i="100"/>
  <c r="AJ98" i="100"/>
  <c r="AJ101" i="100"/>
  <c r="K102" i="100"/>
  <c r="AQ102" i="100"/>
  <c r="K105" i="100"/>
  <c r="AM106" i="100"/>
  <c r="AO133" i="100"/>
  <c r="AN133" i="100"/>
  <c r="K133" i="100" s="1"/>
  <c r="AL133" i="100"/>
  <c r="AJ133" i="100"/>
  <c r="M133" i="100"/>
  <c r="I133" i="100"/>
  <c r="H133" i="100"/>
  <c r="AR133" i="100"/>
  <c r="AQ133" i="100"/>
  <c r="AP133" i="100"/>
  <c r="AM133" i="100"/>
  <c r="AK133" i="100"/>
  <c r="AE133" i="100"/>
  <c r="AE68" i="100"/>
  <c r="M74" i="100"/>
  <c r="AE80" i="100"/>
  <c r="M86" i="100"/>
  <c r="AE92" i="100"/>
  <c r="M98" i="100"/>
  <c r="AK101" i="100"/>
  <c r="M102" i="100"/>
  <c r="AR102" i="100"/>
  <c r="M105" i="100"/>
  <c r="AN106" i="100"/>
  <c r="K106" i="100" s="1"/>
  <c r="AI134" i="100"/>
  <c r="AV134" i="100" s="1"/>
  <c r="AG134" i="100"/>
  <c r="AT134" i="100" s="1"/>
  <c r="AH134" i="100"/>
  <c r="AU134" i="100" s="1"/>
  <c r="I110" i="100"/>
  <c r="AO111" i="100"/>
  <c r="AE113" i="100"/>
  <c r="AQ113" i="100"/>
  <c r="AK120" i="100"/>
  <c r="I159" i="100"/>
  <c r="AR159" i="100"/>
  <c r="AQ159" i="100"/>
  <c r="AE159" i="100"/>
  <c r="AP159" i="100"/>
  <c r="AO159" i="100"/>
  <c r="AN159" i="100"/>
  <c r="AL159" i="100"/>
  <c r="AK159" i="100"/>
  <c r="M159" i="100"/>
  <c r="AJ159" i="100"/>
  <c r="AM159" i="100"/>
  <c r="H159" i="100"/>
  <c r="AP111" i="100"/>
  <c r="AL120" i="100"/>
  <c r="AG125" i="100"/>
  <c r="AT125" i="100" s="1"/>
  <c r="AL142" i="100"/>
  <c r="AP155" i="100"/>
  <c r="AN155" i="100"/>
  <c r="AM155" i="100"/>
  <c r="AL155" i="100"/>
  <c r="AK155" i="100"/>
  <c r="M155" i="100"/>
  <c r="AJ155" i="100"/>
  <c r="K155" i="100"/>
  <c r="I155" i="100"/>
  <c r="H155" i="100"/>
  <c r="AO155" i="100"/>
  <c r="AE155" i="100"/>
  <c r="AQ155" i="100"/>
  <c r="K159" i="100"/>
  <c r="AQ111" i="100"/>
  <c r="AG113" i="100"/>
  <c r="AT113" i="100" s="1"/>
  <c r="AJ117" i="100"/>
  <c r="AM120" i="100"/>
  <c r="AI123" i="100"/>
  <c r="AV123" i="100" s="1"/>
  <c r="AH123" i="100"/>
  <c r="AU123" i="100" s="1"/>
  <c r="AG123" i="100"/>
  <c r="AT123" i="100" s="1"/>
  <c r="AH125" i="100"/>
  <c r="AU125" i="100" s="1"/>
  <c r="AE104" i="100"/>
  <c r="AQ104" i="100"/>
  <c r="AP109" i="100"/>
  <c r="M110" i="100"/>
  <c r="AK110" i="100"/>
  <c r="AR111" i="100"/>
  <c r="I113" i="100"/>
  <c r="AH113" i="100"/>
  <c r="AU113" i="100" s="1"/>
  <c r="AL116" i="100"/>
  <c r="I117" i="100"/>
  <c r="AR118" i="100"/>
  <c r="AM118" i="100"/>
  <c r="AL118" i="100"/>
  <c r="AP118" i="100"/>
  <c r="AN120" i="100"/>
  <c r="K120" i="100" s="1"/>
  <c r="AR130" i="100"/>
  <c r="AO130" i="100"/>
  <c r="AM130" i="100"/>
  <c r="AJ130" i="100"/>
  <c r="AE130" i="100"/>
  <c r="M130" i="100"/>
  <c r="AQ130" i="100"/>
  <c r="K130" i="100"/>
  <c r="AK130" i="100"/>
  <c r="AL110" i="100"/>
  <c r="H111" i="100"/>
  <c r="H116" i="100"/>
  <c r="AR117" i="100"/>
  <c r="AQ117" i="100"/>
  <c r="AE117" i="100"/>
  <c r="AL117" i="100"/>
  <c r="AP125" i="100"/>
  <c r="AN125" i="100"/>
  <c r="K125" i="100" s="1"/>
  <c r="AE125" i="100"/>
  <c r="AR125" i="100"/>
  <c r="AO125" i="100"/>
  <c r="AL125" i="100"/>
  <c r="I125" i="100"/>
  <c r="AK125" i="100"/>
  <c r="H125" i="100"/>
  <c r="AJ125" i="100"/>
  <c r="AM125" i="100"/>
  <c r="AR155" i="100"/>
  <c r="AQ120" i="100"/>
  <c r="AE120" i="100"/>
  <c r="AO120" i="100"/>
  <c r="I120" i="100"/>
  <c r="AR120" i="100"/>
  <c r="AP120" i="100"/>
  <c r="AN110" i="100"/>
  <c r="K110" i="100" s="1"/>
  <c r="AK116" i="100"/>
  <c r="M116" i="100"/>
  <c r="AJ116" i="100"/>
  <c r="K116" i="100"/>
  <c r="AO116" i="100"/>
  <c r="M117" i="100"/>
  <c r="AN117" i="100"/>
  <c r="K117" i="100" s="1"/>
  <c r="AM108" i="100"/>
  <c r="AO110" i="100"/>
  <c r="K111" i="100"/>
  <c r="AJ111" i="100"/>
  <c r="AL113" i="100"/>
  <c r="AP115" i="100"/>
  <c r="AO115" i="100"/>
  <c r="AM115" i="100"/>
  <c r="AP116" i="100"/>
  <c r="AO117" i="100"/>
  <c r="M120" i="100"/>
  <c r="K104" i="100"/>
  <c r="M111" i="100"/>
  <c r="AQ116" i="100"/>
  <c r="AP117" i="100"/>
  <c r="AR142" i="100"/>
  <c r="AQ142" i="100"/>
  <c r="AE142" i="100"/>
  <c r="AP142" i="100"/>
  <c r="AO142" i="100"/>
  <c r="AM142" i="100"/>
  <c r="AN142" i="100"/>
  <c r="K142" i="100" s="1"/>
  <c r="AK142" i="100"/>
  <c r="AJ142" i="100"/>
  <c r="M142" i="100"/>
  <c r="I147" i="100"/>
  <c r="AQ147" i="100"/>
  <c r="AE147" i="100"/>
  <c r="AP147" i="100"/>
  <c r="AO147" i="100"/>
  <c r="AN147" i="100"/>
  <c r="K147" i="100" s="1"/>
  <c r="AL147" i="100"/>
  <c r="AK147" i="100"/>
  <c r="M147" i="100"/>
  <c r="H152" i="100"/>
  <c r="AQ152" i="100"/>
  <c r="AE152" i="100"/>
  <c r="AP152" i="100"/>
  <c r="AO152" i="100"/>
  <c r="AN152" i="100"/>
  <c r="AM152" i="100"/>
  <c r="AK152" i="100"/>
  <c r="M152" i="100"/>
  <c r="AJ152" i="100"/>
  <c r="K152" i="100"/>
  <c r="AI154" i="100"/>
  <c r="AV154" i="100" s="1"/>
  <c r="AG154" i="100"/>
  <c r="AT154" i="100" s="1"/>
  <c r="AG164" i="100"/>
  <c r="AT164" i="100" s="1"/>
  <c r="AI164" i="100"/>
  <c r="AV164" i="100" s="1"/>
  <c r="AH164" i="100"/>
  <c r="AU164" i="100" s="1"/>
  <c r="AG173" i="100"/>
  <c r="AT173" i="100" s="1"/>
  <c r="AH173" i="100"/>
  <c r="AU173" i="100" s="1"/>
  <c r="AL129" i="100"/>
  <c r="AG131" i="100"/>
  <c r="AT131" i="100" s="1"/>
  <c r="I132" i="100"/>
  <c r="H132" i="100"/>
  <c r="AQ132" i="100"/>
  <c r="AE132" i="100"/>
  <c r="AO132" i="100"/>
  <c r="H135" i="100"/>
  <c r="H137" i="100"/>
  <c r="AR137" i="100"/>
  <c r="AP137" i="100"/>
  <c r="AN137" i="100"/>
  <c r="K137" i="100" s="1"/>
  <c r="AG186" i="100"/>
  <c r="AT186" i="100" s="1"/>
  <c r="AH186" i="100"/>
  <c r="AU186" i="100" s="1"/>
  <c r="AI186" i="100"/>
  <c r="AV186" i="100" s="1"/>
  <c r="AM129" i="100"/>
  <c r="AI131" i="100"/>
  <c r="AV131" i="100" s="1"/>
  <c r="K132" i="100"/>
  <c r="AP143" i="100"/>
  <c r="AM143" i="100"/>
  <c r="AL143" i="100"/>
  <c r="AK143" i="100"/>
  <c r="M143" i="100"/>
  <c r="AJ143" i="100"/>
  <c r="I143" i="100"/>
  <c r="AN143" i="100"/>
  <c r="K143" i="100" s="1"/>
  <c r="AG145" i="100"/>
  <c r="AT145" i="100" s="1"/>
  <c r="AI151" i="100"/>
  <c r="AV151" i="100" s="1"/>
  <c r="AH151" i="100"/>
  <c r="AU151" i="100" s="1"/>
  <c r="AG151" i="100"/>
  <c r="AT151" i="100" s="1"/>
  <c r="H129" i="100"/>
  <c r="AH132" i="100"/>
  <c r="AU132" i="100" s="1"/>
  <c r="AG132" i="100"/>
  <c r="AT132" i="100" s="1"/>
  <c r="AQ135" i="100"/>
  <c r="AE135" i="100"/>
  <c r="AP135" i="100"/>
  <c r="AN135" i="100"/>
  <c r="K135" i="100" s="1"/>
  <c r="AL135" i="100"/>
  <c r="AI139" i="100"/>
  <c r="AV139" i="100" s="1"/>
  <c r="AH139" i="100"/>
  <c r="AU139" i="100" s="1"/>
  <c r="AO143" i="100"/>
  <c r="AH145" i="100"/>
  <c r="AU145" i="100" s="1"/>
  <c r="AI146" i="100"/>
  <c r="AV146" i="100" s="1"/>
  <c r="AH146" i="100"/>
  <c r="AU146" i="100" s="1"/>
  <c r="AG146" i="100"/>
  <c r="AT146" i="100" s="1"/>
  <c r="AH149" i="100"/>
  <c r="AU149" i="100" s="1"/>
  <c r="AI162" i="100"/>
  <c r="AV162" i="100" s="1"/>
  <c r="AH162" i="100"/>
  <c r="AU162" i="100" s="1"/>
  <c r="AG162" i="100"/>
  <c r="AT162" i="100" s="1"/>
  <c r="AK129" i="100"/>
  <c r="M129" i="100"/>
  <c r="I129" i="100"/>
  <c r="AR129" i="100"/>
  <c r="AO129" i="100"/>
  <c r="AQ143" i="100"/>
  <c r="AI149" i="100"/>
  <c r="AV149" i="100" s="1"/>
  <c r="AH154" i="100"/>
  <c r="AU154" i="100" s="1"/>
  <c r="K129" i="100"/>
  <c r="AP129" i="100"/>
  <c r="AG135" i="100"/>
  <c r="AT135" i="100" s="1"/>
  <c r="AJ149" i="100"/>
  <c r="K149" i="100"/>
  <c r="H149" i="100"/>
  <c r="AR149" i="100"/>
  <c r="AQ149" i="100"/>
  <c r="AE149" i="100"/>
  <c r="AP149" i="100"/>
  <c r="AN149" i="100"/>
  <c r="AM149" i="100"/>
  <c r="AK149" i="100"/>
  <c r="AL149" i="100"/>
  <c r="AL152" i="100"/>
  <c r="AN123" i="100"/>
  <c r="K123" i="100" s="1"/>
  <c r="AL123" i="100"/>
  <c r="AO123" i="100"/>
  <c r="AI124" i="100"/>
  <c r="AV124" i="100" s="1"/>
  <c r="AG124" i="100"/>
  <c r="AT124" i="100" s="1"/>
  <c r="AG127" i="100"/>
  <c r="AT127" i="100" s="1"/>
  <c r="AK132" i="100"/>
  <c r="AJ137" i="100"/>
  <c r="AP140" i="100"/>
  <c r="AO140" i="100"/>
  <c r="AM140" i="100"/>
  <c r="AK140" i="100"/>
  <c r="M140" i="100"/>
  <c r="AE140" i="100"/>
  <c r="AO149" i="100"/>
  <c r="AR152" i="100"/>
  <c r="AH127" i="100"/>
  <c r="AU127" i="100" s="1"/>
  <c r="AE129" i="100"/>
  <c r="AM131" i="100"/>
  <c r="AL131" i="100"/>
  <c r="AJ131" i="100"/>
  <c r="K131" i="100"/>
  <c r="I131" i="100"/>
  <c r="AR131" i="100"/>
  <c r="AL132" i="100"/>
  <c r="AJ135" i="100"/>
  <c r="AK137" i="100"/>
  <c r="K140" i="100"/>
  <c r="AK144" i="100"/>
  <c r="M144" i="100"/>
  <c r="I144" i="100"/>
  <c r="H144" i="100"/>
  <c r="AR144" i="100"/>
  <c r="AQ144" i="100"/>
  <c r="AE144" i="100"/>
  <c r="AO144" i="100"/>
  <c r="AN144" i="100"/>
  <c r="K144" i="100" s="1"/>
  <c r="AJ144" i="100"/>
  <c r="I152" i="100"/>
  <c r="AI161" i="100"/>
  <c r="AV161" i="100" s="1"/>
  <c r="AH161" i="100"/>
  <c r="AU161" i="100" s="1"/>
  <c r="AG161" i="100"/>
  <c r="AT161" i="100" s="1"/>
  <c r="AG169" i="100"/>
  <c r="AT169" i="100" s="1"/>
  <c r="AE153" i="100"/>
  <c r="AQ153" i="100"/>
  <c r="AL154" i="100"/>
  <c r="AN156" i="100"/>
  <c r="K156" i="100" s="1"/>
  <c r="AP167" i="100"/>
  <c r="AO167" i="100"/>
  <c r="AL167" i="100"/>
  <c r="AR167" i="100"/>
  <c r="AG170" i="100"/>
  <c r="AT170" i="100" s="1"/>
  <c r="AQ172" i="100"/>
  <c r="AE172" i="100"/>
  <c r="AO172" i="100"/>
  <c r="AP172" i="100"/>
  <c r="M172" i="100"/>
  <c r="AN172" i="100"/>
  <c r="K172" i="100" s="1"/>
  <c r="AL172" i="100"/>
  <c r="I172" i="100"/>
  <c r="AK172" i="100"/>
  <c r="H172" i="100"/>
  <c r="H180" i="100"/>
  <c r="AN180" i="100"/>
  <c r="K180" i="100" s="1"/>
  <c r="AP127" i="100"/>
  <c r="AE134" i="100"/>
  <c r="AQ134" i="100"/>
  <c r="AG136" i="100"/>
  <c r="AT136" i="100" s="1"/>
  <c r="AP139" i="100"/>
  <c r="AR141" i="100"/>
  <c r="AJ145" i="100"/>
  <c r="AE146" i="100"/>
  <c r="AQ146" i="100"/>
  <c r="H148" i="100"/>
  <c r="AG148" i="100"/>
  <c r="AT148" i="100" s="1"/>
  <c r="AP151" i="100"/>
  <c r="AR153" i="100"/>
  <c r="AM154" i="100"/>
  <c r="AO156" i="100"/>
  <c r="AJ157" i="100"/>
  <c r="AE158" i="100"/>
  <c r="AQ158" i="100"/>
  <c r="H160" i="100"/>
  <c r="AE164" i="100"/>
  <c r="K167" i="100"/>
  <c r="AH170" i="100"/>
  <c r="AU170" i="100" s="1"/>
  <c r="I180" i="100"/>
  <c r="AI176" i="100"/>
  <c r="AV176" i="100" s="1"/>
  <c r="AG176" i="100"/>
  <c r="AT176" i="100" s="1"/>
  <c r="AH176" i="100"/>
  <c r="AU176" i="100" s="1"/>
  <c r="AM180" i="100"/>
  <c r="AP180" i="100"/>
  <c r="AO180" i="100"/>
  <c r="AL180" i="100"/>
  <c r="M180" i="100"/>
  <c r="AQ180" i="100"/>
  <c r="AJ180" i="100"/>
  <c r="AE180" i="100"/>
  <c r="AI187" i="100"/>
  <c r="AV187" i="100" s="1"/>
  <c r="AH187" i="100"/>
  <c r="AU187" i="100" s="1"/>
  <c r="M126" i="100"/>
  <c r="H134" i="100"/>
  <c r="M138" i="100"/>
  <c r="I141" i="100"/>
  <c r="AL145" i="100"/>
  <c r="H146" i="100"/>
  <c r="M150" i="100"/>
  <c r="AK150" i="100"/>
  <c r="I153" i="100"/>
  <c r="AO154" i="100"/>
  <c r="AE156" i="100"/>
  <c r="AQ156" i="100"/>
  <c r="AL157" i="100"/>
  <c r="AL163" i="100"/>
  <c r="AK163" i="100"/>
  <c r="M163" i="100"/>
  <c r="I163" i="100"/>
  <c r="AQ163" i="100"/>
  <c r="AM172" i="100"/>
  <c r="AN175" i="100"/>
  <c r="K175" i="100" s="1"/>
  <c r="AL175" i="100"/>
  <c r="AJ175" i="100"/>
  <c r="AR175" i="100"/>
  <c r="AQ175" i="100"/>
  <c r="M175" i="100"/>
  <c r="AP154" i="100"/>
  <c r="AR156" i="100"/>
  <c r="AI166" i="100"/>
  <c r="AV166" i="100" s="1"/>
  <c r="AH166" i="100"/>
  <c r="AU166" i="100" s="1"/>
  <c r="AG167" i="100"/>
  <c r="AT167" i="100" s="1"/>
  <c r="AG183" i="100"/>
  <c r="AT183" i="100" s="1"/>
  <c r="AH183" i="100"/>
  <c r="AU183" i="100" s="1"/>
  <c r="AJ185" i="100"/>
  <c r="AM192" i="100"/>
  <c r="AL192" i="100"/>
  <c r="I192" i="100"/>
  <c r="H192" i="100"/>
  <c r="AP192" i="100"/>
  <c r="AO192" i="100"/>
  <c r="AK192" i="100"/>
  <c r="AJ192" i="100"/>
  <c r="AE192" i="100"/>
  <c r="AR192" i="100"/>
  <c r="AQ192" i="100"/>
  <c r="M192" i="100"/>
  <c r="AN192" i="100"/>
  <c r="K192" i="100" s="1"/>
  <c r="K141" i="100"/>
  <c r="AJ141" i="100"/>
  <c r="AN145" i="100"/>
  <c r="K145" i="100" s="1"/>
  <c r="K153" i="100"/>
  <c r="AJ153" i="100"/>
  <c r="AE154" i="100"/>
  <c r="AQ154" i="100"/>
  <c r="H156" i="100"/>
  <c r="AN157" i="100"/>
  <c r="K157" i="100" s="1"/>
  <c r="M160" i="100"/>
  <c r="AK160" i="100"/>
  <c r="I162" i="100"/>
  <c r="AJ164" i="100"/>
  <c r="I165" i="100"/>
  <c r="AH167" i="100"/>
  <c r="AU167" i="100" s="1"/>
  <c r="AM175" i="100"/>
  <c r="AK185" i="100"/>
  <c r="K134" i="100"/>
  <c r="M141" i="100"/>
  <c r="K146" i="100"/>
  <c r="M153" i="100"/>
  <c r="I156" i="100"/>
  <c r="K158" i="100"/>
  <c r="AL160" i="100"/>
  <c r="AQ162" i="100"/>
  <c r="AE162" i="100"/>
  <c r="AP162" i="100"/>
  <c r="AM162" i="100"/>
  <c r="AN162" i="100"/>
  <c r="K162" i="100" s="1"/>
  <c r="AE163" i="100"/>
  <c r="AN165" i="100"/>
  <c r="K165" i="100" s="1"/>
  <c r="AM165" i="100"/>
  <c r="AJ165" i="100"/>
  <c r="AR165" i="100"/>
  <c r="AN168" i="100"/>
  <c r="AK168" i="100"/>
  <c r="M168" i="100"/>
  <c r="AJ168" i="100"/>
  <c r="K168" i="100"/>
  <c r="I168" i="100"/>
  <c r="H168" i="100"/>
  <c r="I174" i="100"/>
  <c r="AO175" i="100"/>
  <c r="I185" i="100"/>
  <c r="H174" i="100"/>
  <c r="AQ174" i="100"/>
  <c r="AE174" i="100"/>
  <c r="AR174" i="100"/>
  <c r="AO174" i="100"/>
  <c r="M174" i="100"/>
  <c r="AN174" i="100"/>
  <c r="K174" i="100" s="1"/>
  <c r="AK174" i="100"/>
  <c r="AL185" i="100"/>
  <c r="AR185" i="100"/>
  <c r="AE185" i="100"/>
  <c r="H185" i="100"/>
  <c r="AQ185" i="100"/>
  <c r="AP185" i="100"/>
  <c r="AO185" i="100"/>
  <c r="AN185" i="100"/>
  <c r="K185" i="100" s="1"/>
  <c r="AI185" i="100"/>
  <c r="AV185" i="100" s="1"/>
  <c r="AH185" i="100"/>
  <c r="AU185" i="100" s="1"/>
  <c r="M156" i="100"/>
  <c r="H164" i="100"/>
  <c r="AR164" i="100"/>
  <c r="AO164" i="100"/>
  <c r="AN164" i="100"/>
  <c r="K164" i="100" s="1"/>
  <c r="AM174" i="100"/>
  <c r="AN169" i="100"/>
  <c r="K169" i="100" s="1"/>
  <c r="I173" i="100"/>
  <c r="I179" i="100"/>
  <c r="AO184" i="100"/>
  <c r="AN186" i="100"/>
  <c r="K186" i="100" s="1"/>
  <c r="AK205" i="100"/>
  <c r="AG215" i="100"/>
  <c r="AT215" i="100" s="1"/>
  <c r="AI215" i="100"/>
  <c r="AV215" i="100" s="1"/>
  <c r="AO169" i="100"/>
  <c r="AL173" i="100"/>
  <c r="AJ173" i="100"/>
  <c r="K173" i="100"/>
  <c r="AO173" i="100"/>
  <c r="H179" i="100"/>
  <c r="AR179" i="100"/>
  <c r="AP179" i="100"/>
  <c r="AN179" i="100"/>
  <c r="K179" i="100" s="1"/>
  <c r="AO186" i="100"/>
  <c r="AG188" i="100"/>
  <c r="AT188" i="100" s="1"/>
  <c r="AL205" i="100"/>
  <c r="AH188" i="100"/>
  <c r="AU188" i="100" s="1"/>
  <c r="AN205" i="100"/>
  <c r="K205" i="100" s="1"/>
  <c r="AE169" i="100"/>
  <c r="AQ169" i="100"/>
  <c r="AL170" i="100"/>
  <c r="AJ171" i="100"/>
  <c r="I171" i="100"/>
  <c r="AN171" i="100"/>
  <c r="K171" i="100" s="1"/>
  <c r="AQ173" i="100"/>
  <c r="M179" i="100"/>
  <c r="AQ179" i="100"/>
  <c r="AQ186" i="100"/>
  <c r="AP189" i="100"/>
  <c r="AK189" i="100"/>
  <c r="M189" i="100"/>
  <c r="AJ189" i="100"/>
  <c r="AL189" i="100"/>
  <c r="K161" i="100"/>
  <c r="AN170" i="100"/>
  <c r="K170" i="100" s="1"/>
  <c r="M171" i="100"/>
  <c r="AO171" i="100"/>
  <c r="AR173" i="100"/>
  <c r="AM189" i="100"/>
  <c r="AH215" i="100"/>
  <c r="AU215" i="100" s="1"/>
  <c r="AR205" i="100"/>
  <c r="AM205" i="100"/>
  <c r="AE205" i="100"/>
  <c r="AQ205" i="100"/>
  <c r="AP205" i="100"/>
  <c r="AO205" i="100"/>
  <c r="H205" i="100"/>
  <c r="AH207" i="100"/>
  <c r="AU207" i="100" s="1"/>
  <c r="AI207" i="100"/>
  <c r="AV207" i="100" s="1"/>
  <c r="AG207" i="100"/>
  <c r="AT207" i="100" s="1"/>
  <c r="I193" i="100"/>
  <c r="H193" i="100"/>
  <c r="AO193" i="100"/>
  <c r="AN193" i="100"/>
  <c r="AK193" i="100"/>
  <c r="AJ193" i="100"/>
  <c r="AE193" i="100"/>
  <c r="M193" i="100"/>
  <c r="AL193" i="100"/>
  <c r="H198" i="100"/>
  <c r="AR198" i="100"/>
  <c r="AP198" i="100"/>
  <c r="AO198" i="100"/>
  <c r="AN198" i="100"/>
  <c r="K198" i="100" s="1"/>
  <c r="AM198" i="100"/>
  <c r="I198" i="100"/>
  <c r="AQ198" i="100"/>
  <c r="AL198" i="100"/>
  <c r="AK198" i="100"/>
  <c r="AJ198" i="100"/>
  <c r="M198" i="100"/>
  <c r="AP177" i="100"/>
  <c r="AN177" i="100"/>
  <c r="K177" i="100" s="1"/>
  <c r="AM177" i="100"/>
  <c r="AJ183" i="100"/>
  <c r="K183" i="100"/>
  <c r="AP183" i="100"/>
  <c r="AR183" i="100"/>
  <c r="AQ183" i="100"/>
  <c r="AQ184" i="100"/>
  <c r="AE184" i="100"/>
  <c r="AK184" i="100"/>
  <c r="M184" i="100"/>
  <c r="AR184" i="100"/>
  <c r="H186" i="100"/>
  <c r="AM186" i="100"/>
  <c r="AK186" i="100"/>
  <c r="AJ186" i="100"/>
  <c r="AQ189" i="100"/>
  <c r="K193" i="100"/>
  <c r="AM193" i="100"/>
  <c r="AI195" i="100"/>
  <c r="AV195" i="100" s="1"/>
  <c r="AH195" i="100"/>
  <c r="AU195" i="100" s="1"/>
  <c r="AG195" i="100"/>
  <c r="AT195" i="100" s="1"/>
  <c r="M205" i="100"/>
  <c r="AQ193" i="100"/>
  <c r="AJ209" i="100"/>
  <c r="AQ209" i="100"/>
  <c r="AE209" i="100"/>
  <c r="AR209" i="100"/>
  <c r="AP209" i="100"/>
  <c r="AO209" i="100"/>
  <c r="M209" i="100"/>
  <c r="AM209" i="100"/>
  <c r="I209" i="100"/>
  <c r="AL209" i="100"/>
  <c r="H209" i="100"/>
  <c r="AK209" i="100"/>
  <c r="AN209" i="100"/>
  <c r="K209" i="100" s="1"/>
  <c r="I181" i="100"/>
  <c r="AN181" i="100"/>
  <c r="AM181" i="100"/>
  <c r="AR191" i="100"/>
  <c r="AM191" i="100"/>
  <c r="AL191" i="100"/>
  <c r="AP191" i="100"/>
  <c r="H196" i="100"/>
  <c r="AK204" i="100"/>
  <c r="M204" i="100"/>
  <c r="AR204" i="100"/>
  <c r="AE204" i="100"/>
  <c r="AQ204" i="100"/>
  <c r="AP204" i="100"/>
  <c r="AO204" i="100"/>
  <c r="AM204" i="100"/>
  <c r="AM206" i="100"/>
  <c r="I206" i="100"/>
  <c r="AO206" i="100"/>
  <c r="AL206" i="100"/>
  <c r="H206" i="100"/>
  <c r="AK206" i="100"/>
  <c r="AJ206" i="100"/>
  <c r="AE206" i="100"/>
  <c r="AR206" i="100"/>
  <c r="AQ206" i="100"/>
  <c r="K181" i="100"/>
  <c r="AO181" i="100"/>
  <c r="AL190" i="100"/>
  <c r="K191" i="100"/>
  <c r="AQ191" i="100"/>
  <c r="AI200" i="100"/>
  <c r="AV200" i="100" s="1"/>
  <c r="AH200" i="100"/>
  <c r="AU200" i="100" s="1"/>
  <c r="AG200" i="100"/>
  <c r="AT200" i="100" s="1"/>
  <c r="AN204" i="100"/>
  <c r="K204" i="100" s="1"/>
  <c r="K206" i="100"/>
  <c r="AQ212" i="100"/>
  <c r="AE212" i="100"/>
  <c r="AP212" i="100"/>
  <c r="AJ212" i="100"/>
  <c r="H212" i="100"/>
  <c r="AN212" i="100"/>
  <c r="K212" i="100" s="1"/>
  <c r="AL212" i="100"/>
  <c r="AK212" i="100"/>
  <c r="M212" i="100"/>
  <c r="AQ196" i="100"/>
  <c r="AE196" i="100"/>
  <c r="AP196" i="100"/>
  <c r="AN196" i="100"/>
  <c r="K196" i="100" s="1"/>
  <c r="AM196" i="100"/>
  <c r="AL196" i="100"/>
  <c r="AK196" i="100"/>
  <c r="M196" i="100"/>
  <c r="AH206" i="100"/>
  <c r="AU206" i="100" s="1"/>
  <c r="AG206" i="100"/>
  <c r="AT206" i="100" s="1"/>
  <c r="AG214" i="100"/>
  <c r="AT214" i="100" s="1"/>
  <c r="AH214" i="100"/>
  <c r="AU214" i="100" s="1"/>
  <c r="M178" i="100"/>
  <c r="AQ181" i="100"/>
  <c r="I190" i="100"/>
  <c r="AE191" i="100"/>
  <c r="AR181" i="100"/>
  <c r="AK190" i="100"/>
  <c r="M190" i="100"/>
  <c r="AR190" i="100"/>
  <c r="AQ190" i="100"/>
  <c r="AE190" i="100"/>
  <c r="AO190" i="100"/>
  <c r="AN201" i="100"/>
  <c r="K201" i="100" s="1"/>
  <c r="AR201" i="100"/>
  <c r="AQ201" i="100"/>
  <c r="AO201" i="100"/>
  <c r="AM201" i="100"/>
  <c r="AL201" i="100"/>
  <c r="M201" i="100"/>
  <c r="AK201" i="100"/>
  <c r="AJ201" i="100"/>
  <c r="AI216" i="100"/>
  <c r="AV216" i="100" s="1"/>
  <c r="AH216" i="100"/>
  <c r="AU216" i="100" s="1"/>
  <c r="AG227" i="100"/>
  <c r="AT227" i="100" s="1"/>
  <c r="AH227" i="100"/>
  <c r="AU227" i="100" s="1"/>
  <c r="AI227" i="100"/>
  <c r="AV227" i="100" s="1"/>
  <c r="AH224" i="100"/>
  <c r="AU224" i="100" s="1"/>
  <c r="AI224" i="100"/>
  <c r="AV224" i="100" s="1"/>
  <c r="AG224" i="100"/>
  <c r="AT224" i="100" s="1"/>
  <c r="AI206" i="100"/>
  <c r="AV206" i="100" s="1"/>
  <c r="I187" i="100"/>
  <c r="AP195" i="100"/>
  <c r="AR197" i="100"/>
  <c r="I199" i="100"/>
  <c r="AH199" i="100"/>
  <c r="AU199" i="100" s="1"/>
  <c r="AP203" i="100"/>
  <c r="AK203" i="100"/>
  <c r="M203" i="100"/>
  <c r="AN203" i="100"/>
  <c r="K203" i="100" s="1"/>
  <c r="AJ210" i="100"/>
  <c r="I211" i="100"/>
  <c r="AP213" i="100"/>
  <c r="AL215" i="100"/>
  <c r="H218" i="100"/>
  <c r="AE195" i="100"/>
  <c r="AQ195" i="100"/>
  <c r="H197" i="100"/>
  <c r="H210" i="100"/>
  <c r="AK210" i="100"/>
  <c r="AL211" i="100"/>
  <c r="H211" i="100"/>
  <c r="AN211" i="100"/>
  <c r="K211" i="100" s="1"/>
  <c r="AO215" i="100"/>
  <c r="I197" i="100"/>
  <c r="I210" i="100"/>
  <c r="AP215" i="100"/>
  <c r="AP218" i="100"/>
  <c r="AK218" i="100"/>
  <c r="M218" i="100"/>
  <c r="AJ218" i="100"/>
  <c r="AN218" i="100"/>
  <c r="K218" i="100" s="1"/>
  <c r="AL218" i="100"/>
  <c r="AM218" i="100"/>
  <c r="AQ210" i="100"/>
  <c r="AE210" i="100"/>
  <c r="AL210" i="100"/>
  <c r="AN210" i="100"/>
  <c r="K210" i="100" s="1"/>
  <c r="AI217" i="100"/>
  <c r="AV217" i="100" s="1"/>
  <c r="AG217" i="100"/>
  <c r="AT217" i="100" s="1"/>
  <c r="AO218" i="100"/>
  <c r="I222" i="100"/>
  <c r="AR222" i="100"/>
  <c r="AO222" i="100"/>
  <c r="AN222" i="100"/>
  <c r="K222" i="100" s="1"/>
  <c r="AM222" i="100"/>
  <c r="AK222" i="100"/>
  <c r="AL222" i="100"/>
  <c r="AI229" i="100"/>
  <c r="AV229" i="100" s="1"/>
  <c r="AG229" i="100"/>
  <c r="AT229" i="100" s="1"/>
  <c r="AR240" i="100"/>
  <c r="AP240" i="100"/>
  <c r="AO240" i="100"/>
  <c r="AN240" i="100"/>
  <c r="K240" i="100" s="1"/>
  <c r="AM240" i="100"/>
  <c r="AL240" i="100"/>
  <c r="AJ240" i="100"/>
  <c r="H240" i="100"/>
  <c r="AE240" i="100"/>
  <c r="M240" i="100"/>
  <c r="I240" i="100"/>
  <c r="AQ240" i="100"/>
  <c r="AK240" i="100"/>
  <c r="M197" i="100"/>
  <c r="AK197" i="100"/>
  <c r="AO208" i="100"/>
  <c r="AJ208" i="100"/>
  <c r="AN208" i="100"/>
  <c r="K208" i="100" s="1"/>
  <c r="M210" i="100"/>
  <c r="AP210" i="100"/>
  <c r="AR211" i="100"/>
  <c r="AQ213" i="100"/>
  <c r="AE213" i="100"/>
  <c r="AL213" i="100"/>
  <c r="AK213" i="100"/>
  <c r="M213" i="100"/>
  <c r="AO213" i="100"/>
  <c r="H213" i="100"/>
  <c r="AR218" i="100"/>
  <c r="M222" i="100"/>
  <c r="AQ222" i="100"/>
  <c r="AL226" i="100"/>
  <c r="AJ226" i="100"/>
  <c r="K226" i="100"/>
  <c r="I226" i="100"/>
  <c r="H226" i="100"/>
  <c r="AR226" i="100"/>
  <c r="AO226" i="100"/>
  <c r="AM226" i="100"/>
  <c r="AE226" i="100"/>
  <c r="M226" i="100"/>
  <c r="AQ226" i="100"/>
  <c r="AI228" i="100"/>
  <c r="AV228" i="100" s="1"/>
  <c r="AH228" i="100"/>
  <c r="AU228" i="100" s="1"/>
  <c r="AG228" i="100"/>
  <c r="AT228" i="100" s="1"/>
  <c r="I232" i="100"/>
  <c r="AN232" i="100"/>
  <c r="K232" i="100" s="1"/>
  <c r="AM232" i="100"/>
  <c r="AK232" i="100"/>
  <c r="AJ232" i="100"/>
  <c r="AE232" i="100"/>
  <c r="AR232" i="100"/>
  <c r="M232" i="100"/>
  <c r="AQ232" i="100"/>
  <c r="H232" i="100"/>
  <c r="AP232" i="100"/>
  <c r="AO232" i="100"/>
  <c r="K195" i="100"/>
  <c r="I207" i="100"/>
  <c r="AO207" i="100"/>
  <c r="AM207" i="100"/>
  <c r="M208" i="100"/>
  <c r="AP208" i="100"/>
  <c r="AR210" i="100"/>
  <c r="AE211" i="100"/>
  <c r="K213" i="100"/>
  <c r="AL214" i="100"/>
  <c r="H214" i="100"/>
  <c r="AR214" i="100"/>
  <c r="AE214" i="100"/>
  <c r="AN214" i="100"/>
  <c r="K214" i="100" s="1"/>
  <c r="I214" i="100"/>
  <c r="H215" i="100"/>
  <c r="AN215" i="100"/>
  <c r="K215" i="100" s="1"/>
  <c r="AM215" i="100"/>
  <c r="AK215" i="100"/>
  <c r="AE215" i="100"/>
  <c r="AJ224" i="100"/>
  <c r="I224" i="100"/>
  <c r="AR224" i="100"/>
  <c r="AQ224" i="100"/>
  <c r="AE224" i="100"/>
  <c r="AP224" i="100"/>
  <c r="AN224" i="100"/>
  <c r="K224" i="100" s="1"/>
  <c r="AL224" i="100"/>
  <c r="AK224" i="100"/>
  <c r="AO224" i="100"/>
  <c r="AR220" i="100"/>
  <c r="AP220" i="100"/>
  <c r="AM220" i="100"/>
  <c r="AL220" i="100"/>
  <c r="AQ220" i="100"/>
  <c r="AL225" i="100"/>
  <c r="AR230" i="100"/>
  <c r="AL230" i="100"/>
  <c r="AE230" i="100"/>
  <c r="AQ230" i="100"/>
  <c r="AP230" i="100"/>
  <c r="AN230" i="100"/>
  <c r="K230" i="100" s="1"/>
  <c r="AM230" i="100"/>
  <c r="M230" i="100"/>
  <c r="AK230" i="100"/>
  <c r="AJ230" i="100"/>
  <c r="K220" i="100"/>
  <c r="H227" i="100"/>
  <c r="AQ227" i="100"/>
  <c r="AE227" i="100"/>
  <c r="AO227" i="100"/>
  <c r="AN227" i="100"/>
  <c r="K227" i="100" s="1"/>
  <c r="AM227" i="100"/>
  <c r="AO230" i="100"/>
  <c r="H247" i="100"/>
  <c r="AQ247" i="100"/>
  <c r="AE247" i="100"/>
  <c r="AP247" i="100"/>
  <c r="AO247" i="100"/>
  <c r="AN247" i="100"/>
  <c r="K247" i="100" s="1"/>
  <c r="AM247" i="100"/>
  <c r="AL247" i="100"/>
  <c r="AK247" i="100"/>
  <c r="M247" i="100"/>
  <c r="I247" i="100"/>
  <c r="AJ247" i="100"/>
  <c r="I257" i="100"/>
  <c r="AR257" i="100"/>
  <c r="AQ257" i="100"/>
  <c r="AE257" i="100"/>
  <c r="AM257" i="100"/>
  <c r="AL257" i="100"/>
  <c r="AK257" i="100"/>
  <c r="M257" i="100"/>
  <c r="AP257" i="100"/>
  <c r="AO257" i="100"/>
  <c r="AN257" i="100"/>
  <c r="K257" i="100" s="1"/>
  <c r="AJ257" i="100"/>
  <c r="AK219" i="100"/>
  <c r="M219" i="100"/>
  <c r="AR219" i="100"/>
  <c r="AQ219" i="100"/>
  <c r="AE219" i="100"/>
  <c r="AO219" i="100"/>
  <c r="AM221" i="100"/>
  <c r="AK221" i="100"/>
  <c r="M221" i="100"/>
  <c r="I221" i="100"/>
  <c r="H221" i="100"/>
  <c r="AG223" i="100"/>
  <c r="AT223" i="100" s="1"/>
  <c r="AL227" i="100"/>
  <c r="AJ244" i="100"/>
  <c r="I244" i="100"/>
  <c r="H244" i="100"/>
  <c r="AR244" i="100"/>
  <c r="AQ244" i="100"/>
  <c r="AE244" i="100"/>
  <c r="AP244" i="100"/>
  <c r="AO244" i="100"/>
  <c r="AN244" i="100"/>
  <c r="K244" i="100" s="1"/>
  <c r="M244" i="100"/>
  <c r="AL244" i="100"/>
  <c r="AK244" i="100"/>
  <c r="AR247" i="100"/>
  <c r="I216" i="100"/>
  <c r="AO217" i="100"/>
  <c r="I228" i="100"/>
  <c r="AM231" i="100"/>
  <c r="H231" i="100"/>
  <c r="AN231" i="100"/>
  <c r="K231" i="100" s="1"/>
  <c r="AH233" i="100"/>
  <c r="AU233" i="100" s="1"/>
  <c r="AJ235" i="100"/>
  <c r="AP238" i="100"/>
  <c r="AN238" i="100"/>
  <c r="K238" i="100" s="1"/>
  <c r="AM238" i="100"/>
  <c r="AL238" i="100"/>
  <c r="AK238" i="100"/>
  <c r="M238" i="100"/>
  <c r="I238" i="100"/>
  <c r="I242" i="100"/>
  <c r="AR242" i="100"/>
  <c r="AQ242" i="100"/>
  <c r="AE242" i="100"/>
  <c r="AP242" i="100"/>
  <c r="AO242" i="100"/>
  <c r="AN242" i="100"/>
  <c r="K242" i="100" s="1"/>
  <c r="AM242" i="100"/>
  <c r="AL242" i="100"/>
  <c r="AJ223" i="100"/>
  <c r="AL235" i="100"/>
  <c r="AI246" i="100"/>
  <c r="AV246" i="100" s="1"/>
  <c r="AH246" i="100"/>
  <c r="AU246" i="100" s="1"/>
  <c r="AG246" i="100"/>
  <c r="AT246" i="100" s="1"/>
  <c r="AM235" i="100"/>
  <c r="AI234" i="100"/>
  <c r="AV234" i="100" s="1"/>
  <c r="AG234" i="100"/>
  <c r="AT234" i="100" s="1"/>
  <c r="AR235" i="100"/>
  <c r="AI258" i="100"/>
  <c r="AV258" i="100" s="1"/>
  <c r="AH258" i="100"/>
  <c r="AU258" i="100" s="1"/>
  <c r="AG258" i="100"/>
  <c r="AT258" i="100" s="1"/>
  <c r="AM256" i="100"/>
  <c r="AK256" i="100"/>
  <c r="M256" i="100"/>
  <c r="AJ256" i="100"/>
  <c r="AR256" i="100"/>
  <c r="AQ256" i="100"/>
  <c r="AE256" i="100"/>
  <c r="AP256" i="100"/>
  <c r="H256" i="100"/>
  <c r="AO256" i="100"/>
  <c r="AN256" i="100"/>
  <c r="K256" i="100" s="1"/>
  <c r="AL256" i="100"/>
  <c r="AQ235" i="100"/>
  <c r="AE235" i="100"/>
  <c r="AP235" i="100"/>
  <c r="AN235" i="100"/>
  <c r="K235" i="100" s="1"/>
  <c r="AK235" i="100"/>
  <c r="M235" i="100"/>
  <c r="AP234" i="100"/>
  <c r="AR236" i="100"/>
  <c r="AM237" i="100"/>
  <c r="AO239" i="100"/>
  <c r="AE241" i="100"/>
  <c r="AQ241" i="100"/>
  <c r="H243" i="100"/>
  <c r="AP246" i="100"/>
  <c r="AR248" i="100"/>
  <c r="AM249" i="100"/>
  <c r="H250" i="100"/>
  <c r="AP250" i="100"/>
  <c r="AL250" i="100"/>
  <c r="AO250" i="100"/>
  <c r="H274" i="100"/>
  <c r="AR274" i="100"/>
  <c r="AQ274" i="100"/>
  <c r="AE274" i="100"/>
  <c r="AP274" i="100"/>
  <c r="AO274" i="100"/>
  <c r="AN274" i="100"/>
  <c r="K274" i="100" s="1"/>
  <c r="AM274" i="100"/>
  <c r="AL274" i="100"/>
  <c r="AK274" i="100"/>
  <c r="M274" i="100"/>
  <c r="AJ274" i="100"/>
  <c r="AL255" i="100"/>
  <c r="AI252" i="100"/>
  <c r="AV252" i="100" s="1"/>
  <c r="AG252" i="100"/>
  <c r="AT252" i="100" s="1"/>
  <c r="AM255" i="100"/>
  <c r="AP237" i="100"/>
  <c r="I241" i="100"/>
  <c r="K243" i="100"/>
  <c r="AJ243" i="100"/>
  <c r="AP249" i="100"/>
  <c r="AO251" i="100"/>
  <c r="AN255" i="100"/>
  <c r="AJ259" i="100"/>
  <c r="I259" i="100"/>
  <c r="H259" i="100"/>
  <c r="AP259" i="100"/>
  <c r="AO259" i="100"/>
  <c r="AN259" i="100"/>
  <c r="K259" i="100" s="1"/>
  <c r="AM259" i="100"/>
  <c r="AL259" i="100"/>
  <c r="AQ237" i="100"/>
  <c r="AG239" i="100"/>
  <c r="AT239" i="100" s="1"/>
  <c r="M243" i="100"/>
  <c r="AK243" i="100"/>
  <c r="AE249" i="100"/>
  <c r="AQ249" i="100"/>
  <c r="AP251" i="100"/>
  <c r="AQ255" i="100"/>
  <c r="M259" i="100"/>
  <c r="AQ259" i="100"/>
  <c r="AI264" i="100"/>
  <c r="AV264" i="100" s="1"/>
  <c r="AH264" i="100"/>
  <c r="AU264" i="100" s="1"/>
  <c r="AG264" i="100"/>
  <c r="AT264" i="100" s="1"/>
  <c r="M236" i="100"/>
  <c r="AK236" i="100"/>
  <c r="AR237" i="100"/>
  <c r="AH239" i="100"/>
  <c r="AU239" i="100" s="1"/>
  <c r="K241" i="100"/>
  <c r="AJ241" i="100"/>
  <c r="AL243" i="100"/>
  <c r="AN245" i="100"/>
  <c r="K245" i="100" s="1"/>
  <c r="M248" i="100"/>
  <c r="AK248" i="100"/>
  <c r="AR249" i="100"/>
  <c r="AQ251" i="100"/>
  <c r="AH252" i="100"/>
  <c r="AU252" i="100" s="1"/>
  <c r="AR259" i="100"/>
  <c r="I269" i="100"/>
  <c r="H269" i="100"/>
  <c r="AR269" i="100"/>
  <c r="AQ269" i="100"/>
  <c r="AE269" i="100"/>
  <c r="AP269" i="100"/>
  <c r="AO269" i="100"/>
  <c r="AN269" i="100"/>
  <c r="AM269" i="100"/>
  <c r="AL269" i="100"/>
  <c r="AK269" i="100"/>
  <c r="M269" i="100"/>
  <c r="K234" i="100"/>
  <c r="M241" i="100"/>
  <c r="AK241" i="100"/>
  <c r="AM243" i="100"/>
  <c r="K246" i="100"/>
  <c r="AH250" i="100"/>
  <c r="AU250" i="100" s="1"/>
  <c r="K269" i="100"/>
  <c r="H255" i="100"/>
  <c r="AI271" i="100"/>
  <c r="AV271" i="100" s="1"/>
  <c r="AN251" i="100"/>
  <c r="K251" i="100" s="1"/>
  <c r="AL251" i="100"/>
  <c r="AK251" i="100"/>
  <c r="M251" i="100"/>
  <c r="H251" i="100"/>
  <c r="AI253" i="100"/>
  <c r="AV253" i="100" s="1"/>
  <c r="AH253" i="100"/>
  <c r="AU253" i="100" s="1"/>
  <c r="AG253" i="100"/>
  <c r="AT253" i="100" s="1"/>
  <c r="I255" i="100"/>
  <c r="H262" i="100"/>
  <c r="AR262" i="100"/>
  <c r="AQ262" i="100"/>
  <c r="AE262" i="100"/>
  <c r="AP262" i="100"/>
  <c r="AM262" i="100"/>
  <c r="AL262" i="100"/>
  <c r="AK262" i="100"/>
  <c r="M262" i="100"/>
  <c r="AJ262" i="100"/>
  <c r="K262" i="100"/>
  <c r="AO262" i="100"/>
  <c r="AI276" i="100"/>
  <c r="AV276" i="100" s="1"/>
  <c r="AH276" i="100"/>
  <c r="AU276" i="100" s="1"/>
  <c r="AG276" i="100"/>
  <c r="AT276" i="100" s="1"/>
  <c r="AR255" i="100"/>
  <c r="AP255" i="100"/>
  <c r="AO255" i="100"/>
  <c r="AK255" i="100"/>
  <c r="M255" i="100"/>
  <c r="AJ255" i="100"/>
  <c r="K255" i="100"/>
  <c r="AR258" i="100"/>
  <c r="AH260" i="100"/>
  <c r="AU260" i="100" s="1"/>
  <c r="AE263" i="100"/>
  <c r="AQ263" i="100"/>
  <c r="AG265" i="100"/>
  <c r="AT265" i="100" s="1"/>
  <c r="AP268" i="100"/>
  <c r="AM271" i="100"/>
  <c r="AE275" i="100"/>
  <c r="AQ275" i="100"/>
  <c r="H258" i="100"/>
  <c r="AR263" i="100"/>
  <c r="AH265" i="100"/>
  <c r="AU265" i="100" s="1"/>
  <c r="K267" i="100"/>
  <c r="AJ267" i="100"/>
  <c r="AE268" i="100"/>
  <c r="AQ268" i="100"/>
  <c r="AG270" i="100"/>
  <c r="AT270" i="100" s="1"/>
  <c r="AN271" i="100"/>
  <c r="K271" i="100" s="1"/>
  <c r="AR275" i="100"/>
  <c r="AN252" i="100"/>
  <c r="K252" i="100" s="1"/>
  <c r="AP254" i="100"/>
  <c r="I258" i="100"/>
  <c r="AJ260" i="100"/>
  <c r="AE261" i="100"/>
  <c r="AQ261" i="100"/>
  <c r="H263" i="100"/>
  <c r="M267" i="100"/>
  <c r="AK267" i="100"/>
  <c r="AR268" i="100"/>
  <c r="I270" i="100"/>
  <c r="AH270" i="100"/>
  <c r="AU270" i="100" s="1"/>
  <c r="AO271" i="100"/>
  <c r="AJ272" i="100"/>
  <c r="H275" i="100"/>
  <c r="I263" i="100"/>
  <c r="AL267" i="100"/>
  <c r="H268" i="100"/>
  <c r="AP271" i="100"/>
  <c r="M272" i="100"/>
  <c r="AK272" i="100"/>
  <c r="I275" i="100"/>
  <c r="AE271" i="100"/>
  <c r="AQ271" i="100"/>
  <c r="AR271" i="100"/>
  <c r="K275" i="100"/>
  <c r="AJ275" i="100"/>
  <c r="AR276" i="100"/>
  <c r="AM253" i="100"/>
  <c r="I254" i="100"/>
  <c r="AL258" i="100"/>
  <c r="AN260" i="100"/>
  <c r="K260" i="100" s="1"/>
  <c r="M263" i="100"/>
  <c r="AK263" i="100"/>
  <c r="AM265" i="100"/>
  <c r="I266" i="100"/>
  <c r="AO267" i="100"/>
  <c r="K268" i="100"/>
  <c r="AJ268" i="100"/>
  <c r="AL270" i="100"/>
  <c r="H271" i="100"/>
  <c r="AN272" i="100"/>
  <c r="K272" i="100" s="1"/>
  <c r="M275" i="100"/>
  <c r="AK275" i="100"/>
  <c r="AN253" i="100"/>
  <c r="K253" i="100" s="1"/>
  <c r="AM258" i="100"/>
  <c r="AO260" i="100"/>
  <c r="AL263" i="100"/>
  <c r="AN265" i="100"/>
  <c r="K265" i="100" s="1"/>
  <c r="AP267" i="100"/>
  <c r="M268" i="100"/>
  <c r="AK268" i="100"/>
  <c r="AM270" i="100"/>
  <c r="I271" i="100"/>
  <c r="AO272" i="100"/>
  <c r="AJ273" i="100"/>
  <c r="AL275" i="100"/>
  <c r="H276" i="100"/>
  <c r="AM263" i="100"/>
  <c r="AL268" i="100"/>
  <c r="AM275" i="100"/>
  <c r="M254" i="100"/>
  <c r="AE260" i="100"/>
  <c r="M266" i="100"/>
  <c r="AE272" i="100"/>
  <c r="AA4" i="69"/>
  <c r="AB4" i="69"/>
  <c r="AC4" i="69"/>
  <c r="AD4" i="69"/>
  <c r="AE4" i="69"/>
  <c r="AF4" i="69"/>
  <c r="AG4" i="69"/>
  <c r="AH4" i="69"/>
  <c r="AI4" i="69"/>
  <c r="AJ4" i="69"/>
  <c r="AK4" i="69"/>
  <c r="AL4" i="69"/>
  <c r="AM4" i="69"/>
  <c r="AN4" i="69"/>
  <c r="AO4" i="69"/>
  <c r="AP4" i="69"/>
  <c r="Z4" i="69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H132" i="2"/>
  <c r="G132" i="2"/>
  <c r="D147" i="2"/>
  <c r="E147" i="2"/>
  <c r="F147" i="2"/>
  <c r="C147" i="2"/>
  <c r="AN115" i="2"/>
  <c r="AP115" i="2"/>
  <c r="AO115" i="2"/>
  <c r="X115" i="2"/>
  <c r="O122" i="2"/>
  <c r="U122" i="2"/>
  <c r="T122" i="2"/>
  <c r="S122" i="2"/>
  <c r="AH230" i="104" l="1"/>
  <c r="AU230" i="104" s="1"/>
  <c r="AI230" i="104"/>
  <c r="AV230" i="104" s="1"/>
  <c r="AE225" i="104"/>
  <c r="AK225" i="104"/>
  <c r="M225" i="104"/>
  <c r="AO225" i="104"/>
  <c r="AP225" i="104"/>
  <c r="AQ249" i="104"/>
  <c r="AR249" i="104"/>
  <c r="F19" i="104" s="1"/>
  <c r="U5" i="104" s="1"/>
  <c r="AP249" i="104"/>
  <c r="AO249" i="104"/>
  <c r="AN249" i="104"/>
  <c r="K249" i="104" s="1"/>
  <c r="AL249" i="104"/>
  <c r="H249" i="104"/>
  <c r="AH275" i="104"/>
  <c r="AU275" i="104" s="1"/>
  <c r="AI267" i="104"/>
  <c r="AV267" i="104" s="1"/>
  <c r="AH267" i="104"/>
  <c r="AU267" i="104" s="1"/>
  <c r="AG267" i="104"/>
  <c r="AT267" i="104" s="1"/>
  <c r="AI263" i="104"/>
  <c r="AV263" i="104" s="1"/>
  <c r="AG263" i="104"/>
  <c r="AT263" i="104" s="1"/>
  <c r="AI170" i="104"/>
  <c r="AV170" i="104" s="1"/>
  <c r="AH170" i="104"/>
  <c r="AU170" i="104" s="1"/>
  <c r="AG170" i="104"/>
  <c r="AT170" i="104" s="1"/>
  <c r="AI206" i="104"/>
  <c r="AV206" i="104" s="1"/>
  <c r="AH206" i="104"/>
  <c r="AU206" i="104" s="1"/>
  <c r="AG274" i="104"/>
  <c r="AT274" i="104" s="1"/>
  <c r="AI274" i="104"/>
  <c r="AV274" i="104" s="1"/>
  <c r="AL261" i="104"/>
  <c r="AM261" i="104"/>
  <c r="AK261" i="104"/>
  <c r="AE261" i="104"/>
  <c r="M261" i="104"/>
  <c r="AN261" i="104"/>
  <c r="K261" i="104" s="1"/>
  <c r="AQ261" i="104"/>
  <c r="AP261" i="104"/>
  <c r="AL129" i="104"/>
  <c r="AN129" i="104"/>
  <c r="K129" i="104" s="1"/>
  <c r="AO129" i="104"/>
  <c r="AM129" i="104"/>
  <c r="AJ129" i="104"/>
  <c r="AG29" i="104"/>
  <c r="AT29" i="104" s="1"/>
  <c r="AI29" i="104"/>
  <c r="AV29" i="104" s="1"/>
  <c r="AH29" i="104"/>
  <c r="AU29" i="104" s="1"/>
  <c r="AH161" i="104"/>
  <c r="AU161" i="104" s="1"/>
  <c r="AI199" i="104"/>
  <c r="AV199" i="104" s="1"/>
  <c r="AH199" i="104"/>
  <c r="AU199" i="104" s="1"/>
  <c r="AG199" i="104"/>
  <c r="AT199" i="104" s="1"/>
  <c r="AH37" i="104"/>
  <c r="AU37" i="104" s="1"/>
  <c r="AI37" i="104"/>
  <c r="AV37" i="104" s="1"/>
  <c r="AG37" i="104"/>
  <c r="AT37" i="104" s="1"/>
  <c r="AG161" i="104"/>
  <c r="AT161" i="104" s="1"/>
  <c r="AH167" i="104"/>
  <c r="AU167" i="104" s="1"/>
  <c r="AI167" i="104"/>
  <c r="AV167" i="104" s="1"/>
  <c r="AL33" i="104"/>
  <c r="AQ33" i="104"/>
  <c r="H33" i="104"/>
  <c r="F17" i="104" s="1"/>
  <c r="S5" i="104" s="1"/>
  <c r="M33" i="104"/>
  <c r="AP33" i="104"/>
  <c r="AM33" i="104"/>
  <c r="F15" i="104" s="1"/>
  <c r="R5" i="104" s="1"/>
  <c r="AK33" i="104"/>
  <c r="AJ33" i="104"/>
  <c r="F14" i="104" s="1"/>
  <c r="O5" i="104" s="1"/>
  <c r="AE33" i="104"/>
  <c r="AR33" i="104"/>
  <c r="AG119" i="104"/>
  <c r="AT119" i="104" s="1"/>
  <c r="W20" i="104"/>
  <c r="AG55" i="104"/>
  <c r="AT55" i="104" s="1"/>
  <c r="AG53" i="104"/>
  <c r="AT53" i="104" s="1"/>
  <c r="AI53" i="104"/>
  <c r="AV53" i="104" s="1"/>
  <c r="AH53" i="104"/>
  <c r="AU53" i="104" s="1"/>
  <c r="AL153" i="104"/>
  <c r="AO153" i="104"/>
  <c r="AN153" i="104"/>
  <c r="K153" i="104" s="1"/>
  <c r="AJ153" i="104"/>
  <c r="I153" i="104"/>
  <c r="N12" i="104" s="1"/>
  <c r="AQ153" i="104"/>
  <c r="AM153" i="104"/>
  <c r="AE153" i="104"/>
  <c r="Y20" i="104"/>
  <c r="AH55" i="104"/>
  <c r="AU55" i="104" s="1"/>
  <c r="AG229" i="104"/>
  <c r="AT229" i="104" s="1"/>
  <c r="AI229" i="104"/>
  <c r="AV229" i="104" s="1"/>
  <c r="AH229" i="104"/>
  <c r="AU229" i="104" s="1"/>
  <c r="AJ105" i="104"/>
  <c r="AN105" i="104"/>
  <c r="K105" i="104" s="1"/>
  <c r="I105" i="104"/>
  <c r="AM105" i="104"/>
  <c r="AG275" i="104"/>
  <c r="AT275" i="104" s="1"/>
  <c r="AC20" i="104"/>
  <c r="AO5" i="104" s="1"/>
  <c r="AI155" i="104"/>
  <c r="AV155" i="104" s="1"/>
  <c r="AG155" i="104"/>
  <c r="AT155" i="104" s="1"/>
  <c r="AI270" i="104"/>
  <c r="AV270" i="104" s="1"/>
  <c r="AG270" i="104"/>
  <c r="AT270" i="104" s="1"/>
  <c r="AI40" i="104"/>
  <c r="AV40" i="104" s="1"/>
  <c r="AG40" i="104"/>
  <c r="AT40" i="104" s="1"/>
  <c r="AH119" i="104"/>
  <c r="AU119" i="104" s="1"/>
  <c r="Q20" i="104"/>
  <c r="AC5" i="104" s="1"/>
  <c r="AI258" i="104"/>
  <c r="AV258" i="104" s="1"/>
  <c r="AH258" i="104"/>
  <c r="AU258" i="104" s="1"/>
  <c r="AG258" i="104"/>
  <c r="AT258" i="104" s="1"/>
  <c r="AI248" i="104"/>
  <c r="AV248" i="104" s="1"/>
  <c r="AH248" i="104"/>
  <c r="AU248" i="104" s="1"/>
  <c r="AG248" i="104"/>
  <c r="AT248" i="104" s="1"/>
  <c r="AI207" i="104"/>
  <c r="AV207" i="104" s="1"/>
  <c r="AH207" i="104"/>
  <c r="AU207" i="104" s="1"/>
  <c r="AG207" i="104"/>
  <c r="AT207" i="104" s="1"/>
  <c r="AI255" i="104"/>
  <c r="AV255" i="104" s="1"/>
  <c r="AH255" i="104"/>
  <c r="AU255" i="104" s="1"/>
  <c r="AG255" i="104"/>
  <c r="AT255" i="104" s="1"/>
  <c r="AL177" i="104"/>
  <c r="AE177" i="104"/>
  <c r="M177" i="104"/>
  <c r="AR177" i="104"/>
  <c r="AQ177" i="104"/>
  <c r="I177" i="104"/>
  <c r="AP177" i="104"/>
  <c r="F16" i="104" s="1"/>
  <c r="T5" i="104" s="1"/>
  <c r="H177" i="104"/>
  <c r="AO177" i="104"/>
  <c r="AN177" i="104"/>
  <c r="K177" i="104" s="1"/>
  <c r="I19" i="104" s="1"/>
  <c r="AJ177" i="104"/>
  <c r="AM177" i="104"/>
  <c r="AK177" i="104"/>
  <c r="AR93" i="104"/>
  <c r="AJ93" i="104"/>
  <c r="AK93" i="104"/>
  <c r="I14" i="104" s="1"/>
  <c r="AI104" i="104"/>
  <c r="AV104" i="104" s="1"/>
  <c r="AH104" i="104"/>
  <c r="AU104" i="104" s="1"/>
  <c r="AG104" i="104"/>
  <c r="AT104" i="104" s="1"/>
  <c r="I189" i="104"/>
  <c r="AQ189" i="104"/>
  <c r="AO189" i="104"/>
  <c r="AL189" i="104"/>
  <c r="H189" i="104"/>
  <c r="AI84" i="104"/>
  <c r="AV84" i="104" s="1"/>
  <c r="AH84" i="104"/>
  <c r="AU84" i="104" s="1"/>
  <c r="V20" i="104"/>
  <c r="AJ201" i="104"/>
  <c r="AM201" i="104"/>
  <c r="AG25" i="104"/>
  <c r="AT25" i="104" s="1"/>
  <c r="AH25" i="104"/>
  <c r="AU25" i="104" s="1"/>
  <c r="AP69" i="104"/>
  <c r="AM69" i="104"/>
  <c r="AJ69" i="104"/>
  <c r="H69" i="104"/>
  <c r="AL273" i="104"/>
  <c r="AP273" i="104"/>
  <c r="AN273" i="104"/>
  <c r="K273" i="104" s="1"/>
  <c r="AM273" i="104"/>
  <c r="AK273" i="104"/>
  <c r="M273" i="104"/>
  <c r="AO45" i="104"/>
  <c r="H45" i="104"/>
  <c r="AR45" i="104"/>
  <c r="AP45" i="104"/>
  <c r="AM45" i="104"/>
  <c r="AA20" i="103"/>
  <c r="AI221" i="103"/>
  <c r="AV221" i="103" s="1"/>
  <c r="AG221" i="103"/>
  <c r="AT221" i="103" s="1"/>
  <c r="AI108" i="103"/>
  <c r="AV108" i="103" s="1"/>
  <c r="AH108" i="103"/>
  <c r="AU108" i="103" s="1"/>
  <c r="AG108" i="103"/>
  <c r="AT108" i="103" s="1"/>
  <c r="AI36" i="103"/>
  <c r="AV36" i="103" s="1"/>
  <c r="AH36" i="103"/>
  <c r="AU36" i="103" s="1"/>
  <c r="AG36" i="103"/>
  <c r="AT36" i="103" s="1"/>
  <c r="AI83" i="103"/>
  <c r="AV83" i="103" s="1"/>
  <c r="AH83" i="103"/>
  <c r="AU83" i="103" s="1"/>
  <c r="AG83" i="103"/>
  <c r="AT83" i="103" s="1"/>
  <c r="P20" i="103"/>
  <c r="AI175" i="103"/>
  <c r="AV175" i="103" s="1"/>
  <c r="AH175" i="103"/>
  <c r="AU175" i="103" s="1"/>
  <c r="AG175" i="103"/>
  <c r="AT175" i="103" s="1"/>
  <c r="AI67" i="103"/>
  <c r="AV67" i="103" s="1"/>
  <c r="AG67" i="103"/>
  <c r="AT67" i="103" s="1"/>
  <c r="AH67" i="103"/>
  <c r="AU67" i="103" s="1"/>
  <c r="I44" i="103"/>
  <c r="AJ44" i="103"/>
  <c r="M44" i="103"/>
  <c r="AK44" i="103"/>
  <c r="AP104" i="103"/>
  <c r="AR104" i="103"/>
  <c r="AO104" i="103"/>
  <c r="M104" i="103"/>
  <c r="AP57" i="103"/>
  <c r="AR57" i="103"/>
  <c r="AQ57" i="103"/>
  <c r="AM57" i="103"/>
  <c r="AE57" i="103"/>
  <c r="AQ212" i="103"/>
  <c r="AJ177" i="103"/>
  <c r="AQ177" i="103"/>
  <c r="AE44" i="103"/>
  <c r="AI265" i="103"/>
  <c r="AV265" i="103" s="1"/>
  <c r="AG265" i="103"/>
  <c r="AT265" i="103" s="1"/>
  <c r="AH124" i="103"/>
  <c r="AU124" i="103" s="1"/>
  <c r="AI124" i="103"/>
  <c r="AV124" i="103" s="1"/>
  <c r="AG124" i="103"/>
  <c r="AT124" i="103" s="1"/>
  <c r="AQ213" i="103"/>
  <c r="M213" i="103"/>
  <c r="I213" i="103"/>
  <c r="H213" i="103"/>
  <c r="AR213" i="103"/>
  <c r="AK213" i="103"/>
  <c r="AO213" i="103"/>
  <c r="AN213" i="103"/>
  <c r="K213" i="103" s="1"/>
  <c r="AI28" i="103"/>
  <c r="AV28" i="103" s="1"/>
  <c r="AH28" i="103"/>
  <c r="AU28" i="103" s="1"/>
  <c r="AI141" i="103"/>
  <c r="AV141" i="103" s="1"/>
  <c r="AH141" i="103"/>
  <c r="AU141" i="103" s="1"/>
  <c r="AG141" i="103"/>
  <c r="AT141" i="103" s="1"/>
  <c r="AB20" i="103"/>
  <c r="AI185" i="103"/>
  <c r="AV185" i="103" s="1"/>
  <c r="AH185" i="103"/>
  <c r="AU185" i="103" s="1"/>
  <c r="AG264" i="103"/>
  <c r="AT264" i="103" s="1"/>
  <c r="AE212" i="103"/>
  <c r="K177" i="103"/>
  <c r="AE177" i="103"/>
  <c r="AE104" i="103"/>
  <c r="AM104" i="103"/>
  <c r="AQ44" i="103"/>
  <c r="AM248" i="103"/>
  <c r="AO248" i="103"/>
  <c r="H248" i="103"/>
  <c r="AN248" i="103"/>
  <c r="K248" i="103" s="1"/>
  <c r="AL248" i="103"/>
  <c r="AK248" i="103"/>
  <c r="AJ248" i="103"/>
  <c r="AE248" i="103"/>
  <c r="AP248" i="103"/>
  <c r="I248" i="103"/>
  <c r="AQ248" i="103"/>
  <c r="M248" i="103"/>
  <c r="AR248" i="103"/>
  <c r="AH102" i="103"/>
  <c r="AU102" i="103" s="1"/>
  <c r="AI102" i="103"/>
  <c r="AV102" i="103" s="1"/>
  <c r="I80" i="103"/>
  <c r="AR80" i="103"/>
  <c r="AE80" i="103"/>
  <c r="M80" i="103"/>
  <c r="AI146" i="103"/>
  <c r="AV146" i="103" s="1"/>
  <c r="AH146" i="103"/>
  <c r="AU146" i="103" s="1"/>
  <c r="AG146" i="103"/>
  <c r="AT146" i="103" s="1"/>
  <c r="AR128" i="103"/>
  <c r="AM128" i="103"/>
  <c r="H128" i="103"/>
  <c r="AK128" i="103"/>
  <c r="AO128" i="103"/>
  <c r="AJ128" i="103"/>
  <c r="AE128" i="103"/>
  <c r="M128" i="103"/>
  <c r="K128" i="103"/>
  <c r="AQ128" i="103"/>
  <c r="I128" i="103"/>
  <c r="AP128" i="103"/>
  <c r="AL128" i="103"/>
  <c r="AN128" i="103"/>
  <c r="AH264" i="103"/>
  <c r="AU264" i="103" s="1"/>
  <c r="H177" i="103"/>
  <c r="AG185" i="103"/>
  <c r="AT185" i="103" s="1"/>
  <c r="AG180" i="103"/>
  <c r="AT180" i="103" s="1"/>
  <c r="AQ104" i="103"/>
  <c r="H44" i="103"/>
  <c r="AH241" i="103"/>
  <c r="AU241" i="103" s="1"/>
  <c r="AI241" i="103"/>
  <c r="AV241" i="103" s="1"/>
  <c r="AG241" i="103"/>
  <c r="AT241" i="103" s="1"/>
  <c r="AO249" i="103"/>
  <c r="AK249" i="103"/>
  <c r="M249" i="103"/>
  <c r="H249" i="103"/>
  <c r="AO117" i="103"/>
  <c r="AK117" i="103"/>
  <c r="I117" i="103"/>
  <c r="H117" i="103"/>
  <c r="F17" i="103" s="1"/>
  <c r="S5" i="103" s="1"/>
  <c r="AI236" i="103"/>
  <c r="AV236" i="103" s="1"/>
  <c r="AG236" i="103"/>
  <c r="AT236" i="103" s="1"/>
  <c r="S20" i="103"/>
  <c r="AH180" i="103"/>
  <c r="AU180" i="103" s="1"/>
  <c r="H104" i="103"/>
  <c r="AN44" i="103"/>
  <c r="K44" i="103" s="1"/>
  <c r="AI52" i="103"/>
  <c r="AV52" i="103" s="1"/>
  <c r="AG52" i="103"/>
  <c r="AT52" i="103" s="1"/>
  <c r="AH52" i="103"/>
  <c r="AU52" i="103" s="1"/>
  <c r="AJ116" i="103"/>
  <c r="AM116" i="103"/>
  <c r="AL116" i="103"/>
  <c r="AR116" i="103"/>
  <c r="AO116" i="103"/>
  <c r="AR69" i="103"/>
  <c r="AP69" i="103"/>
  <c r="AO69" i="103"/>
  <c r="AN260" i="103"/>
  <c r="K260" i="103" s="1"/>
  <c r="I260" i="103"/>
  <c r="AQ260" i="103"/>
  <c r="H260" i="103"/>
  <c r="AP260" i="103"/>
  <c r="AO260" i="103"/>
  <c r="AM260" i="103"/>
  <c r="AL260" i="103"/>
  <c r="AK260" i="103"/>
  <c r="AJ260" i="103"/>
  <c r="AE260" i="103"/>
  <c r="M260" i="103"/>
  <c r="AH261" i="103"/>
  <c r="AU261" i="103" s="1"/>
  <c r="I104" i="103"/>
  <c r="I57" i="103"/>
  <c r="AD20" i="103"/>
  <c r="AP176" i="103"/>
  <c r="AK176" i="103"/>
  <c r="I14" i="103" s="1"/>
  <c r="AE176" i="103"/>
  <c r="M176" i="103"/>
  <c r="AR176" i="103"/>
  <c r="H176" i="103"/>
  <c r="AQ176" i="103"/>
  <c r="AO176" i="103"/>
  <c r="AL176" i="103"/>
  <c r="AN176" i="103"/>
  <c r="K176" i="103" s="1"/>
  <c r="AM176" i="103"/>
  <c r="AK177" i="103"/>
  <c r="AN177" i="103"/>
  <c r="I177" i="103"/>
  <c r="N12" i="103" s="1"/>
  <c r="AR177" i="103"/>
  <c r="AL177" i="103"/>
  <c r="AI261" i="103"/>
  <c r="AV261" i="103" s="1"/>
  <c r="AH189" i="103"/>
  <c r="AU189" i="103" s="1"/>
  <c r="K104" i="103"/>
  <c r="AR44" i="103"/>
  <c r="R20" i="103"/>
  <c r="AH82" i="103"/>
  <c r="AU82" i="103" s="1"/>
  <c r="AQ33" i="103"/>
  <c r="M33" i="103"/>
  <c r="H33" i="103"/>
  <c r="AJ33" i="103"/>
  <c r="F14" i="103" s="1"/>
  <c r="O5" i="103" s="1"/>
  <c r="AK33" i="103"/>
  <c r="I56" i="103"/>
  <c r="AJ56" i="103"/>
  <c r="M56" i="103"/>
  <c r="AR56" i="103"/>
  <c r="AK56" i="103"/>
  <c r="AN272" i="103"/>
  <c r="K272" i="103" s="1"/>
  <c r="AL272" i="103"/>
  <c r="AK272" i="103"/>
  <c r="AE272" i="103"/>
  <c r="M272" i="103"/>
  <c r="AQ272" i="103"/>
  <c r="I272" i="103"/>
  <c r="AM272" i="103"/>
  <c r="H272" i="103"/>
  <c r="AP272" i="103"/>
  <c r="AO272" i="103"/>
  <c r="AM177" i="103"/>
  <c r="AJ104" i="103"/>
  <c r="AN104" i="103"/>
  <c r="I16" i="103" s="1"/>
  <c r="U6" i="103" s="1"/>
  <c r="Q8" i="103" s="1"/>
  <c r="AO57" i="103"/>
  <c r="H57" i="103"/>
  <c r="N20" i="103"/>
  <c r="Z20" i="103"/>
  <c r="AL5" i="103" s="1"/>
  <c r="I165" i="103"/>
  <c r="H165" i="103"/>
  <c r="AR165" i="103"/>
  <c r="I32" i="103"/>
  <c r="AK32" i="103"/>
  <c r="AL32" i="103"/>
  <c r="AP32" i="103"/>
  <c r="F16" i="103" s="1"/>
  <c r="T5" i="103" s="1"/>
  <c r="M32" i="103"/>
  <c r="AO32" i="103"/>
  <c r="AN32" i="103"/>
  <c r="K32" i="103" s="1"/>
  <c r="H32" i="103"/>
  <c r="AM32" i="103"/>
  <c r="F15" i="103" s="1"/>
  <c r="R5" i="103" s="1"/>
  <c r="AJ32" i="103"/>
  <c r="AP153" i="103"/>
  <c r="AL153" i="103"/>
  <c r="AK153" i="103"/>
  <c r="AE153" i="103"/>
  <c r="AR153" i="103"/>
  <c r="AQ153" i="103"/>
  <c r="AN153" i="103"/>
  <c r="K153" i="103" s="1"/>
  <c r="M153" i="103"/>
  <c r="I153" i="103"/>
  <c r="I188" i="103"/>
  <c r="AL188" i="103"/>
  <c r="I15" i="103" s="1"/>
  <c r="R6" i="103" s="1"/>
  <c r="P8" i="103" s="1"/>
  <c r="AJ212" i="103"/>
  <c r="AM212" i="103"/>
  <c r="AL212" i="103"/>
  <c r="AK212" i="103"/>
  <c r="M212" i="103"/>
  <c r="I212" i="103"/>
  <c r="AN212" i="103"/>
  <c r="K212" i="103" s="1"/>
  <c r="H212" i="103"/>
  <c r="AP212" i="103"/>
  <c r="AR212" i="103"/>
  <c r="AG82" i="103"/>
  <c r="AT82" i="103" s="1"/>
  <c r="AO177" i="103"/>
  <c r="AL57" i="103"/>
  <c r="AJ57" i="103"/>
  <c r="AP201" i="103"/>
  <c r="M201" i="103"/>
  <c r="AN93" i="103"/>
  <c r="K93" i="103" s="1"/>
  <c r="AO93" i="103"/>
  <c r="AM93" i="103"/>
  <c r="AJ93" i="103"/>
  <c r="AE93" i="103"/>
  <c r="AQ93" i="103"/>
  <c r="AP93" i="103"/>
  <c r="AR93" i="103"/>
  <c r="H45" i="103"/>
  <c r="AR45" i="103"/>
  <c r="F19" i="103" s="1"/>
  <c r="U5" i="103" s="1"/>
  <c r="AE45" i="103"/>
  <c r="AI189" i="103"/>
  <c r="AV189" i="103" s="1"/>
  <c r="M177" i="103"/>
  <c r="AL104" i="103"/>
  <c r="AK57" i="103"/>
  <c r="AO44" i="103"/>
  <c r="AI256" i="103"/>
  <c r="AV256" i="103" s="1"/>
  <c r="AG256" i="103"/>
  <c r="AT256" i="103" s="1"/>
  <c r="AP129" i="103"/>
  <c r="I129" i="103"/>
  <c r="AR129" i="103"/>
  <c r="H129" i="103"/>
  <c r="AL129" i="103"/>
  <c r="AK129" i="103"/>
  <c r="AO129" i="103"/>
  <c r="AE129" i="103"/>
  <c r="M129" i="103"/>
  <c r="AQ129" i="103"/>
  <c r="AN129" i="103"/>
  <c r="K129" i="103" s="1"/>
  <c r="AQ273" i="103"/>
  <c r="AK273" i="103"/>
  <c r="AJ273" i="103"/>
  <c r="M273" i="103"/>
  <c r="I273" i="103"/>
  <c r="H273" i="103"/>
  <c r="AR273" i="103"/>
  <c r="AL273" i="103"/>
  <c r="AO273" i="103"/>
  <c r="AN273" i="103"/>
  <c r="K273" i="103" s="1"/>
  <c r="AG126" i="102"/>
  <c r="AT126" i="102" s="1"/>
  <c r="AI218" i="102"/>
  <c r="AV218" i="102" s="1"/>
  <c r="AH218" i="102"/>
  <c r="AU218" i="102" s="1"/>
  <c r="AG218" i="102"/>
  <c r="AT218" i="102" s="1"/>
  <c r="AL129" i="102"/>
  <c r="AM129" i="102"/>
  <c r="AR273" i="102"/>
  <c r="AE273" i="102"/>
  <c r="M273" i="102"/>
  <c r="AQ273" i="102"/>
  <c r="AP273" i="102"/>
  <c r="I273" i="102"/>
  <c r="AO273" i="102"/>
  <c r="H273" i="102"/>
  <c r="AN273" i="102"/>
  <c r="K273" i="102" s="1"/>
  <c r="AM273" i="102"/>
  <c r="AL273" i="102"/>
  <c r="AK273" i="102"/>
  <c r="AJ273" i="102"/>
  <c r="AR69" i="102"/>
  <c r="AM69" i="102"/>
  <c r="F15" i="102" s="1"/>
  <c r="R5" i="102" s="1"/>
  <c r="AJ69" i="102"/>
  <c r="I69" i="102"/>
  <c r="AH126" i="102"/>
  <c r="AU126" i="102" s="1"/>
  <c r="AG29" i="102"/>
  <c r="AT29" i="102" s="1"/>
  <c r="AP69" i="102"/>
  <c r="M69" i="102"/>
  <c r="AI86" i="102"/>
  <c r="AV86" i="102" s="1"/>
  <c r="AG86" i="102"/>
  <c r="AT86" i="102" s="1"/>
  <c r="AN117" i="102"/>
  <c r="K117" i="102" s="1"/>
  <c r="AM117" i="102"/>
  <c r="AI145" i="102"/>
  <c r="AV145" i="102" s="1"/>
  <c r="AH145" i="102"/>
  <c r="AU145" i="102" s="1"/>
  <c r="AG145" i="102"/>
  <c r="AT145" i="102" s="1"/>
  <c r="AH29" i="102"/>
  <c r="AU29" i="102" s="1"/>
  <c r="AK69" i="102"/>
  <c r="AG236" i="102"/>
  <c r="AT236" i="102" s="1"/>
  <c r="AI236" i="102"/>
  <c r="AV236" i="102" s="1"/>
  <c r="AH236" i="102"/>
  <c r="AU236" i="102" s="1"/>
  <c r="AP93" i="102"/>
  <c r="AK93" i="102"/>
  <c r="AJ93" i="102"/>
  <c r="AE93" i="102"/>
  <c r="AM93" i="102"/>
  <c r="AR93" i="102"/>
  <c r="F19" i="102" s="1"/>
  <c r="U5" i="102" s="1"/>
  <c r="M93" i="102"/>
  <c r="AQ93" i="102"/>
  <c r="AO93" i="102"/>
  <c r="I93" i="102"/>
  <c r="AN93" i="102"/>
  <c r="K93" i="102" s="1"/>
  <c r="H93" i="102"/>
  <c r="AL93" i="102"/>
  <c r="AL69" i="102"/>
  <c r="AI215" i="102"/>
  <c r="AV215" i="102" s="1"/>
  <c r="AG215" i="102"/>
  <c r="AT215" i="102" s="1"/>
  <c r="AI144" i="102"/>
  <c r="AV144" i="102" s="1"/>
  <c r="AG144" i="102"/>
  <c r="AT144" i="102" s="1"/>
  <c r="AH214" i="102"/>
  <c r="AU214" i="102" s="1"/>
  <c r="AI214" i="102"/>
  <c r="AV214" i="102" s="1"/>
  <c r="AG214" i="102"/>
  <c r="AT214" i="102" s="1"/>
  <c r="AI106" i="102"/>
  <c r="AV106" i="102" s="1"/>
  <c r="AG106" i="102"/>
  <c r="AT106" i="102" s="1"/>
  <c r="AO105" i="102"/>
  <c r="AM105" i="102"/>
  <c r="AL105" i="102"/>
  <c r="AK105" i="102"/>
  <c r="AJ105" i="102"/>
  <c r="AP105" i="102"/>
  <c r="AE105" i="102"/>
  <c r="M105" i="102"/>
  <c r="AR105" i="102"/>
  <c r="K105" i="102"/>
  <c r="AQ105" i="102"/>
  <c r="I105" i="102"/>
  <c r="AN105" i="102"/>
  <c r="H105" i="102"/>
  <c r="AR213" i="102"/>
  <c r="AO213" i="102"/>
  <c r="AM213" i="102"/>
  <c r="AK213" i="102"/>
  <c r="M213" i="102"/>
  <c r="I213" i="102"/>
  <c r="H213" i="102"/>
  <c r="Z20" i="102"/>
  <c r="AN69" i="102"/>
  <c r="K69" i="102" s="1"/>
  <c r="AG258" i="102"/>
  <c r="AT258" i="102" s="1"/>
  <c r="N20" i="102"/>
  <c r="AO69" i="102"/>
  <c r="AI206" i="102"/>
  <c r="AV206" i="102" s="1"/>
  <c r="AH206" i="102"/>
  <c r="AU206" i="102" s="1"/>
  <c r="AG206" i="102"/>
  <c r="AT206" i="102" s="1"/>
  <c r="H237" i="102"/>
  <c r="AP237" i="102"/>
  <c r="AJ225" i="102"/>
  <c r="AO225" i="102"/>
  <c r="AN225" i="102"/>
  <c r="K225" i="102" s="1"/>
  <c r="AM225" i="102"/>
  <c r="AL225" i="102"/>
  <c r="AK225" i="102"/>
  <c r="M225" i="102"/>
  <c r="I225" i="102"/>
  <c r="AI258" i="102"/>
  <c r="AV258" i="102" s="1"/>
  <c r="S20" i="102"/>
  <c r="S19" i="102" s="1"/>
  <c r="AI170" i="102"/>
  <c r="AV170" i="102" s="1"/>
  <c r="AH170" i="102"/>
  <c r="AU170" i="102" s="1"/>
  <c r="AI267" i="102"/>
  <c r="AV267" i="102" s="1"/>
  <c r="AH267" i="102"/>
  <c r="AU267" i="102" s="1"/>
  <c r="AG162" i="102"/>
  <c r="AT162" i="102" s="1"/>
  <c r="AI162" i="102"/>
  <c r="AV162" i="102" s="1"/>
  <c r="AH162" i="102"/>
  <c r="AU162" i="102" s="1"/>
  <c r="AI57" i="102"/>
  <c r="AV57" i="102" s="1"/>
  <c r="AH57" i="102"/>
  <c r="AU57" i="102" s="1"/>
  <c r="AG57" i="102"/>
  <c r="AT57" i="102" s="1"/>
  <c r="AI247" i="102"/>
  <c r="AV247" i="102" s="1"/>
  <c r="AH247" i="102"/>
  <c r="AU247" i="102" s="1"/>
  <c r="AG247" i="102"/>
  <c r="AT247" i="102" s="1"/>
  <c r="X20" i="102"/>
  <c r="AL189" i="102"/>
  <c r="I189" i="102"/>
  <c r="AR189" i="102"/>
  <c r="H189" i="102"/>
  <c r="AQ189" i="102"/>
  <c r="AO189" i="102"/>
  <c r="AN189" i="102"/>
  <c r="K189" i="102" s="1"/>
  <c r="AM189" i="102"/>
  <c r="AK189" i="102"/>
  <c r="AJ189" i="102"/>
  <c r="AE189" i="102"/>
  <c r="M189" i="102"/>
  <c r="AR165" i="102"/>
  <c r="AQ165" i="102"/>
  <c r="AM165" i="102"/>
  <c r="H165" i="102"/>
  <c r="I165" i="102"/>
  <c r="AI48" i="102"/>
  <c r="AV48" i="102" s="1"/>
  <c r="AG48" i="102"/>
  <c r="AT48" i="102" s="1"/>
  <c r="AG146" i="102"/>
  <c r="AT146" i="102" s="1"/>
  <c r="AI146" i="102"/>
  <c r="AV146" i="102" s="1"/>
  <c r="AH146" i="102"/>
  <c r="AU146" i="102" s="1"/>
  <c r="V20" i="102"/>
  <c r="AI198" i="102"/>
  <c r="AV198" i="102" s="1"/>
  <c r="AG198" i="102"/>
  <c r="AT198" i="102" s="1"/>
  <c r="AO201" i="102"/>
  <c r="H201" i="102"/>
  <c r="AQ201" i="102"/>
  <c r="AP201" i="102"/>
  <c r="AM201" i="102"/>
  <c r="AK201" i="102"/>
  <c r="I201" i="102"/>
  <c r="AG46" i="102"/>
  <c r="AT46" i="102" s="1"/>
  <c r="AH46" i="102"/>
  <c r="AU46" i="102" s="1"/>
  <c r="AJ261" i="102"/>
  <c r="AK261" i="102"/>
  <c r="AE261" i="102"/>
  <c r="M261" i="102"/>
  <c r="AQ261" i="102"/>
  <c r="I261" i="102"/>
  <c r="AP261" i="102"/>
  <c r="AO261" i="102"/>
  <c r="AN261" i="102"/>
  <c r="K261" i="102" s="1"/>
  <c r="AL261" i="102"/>
  <c r="AM261" i="102"/>
  <c r="AP81" i="102"/>
  <c r="I81" i="102"/>
  <c r="H81" i="102"/>
  <c r="AR81" i="102"/>
  <c r="AQ81" i="102"/>
  <c r="AN81" i="102"/>
  <c r="K81" i="102" s="1"/>
  <c r="AM81" i="102"/>
  <c r="AL81" i="102"/>
  <c r="M81" i="102"/>
  <c r="AK81" i="102"/>
  <c r="I14" i="102" s="1"/>
  <c r="AE81" i="102"/>
  <c r="N12" i="102"/>
  <c r="AE69" i="102"/>
  <c r="AI158" i="102"/>
  <c r="AV158" i="102" s="1"/>
  <c r="AH158" i="102"/>
  <c r="AU158" i="102" s="1"/>
  <c r="AI148" i="102"/>
  <c r="AV148" i="102" s="1"/>
  <c r="AG148" i="102"/>
  <c r="AT148" i="102" s="1"/>
  <c r="AL33" i="102"/>
  <c r="I15" i="102" s="1"/>
  <c r="R6" i="102" s="1"/>
  <c r="P8" i="102" s="1"/>
  <c r="AO33" i="102"/>
  <c r="AM33" i="102"/>
  <c r="AJ33" i="102"/>
  <c r="F14" i="102" s="1"/>
  <c r="O5" i="102" s="1"/>
  <c r="AE33" i="102"/>
  <c r="I33" i="102"/>
  <c r="H33" i="102"/>
  <c r="F17" i="102" s="1"/>
  <c r="S5" i="102" s="1"/>
  <c r="AR33" i="102"/>
  <c r="AQ33" i="102"/>
  <c r="AP33" i="102"/>
  <c r="AI37" i="102"/>
  <c r="AV37" i="102" s="1"/>
  <c r="AG37" i="102"/>
  <c r="AT37" i="102" s="1"/>
  <c r="AG22" i="102"/>
  <c r="AT22" i="102" s="1"/>
  <c r="AH22" i="102"/>
  <c r="AU22" i="102" s="1"/>
  <c r="AB20" i="101"/>
  <c r="AG118" i="101"/>
  <c r="AT118" i="101" s="1"/>
  <c r="AI118" i="101"/>
  <c r="AV118" i="101" s="1"/>
  <c r="AH118" i="101"/>
  <c r="AU118" i="101" s="1"/>
  <c r="AI78" i="101"/>
  <c r="AV78" i="101" s="1"/>
  <c r="AH78" i="101"/>
  <c r="AU78" i="101" s="1"/>
  <c r="AG78" i="101"/>
  <c r="AT78" i="101" s="1"/>
  <c r="AH99" i="101"/>
  <c r="AU99" i="101" s="1"/>
  <c r="AI99" i="101"/>
  <c r="AV99" i="101" s="1"/>
  <c r="AG99" i="101"/>
  <c r="AT99" i="101" s="1"/>
  <c r="AI57" i="101"/>
  <c r="AV57" i="101" s="1"/>
  <c r="AH57" i="101"/>
  <c r="AU57" i="101" s="1"/>
  <c r="AG57" i="101"/>
  <c r="AT57" i="101" s="1"/>
  <c r="Y20" i="101"/>
  <c r="AI188" i="101"/>
  <c r="AV188" i="101" s="1"/>
  <c r="AG188" i="101"/>
  <c r="AT188" i="101" s="1"/>
  <c r="AG269" i="101"/>
  <c r="AT269" i="101" s="1"/>
  <c r="AH269" i="101"/>
  <c r="AU269" i="101" s="1"/>
  <c r="AG28" i="101"/>
  <c r="AT28" i="101" s="1"/>
  <c r="AH28" i="101"/>
  <c r="AU28" i="101" s="1"/>
  <c r="AI270" i="101"/>
  <c r="AV270" i="101" s="1"/>
  <c r="AG270" i="101"/>
  <c r="AT270" i="101" s="1"/>
  <c r="AG123" i="101"/>
  <c r="AT123" i="101" s="1"/>
  <c r="AH123" i="101"/>
  <c r="AU123" i="101" s="1"/>
  <c r="AM201" i="101"/>
  <c r="M201" i="101"/>
  <c r="AQ201" i="101"/>
  <c r="AO201" i="101"/>
  <c r="AN201" i="101"/>
  <c r="K201" i="101" s="1"/>
  <c r="AK201" i="101"/>
  <c r="I201" i="101"/>
  <c r="AC20" i="101"/>
  <c r="AI90" i="101"/>
  <c r="AV90" i="101" s="1"/>
  <c r="AG90" i="101"/>
  <c r="AT90" i="101" s="1"/>
  <c r="AI102" i="101"/>
  <c r="AV102" i="101" s="1"/>
  <c r="AG102" i="101"/>
  <c r="AT102" i="101" s="1"/>
  <c r="AR249" i="101"/>
  <c r="AM249" i="101"/>
  <c r="F15" i="101" s="1"/>
  <c r="R5" i="101" s="1"/>
  <c r="AJ249" i="101"/>
  <c r="I249" i="101"/>
  <c r="H249" i="101"/>
  <c r="AQ249" i="101"/>
  <c r="AO249" i="101"/>
  <c r="AE249" i="101"/>
  <c r="AP249" i="101"/>
  <c r="N12" i="101"/>
  <c r="Q20" i="101"/>
  <c r="AH192" i="101"/>
  <c r="AU192" i="101" s="1"/>
  <c r="AI192" i="101"/>
  <c r="AV192" i="101" s="1"/>
  <c r="AH58" i="101"/>
  <c r="AU58" i="101" s="1"/>
  <c r="AG58" i="101"/>
  <c r="AT58" i="101" s="1"/>
  <c r="AI165" i="101"/>
  <c r="AV165" i="101" s="1"/>
  <c r="AG165" i="101"/>
  <c r="AT165" i="101" s="1"/>
  <c r="AH165" i="101"/>
  <c r="AU165" i="101" s="1"/>
  <c r="N20" i="101"/>
  <c r="AI66" i="101"/>
  <c r="AV66" i="101" s="1"/>
  <c r="AH66" i="101"/>
  <c r="AU66" i="101" s="1"/>
  <c r="AG66" i="101"/>
  <c r="AT66" i="101" s="1"/>
  <c r="AK273" i="101"/>
  <c r="AN273" i="101"/>
  <c r="K273" i="101" s="1"/>
  <c r="AL273" i="101"/>
  <c r="AI153" i="101"/>
  <c r="AV153" i="101" s="1"/>
  <c r="AH153" i="101"/>
  <c r="AU153" i="101" s="1"/>
  <c r="AG252" i="101"/>
  <c r="AT252" i="101" s="1"/>
  <c r="AI252" i="101"/>
  <c r="AV252" i="101" s="1"/>
  <c r="AH252" i="101"/>
  <c r="AU252" i="101" s="1"/>
  <c r="AI243" i="101"/>
  <c r="AV243" i="101" s="1"/>
  <c r="AH243" i="101"/>
  <c r="AU243" i="101" s="1"/>
  <c r="AG243" i="101"/>
  <c r="AT243" i="101" s="1"/>
  <c r="AI45" i="101"/>
  <c r="AV45" i="101" s="1"/>
  <c r="AH45" i="101"/>
  <c r="AU45" i="101" s="1"/>
  <c r="AG45" i="101"/>
  <c r="AT45" i="101" s="1"/>
  <c r="AI34" i="101"/>
  <c r="AV34" i="101" s="1"/>
  <c r="AG34" i="101"/>
  <c r="AT34" i="101" s="1"/>
  <c r="AG271" i="100"/>
  <c r="AT271" i="100" s="1"/>
  <c r="AR225" i="100"/>
  <c r="AK225" i="100"/>
  <c r="AG158" i="100"/>
  <c r="AT158" i="100" s="1"/>
  <c r="AI60" i="100"/>
  <c r="AV60" i="100" s="1"/>
  <c r="AI39" i="100"/>
  <c r="AV39" i="100" s="1"/>
  <c r="AG39" i="100"/>
  <c r="AT39" i="100" s="1"/>
  <c r="AH181" i="100"/>
  <c r="AU181" i="100" s="1"/>
  <c r="AG181" i="100"/>
  <c r="AT181" i="100" s="1"/>
  <c r="AM225" i="100"/>
  <c r="T20" i="100"/>
  <c r="AI194" i="100"/>
  <c r="AV194" i="100" s="1"/>
  <c r="AG194" i="100"/>
  <c r="AT194" i="100" s="1"/>
  <c r="AH194" i="100"/>
  <c r="AU194" i="100" s="1"/>
  <c r="AJ177" i="100"/>
  <c r="AQ177" i="100"/>
  <c r="AO177" i="100"/>
  <c r="AL177" i="100"/>
  <c r="I15" i="100" s="1"/>
  <c r="R6" i="100" s="1"/>
  <c r="P8" i="100" s="1"/>
  <c r="M177" i="100"/>
  <c r="I177" i="100"/>
  <c r="AR177" i="100"/>
  <c r="F19" i="100" s="1"/>
  <c r="U5" i="100" s="1"/>
  <c r="AK177" i="100"/>
  <c r="AE177" i="100"/>
  <c r="H177" i="100"/>
  <c r="AO225" i="100"/>
  <c r="AI136" i="100"/>
  <c r="AV136" i="100" s="1"/>
  <c r="AH136" i="100"/>
  <c r="AU136" i="100" s="1"/>
  <c r="AI95" i="100"/>
  <c r="AV95" i="100" s="1"/>
  <c r="AH95" i="100"/>
  <c r="AU95" i="100" s="1"/>
  <c r="AG95" i="100"/>
  <c r="AT95" i="100" s="1"/>
  <c r="AR189" i="100"/>
  <c r="AO189" i="100"/>
  <c r="AN189" i="100"/>
  <c r="K189" i="100" s="1"/>
  <c r="I19" i="100" s="1"/>
  <c r="AE189" i="100"/>
  <c r="I189" i="100"/>
  <c r="H189" i="100"/>
  <c r="H237" i="100"/>
  <c r="AE237" i="100"/>
  <c r="M237" i="100"/>
  <c r="K237" i="100"/>
  <c r="I237" i="100"/>
  <c r="AO237" i="100"/>
  <c r="AN237" i="100"/>
  <c r="AL237" i="100"/>
  <c r="AK237" i="100"/>
  <c r="I14" i="100" s="1"/>
  <c r="AJ237" i="100"/>
  <c r="AE225" i="100"/>
  <c r="AQ225" i="100"/>
  <c r="AI182" i="100"/>
  <c r="AV182" i="100" s="1"/>
  <c r="AG182" i="100"/>
  <c r="AT182" i="100" s="1"/>
  <c r="AH182" i="100"/>
  <c r="AU182" i="100" s="1"/>
  <c r="AI148" i="100"/>
  <c r="AV148" i="100" s="1"/>
  <c r="AH148" i="100"/>
  <c r="AU148" i="100" s="1"/>
  <c r="H249" i="100"/>
  <c r="AN249" i="100"/>
  <c r="AL249" i="100"/>
  <c r="AK249" i="100"/>
  <c r="AJ249" i="100"/>
  <c r="M249" i="100"/>
  <c r="K249" i="100"/>
  <c r="I249" i="100"/>
  <c r="AO249" i="100"/>
  <c r="AI181" i="100"/>
  <c r="AV181" i="100" s="1"/>
  <c r="F14" i="100"/>
  <c r="O5" i="100" s="1"/>
  <c r="AG211" i="100"/>
  <c r="AT211" i="100" s="1"/>
  <c r="AI211" i="100"/>
  <c r="AV211" i="100" s="1"/>
  <c r="AH211" i="100"/>
  <c r="AU211" i="100" s="1"/>
  <c r="AI92" i="100"/>
  <c r="AV92" i="100" s="1"/>
  <c r="AG92" i="100"/>
  <c r="AT92" i="100" s="1"/>
  <c r="AH92" i="100"/>
  <c r="AU92" i="100" s="1"/>
  <c r="AI59" i="100"/>
  <c r="AV59" i="100" s="1"/>
  <c r="AH59" i="100"/>
  <c r="AU59" i="100" s="1"/>
  <c r="I201" i="100"/>
  <c r="AP201" i="100"/>
  <c r="AE201" i="100"/>
  <c r="H201" i="100"/>
  <c r="AP225" i="100"/>
  <c r="AJ225" i="100"/>
  <c r="H225" i="100"/>
  <c r="I225" i="100"/>
  <c r="AL261" i="100"/>
  <c r="AO261" i="100"/>
  <c r="AN261" i="100"/>
  <c r="K261" i="100" s="1"/>
  <c r="AM261" i="100"/>
  <c r="F15" i="100" s="1"/>
  <c r="R5" i="100" s="1"/>
  <c r="AK261" i="100"/>
  <c r="AJ261" i="100"/>
  <c r="M261" i="100"/>
  <c r="I261" i="100"/>
  <c r="H261" i="100"/>
  <c r="AP261" i="100"/>
  <c r="AR261" i="100"/>
  <c r="AG45" i="100"/>
  <c r="AT45" i="100" s="1"/>
  <c r="AG250" i="100"/>
  <c r="AT250" i="100" s="1"/>
  <c r="AI250" i="100"/>
  <c r="AV250" i="100" s="1"/>
  <c r="AI71" i="100"/>
  <c r="AV71" i="100" s="1"/>
  <c r="AH71" i="100"/>
  <c r="AU71" i="100" s="1"/>
  <c r="AG71" i="100"/>
  <c r="AT71" i="100" s="1"/>
  <c r="AG104" i="100"/>
  <c r="AT104" i="100" s="1"/>
  <c r="AH45" i="100"/>
  <c r="AU45" i="100" s="1"/>
  <c r="AG137" i="100"/>
  <c r="AT137" i="100" s="1"/>
  <c r="AI137" i="100"/>
  <c r="AV137" i="100" s="1"/>
  <c r="AH137" i="100"/>
  <c r="AU137" i="100" s="1"/>
  <c r="AI48" i="100"/>
  <c r="AV48" i="100" s="1"/>
  <c r="AH48" i="100"/>
  <c r="AU48" i="100" s="1"/>
  <c r="AG48" i="100"/>
  <c r="AT48" i="100" s="1"/>
  <c r="AI36" i="100"/>
  <c r="AV36" i="100" s="1"/>
  <c r="AH36" i="100"/>
  <c r="AU36" i="100" s="1"/>
  <c r="AG36" i="100"/>
  <c r="AT36" i="100" s="1"/>
  <c r="AI165" i="100"/>
  <c r="AV165" i="100" s="1"/>
  <c r="AH165" i="100"/>
  <c r="AU165" i="100" s="1"/>
  <c r="AG165" i="100"/>
  <c r="AT165" i="100" s="1"/>
  <c r="AI35" i="100"/>
  <c r="AV35" i="100" s="1"/>
  <c r="AG35" i="100"/>
  <c r="AT35" i="100" s="1"/>
  <c r="AH158" i="100"/>
  <c r="AU158" i="100" s="1"/>
  <c r="AH104" i="100"/>
  <c r="AU104" i="100" s="1"/>
  <c r="AI199" i="100"/>
  <c r="AV199" i="100" s="1"/>
  <c r="AG199" i="100"/>
  <c r="AT199" i="100" s="1"/>
  <c r="AI169" i="100"/>
  <c r="AV169" i="100" s="1"/>
  <c r="AH169" i="100"/>
  <c r="AU169" i="100" s="1"/>
  <c r="AI233" i="100"/>
  <c r="AV233" i="100" s="1"/>
  <c r="AG233" i="100"/>
  <c r="AT233" i="100" s="1"/>
  <c r="AL273" i="100"/>
  <c r="I273" i="100"/>
  <c r="AR273" i="100"/>
  <c r="H273" i="100"/>
  <c r="AQ273" i="100"/>
  <c r="AP273" i="100"/>
  <c r="AO273" i="100"/>
  <c r="AN273" i="100"/>
  <c r="K273" i="100" s="1"/>
  <c r="AM273" i="100"/>
  <c r="AK273" i="100"/>
  <c r="M273" i="100"/>
  <c r="AE273" i="100"/>
  <c r="M225" i="100"/>
  <c r="AH60" i="100"/>
  <c r="AU60" i="100" s="1"/>
  <c r="N12" i="100"/>
  <c r="AI47" i="100"/>
  <c r="AV47" i="100" s="1"/>
  <c r="AG47" i="100"/>
  <c r="AT47" i="100" s="1"/>
  <c r="AH28" i="100"/>
  <c r="AU28" i="100" s="1"/>
  <c r="AI28" i="100"/>
  <c r="AV28" i="100" s="1"/>
  <c r="AG28" i="100"/>
  <c r="AT28" i="100" s="1"/>
  <c r="AI51" i="100"/>
  <c r="AV51" i="100" s="1"/>
  <c r="AG51" i="100"/>
  <c r="AT51" i="100" s="1"/>
  <c r="AI22" i="100"/>
  <c r="AV22" i="100" s="1"/>
  <c r="AH22" i="100"/>
  <c r="AU22" i="100" s="1"/>
  <c r="AH266" i="106"/>
  <c r="AU266" i="106" s="1"/>
  <c r="AG266" i="106"/>
  <c r="AT266" i="106" s="1"/>
  <c r="AR249" i="106"/>
  <c r="AH216" i="106"/>
  <c r="AU216" i="106" s="1"/>
  <c r="AG216" i="106"/>
  <c r="AT216" i="106" s="1"/>
  <c r="AI216" i="106"/>
  <c r="AV216" i="106" s="1"/>
  <c r="AG186" i="106"/>
  <c r="AT186" i="106" s="1"/>
  <c r="AI186" i="106"/>
  <c r="AV186" i="106" s="1"/>
  <c r="AH186" i="106"/>
  <c r="AU186" i="106" s="1"/>
  <c r="AQ201" i="106"/>
  <c r="AN201" i="106"/>
  <c r="K201" i="106" s="1"/>
  <c r="H201" i="106"/>
  <c r="AM201" i="106"/>
  <c r="AL201" i="106"/>
  <c r="AK201" i="106"/>
  <c r="AJ201" i="106"/>
  <c r="AE201" i="106"/>
  <c r="M201" i="106"/>
  <c r="AO201" i="106"/>
  <c r="I201" i="106"/>
  <c r="AR201" i="106"/>
  <c r="AH68" i="106"/>
  <c r="AU68" i="106" s="1"/>
  <c r="AI68" i="106"/>
  <c r="AV68" i="106" s="1"/>
  <c r="AR93" i="106"/>
  <c r="AJ93" i="106"/>
  <c r="AE93" i="106"/>
  <c r="M93" i="106"/>
  <c r="F18" i="106" s="1"/>
  <c r="P5" i="106" s="1"/>
  <c r="I93" i="106"/>
  <c r="AQ93" i="106"/>
  <c r="H93" i="106"/>
  <c r="AP93" i="106"/>
  <c r="AN93" i="106"/>
  <c r="K93" i="106" s="1"/>
  <c r="AL93" i="106"/>
  <c r="AK93" i="106"/>
  <c r="I14" i="106" s="1"/>
  <c r="K249" i="106"/>
  <c r="AI205" i="106"/>
  <c r="AV205" i="106" s="1"/>
  <c r="AH205" i="106"/>
  <c r="AU205" i="106" s="1"/>
  <c r="AG205" i="106"/>
  <c r="AT205" i="106" s="1"/>
  <c r="AP69" i="106"/>
  <c r="H69" i="106"/>
  <c r="I249" i="106"/>
  <c r="O20" i="106"/>
  <c r="AI176" i="106"/>
  <c r="AV176" i="106" s="1"/>
  <c r="AG176" i="106"/>
  <c r="AT176" i="106" s="1"/>
  <c r="AP189" i="106"/>
  <c r="F16" i="106" s="1"/>
  <c r="T5" i="106" s="1"/>
  <c r="AO189" i="106"/>
  <c r="AN189" i="106"/>
  <c r="I189" i="106"/>
  <c r="AM189" i="106"/>
  <c r="H189" i="106"/>
  <c r="AL189" i="106"/>
  <c r="AK189" i="106"/>
  <c r="AJ189" i="106"/>
  <c r="AE189" i="106"/>
  <c r="AQ189" i="106"/>
  <c r="K189" i="106"/>
  <c r="AR189" i="106"/>
  <c r="M189" i="106"/>
  <c r="M249" i="106"/>
  <c r="AG249" i="106" s="1"/>
  <c r="AT249" i="106" s="1"/>
  <c r="AI188" i="106"/>
  <c r="AV188" i="106" s="1"/>
  <c r="AH188" i="106"/>
  <c r="AU188" i="106" s="1"/>
  <c r="AG188" i="106"/>
  <c r="AT188" i="106" s="1"/>
  <c r="M213" i="106"/>
  <c r="AP213" i="106"/>
  <c r="AK213" i="106"/>
  <c r="AO213" i="106"/>
  <c r="AK249" i="106"/>
  <c r="AI30" i="106"/>
  <c r="AV30" i="106" s="1"/>
  <c r="AH30" i="106"/>
  <c r="AU30" i="106" s="1"/>
  <c r="AH148" i="106"/>
  <c r="AU148" i="106" s="1"/>
  <c r="AI148" i="106"/>
  <c r="AV148" i="106" s="1"/>
  <c r="AJ273" i="106"/>
  <c r="I273" i="106"/>
  <c r="H273" i="106"/>
  <c r="AQ273" i="106"/>
  <c r="AP273" i="106"/>
  <c r="AO273" i="106"/>
  <c r="AN273" i="106"/>
  <c r="K273" i="106" s="1"/>
  <c r="AL273" i="106"/>
  <c r="AK273" i="106"/>
  <c r="AE273" i="106"/>
  <c r="M273" i="106"/>
  <c r="AL81" i="106"/>
  <c r="AR81" i="106"/>
  <c r="AQ81" i="106"/>
  <c r="AP81" i="106"/>
  <c r="AN81" i="106"/>
  <c r="K81" i="106" s="1"/>
  <c r="AE81" i="106"/>
  <c r="M81" i="106"/>
  <c r="AI124" i="106"/>
  <c r="AV124" i="106" s="1"/>
  <c r="AH124" i="106"/>
  <c r="AU124" i="106" s="1"/>
  <c r="AL249" i="106"/>
  <c r="U20" i="106"/>
  <c r="AG5" i="106" s="1"/>
  <c r="AI195" i="106"/>
  <c r="AV195" i="106" s="1"/>
  <c r="AH195" i="106"/>
  <c r="AU195" i="106" s="1"/>
  <c r="AG195" i="106"/>
  <c r="AT195" i="106" s="1"/>
  <c r="AI126" i="106"/>
  <c r="AV126" i="106" s="1"/>
  <c r="AH126" i="106"/>
  <c r="AU126" i="106" s="1"/>
  <c r="AG126" i="106"/>
  <c r="AT126" i="106" s="1"/>
  <c r="AM249" i="106"/>
  <c r="AI175" i="106"/>
  <c r="AV175" i="106" s="1"/>
  <c r="AG175" i="106"/>
  <c r="AT175" i="106" s="1"/>
  <c r="AM153" i="106"/>
  <c r="AJ153" i="106"/>
  <c r="AE153" i="106"/>
  <c r="AR153" i="106"/>
  <c r="I153" i="106"/>
  <c r="AN153" i="106"/>
  <c r="K153" i="106" s="1"/>
  <c r="AQ153" i="106"/>
  <c r="AO153" i="106"/>
  <c r="M153" i="106"/>
  <c r="H153" i="106"/>
  <c r="AP45" i="106"/>
  <c r="AJ45" i="106"/>
  <c r="AE45" i="106"/>
  <c r="AR45" i="106"/>
  <c r="F19" i="106" s="1"/>
  <c r="U5" i="106" s="1"/>
  <c r="M45" i="106"/>
  <c r="AQ45" i="106"/>
  <c r="K45" i="106"/>
  <c r="AL45" i="106"/>
  <c r="AO45" i="106"/>
  <c r="AN45" i="106"/>
  <c r="I45" i="106"/>
  <c r="AM45" i="106"/>
  <c r="H45" i="106"/>
  <c r="F17" i="106" s="1"/>
  <c r="S5" i="106" s="1"/>
  <c r="AK45" i="106"/>
  <c r="M225" i="106"/>
  <c r="I225" i="106"/>
  <c r="AR225" i="106"/>
  <c r="AP225" i="106"/>
  <c r="AO249" i="106"/>
  <c r="AG173" i="106"/>
  <c r="AT173" i="106" s="1"/>
  <c r="AI173" i="106"/>
  <c r="AV173" i="106" s="1"/>
  <c r="AI102" i="106"/>
  <c r="AV102" i="106" s="1"/>
  <c r="AG102" i="106"/>
  <c r="AT102" i="106" s="1"/>
  <c r="AI74" i="106"/>
  <c r="AV74" i="106" s="1"/>
  <c r="AH74" i="106"/>
  <c r="AU74" i="106" s="1"/>
  <c r="AJ261" i="106"/>
  <c r="AK261" i="106"/>
  <c r="AE261" i="106"/>
  <c r="M261" i="106"/>
  <c r="I261" i="106"/>
  <c r="H261" i="106"/>
  <c r="AQ261" i="106"/>
  <c r="AP261" i="106"/>
  <c r="AO261" i="106"/>
  <c r="AL261" i="106"/>
  <c r="AN261" i="106"/>
  <c r="K261" i="106" s="1"/>
  <c r="AP249" i="106"/>
  <c r="AI274" i="106"/>
  <c r="AV274" i="106" s="1"/>
  <c r="AI65" i="106"/>
  <c r="AV65" i="106" s="1"/>
  <c r="AG65" i="106"/>
  <c r="AT65" i="106" s="1"/>
  <c r="AI83" i="106"/>
  <c r="AV83" i="106" s="1"/>
  <c r="AH83" i="106"/>
  <c r="AU83" i="106" s="1"/>
  <c r="AG83" i="106"/>
  <c r="AT83" i="106" s="1"/>
  <c r="AE249" i="106"/>
  <c r="AH274" i="106"/>
  <c r="AU274" i="106" s="1"/>
  <c r="AO165" i="106"/>
  <c r="M165" i="106"/>
  <c r="AL177" i="106"/>
  <c r="AQ177" i="106"/>
  <c r="AN177" i="106"/>
  <c r="K177" i="106" s="1"/>
  <c r="AJ177" i="106"/>
  <c r="AE177" i="106"/>
  <c r="AI125" i="106"/>
  <c r="AV125" i="106" s="1"/>
  <c r="AH125" i="106"/>
  <c r="AU125" i="106" s="1"/>
  <c r="AG125" i="106"/>
  <c r="AT125" i="106" s="1"/>
  <c r="AL141" i="106"/>
  <c r="AO141" i="106"/>
  <c r="AE141" i="106"/>
  <c r="AQ141" i="106"/>
  <c r="AM141" i="106"/>
  <c r="F15" i="106" s="1"/>
  <c r="R5" i="106" s="1"/>
  <c r="I141" i="106"/>
  <c r="N12" i="106" s="1"/>
  <c r="AQ249" i="106"/>
  <c r="AI143" i="106"/>
  <c r="AV143" i="106" s="1"/>
  <c r="AG143" i="106"/>
  <c r="AT143" i="106" s="1"/>
  <c r="AR117" i="106"/>
  <c r="AE117" i="106"/>
  <c r="M117" i="106"/>
  <c r="I117" i="106"/>
  <c r="H117" i="106"/>
  <c r="AQ117" i="106"/>
  <c r="AP117" i="106"/>
  <c r="AN117" i="106"/>
  <c r="K117" i="106" s="1"/>
  <c r="AK117" i="106"/>
  <c r="AL117" i="106"/>
  <c r="AJ117" i="106"/>
  <c r="AK57" i="106"/>
  <c r="AL57" i="106"/>
  <c r="I15" i="106" s="1"/>
  <c r="R6" i="106" s="1"/>
  <c r="P8" i="106" s="1"/>
  <c r="AE57" i="106"/>
  <c r="M57" i="106"/>
  <c r="AP57" i="106"/>
  <c r="I57" i="106"/>
  <c r="H57" i="106"/>
  <c r="AR57" i="106"/>
  <c r="AN57" i="106"/>
  <c r="K57" i="106" s="1"/>
  <c r="AI86" i="106"/>
  <c r="AV86" i="106" s="1"/>
  <c r="AH86" i="106"/>
  <c r="AU86" i="106" s="1"/>
  <c r="AI163" i="105"/>
  <c r="AV163" i="105" s="1"/>
  <c r="AG121" i="105"/>
  <c r="AT121" i="105" s="1"/>
  <c r="AG33" i="105"/>
  <c r="AT33" i="105" s="1"/>
  <c r="AI33" i="105"/>
  <c r="AV33" i="105" s="1"/>
  <c r="AH33" i="105"/>
  <c r="AU33" i="105" s="1"/>
  <c r="AG124" i="105"/>
  <c r="AT124" i="105" s="1"/>
  <c r="AH124" i="105"/>
  <c r="AU124" i="105" s="1"/>
  <c r="AP177" i="105"/>
  <c r="K177" i="105"/>
  <c r="AO177" i="105"/>
  <c r="AN177" i="105"/>
  <c r="I177" i="105"/>
  <c r="AM177" i="105"/>
  <c r="H177" i="105"/>
  <c r="AK177" i="105"/>
  <c r="AJ177" i="105"/>
  <c r="AQ177" i="105"/>
  <c r="M177" i="105"/>
  <c r="AR177" i="105"/>
  <c r="AL177" i="105"/>
  <c r="AE177" i="105"/>
  <c r="AH178" i="105"/>
  <c r="AU178" i="105" s="1"/>
  <c r="AI253" i="105"/>
  <c r="AV253" i="105" s="1"/>
  <c r="AG253" i="105"/>
  <c r="AT253" i="105" s="1"/>
  <c r="AH253" i="105"/>
  <c r="AU253" i="105" s="1"/>
  <c r="AI122" i="105"/>
  <c r="AV122" i="105" s="1"/>
  <c r="AH122" i="105"/>
  <c r="AU122" i="105" s="1"/>
  <c r="AK165" i="105"/>
  <c r="AL165" i="105"/>
  <c r="I15" i="105" s="1"/>
  <c r="R6" i="105" s="1"/>
  <c r="P8" i="105" s="1"/>
  <c r="AJ165" i="105"/>
  <c r="K165" i="105"/>
  <c r="AR165" i="105"/>
  <c r="I165" i="105"/>
  <c r="AP165" i="105"/>
  <c r="AN165" i="105"/>
  <c r="AO165" i="105"/>
  <c r="AM165" i="105"/>
  <c r="AE165" i="105"/>
  <c r="H165" i="105"/>
  <c r="AQ165" i="105"/>
  <c r="AI26" i="105"/>
  <c r="AV26" i="105" s="1"/>
  <c r="AG26" i="105"/>
  <c r="AT26" i="105" s="1"/>
  <c r="AI38" i="105"/>
  <c r="AV38" i="105" s="1"/>
  <c r="AG38" i="105"/>
  <c r="AT38" i="105" s="1"/>
  <c r="AH38" i="105"/>
  <c r="AU38" i="105" s="1"/>
  <c r="AQ225" i="105"/>
  <c r="I225" i="105"/>
  <c r="H225" i="105"/>
  <c r="AR225" i="105"/>
  <c r="AP225" i="105"/>
  <c r="AO225" i="105"/>
  <c r="AL225" i="105"/>
  <c r="S20" i="105"/>
  <c r="AE5" i="105" s="1"/>
  <c r="AI35" i="105"/>
  <c r="AV35" i="105" s="1"/>
  <c r="AG35" i="105"/>
  <c r="AT35" i="105" s="1"/>
  <c r="AE81" i="105"/>
  <c r="AP81" i="105"/>
  <c r="AI76" i="105"/>
  <c r="AV76" i="105" s="1"/>
  <c r="AH76" i="105"/>
  <c r="AU76" i="105" s="1"/>
  <c r="AG76" i="105"/>
  <c r="AT76" i="105" s="1"/>
  <c r="AQ93" i="105"/>
  <c r="AR93" i="105"/>
  <c r="AE93" i="105"/>
  <c r="AI124" i="105"/>
  <c r="AV124" i="105" s="1"/>
  <c r="Y20" i="105"/>
  <c r="AK5" i="105" s="1"/>
  <c r="AR141" i="105"/>
  <c r="M141" i="105"/>
  <c r="F18" i="105" s="1"/>
  <c r="P5" i="105" s="1"/>
  <c r="AQ141" i="105"/>
  <c r="AN141" i="105"/>
  <c r="H141" i="105"/>
  <c r="AK141" i="105"/>
  <c r="AP141" i="105"/>
  <c r="AM141" i="105"/>
  <c r="AJ141" i="105"/>
  <c r="AE141" i="105"/>
  <c r="K141" i="105"/>
  <c r="I141" i="105"/>
  <c r="N12" i="105" s="1"/>
  <c r="AI110" i="105"/>
  <c r="AV110" i="105" s="1"/>
  <c r="AH110" i="105"/>
  <c r="AU110" i="105" s="1"/>
  <c r="AG136" i="105"/>
  <c r="AT136" i="105" s="1"/>
  <c r="AH136" i="105"/>
  <c r="AU136" i="105" s="1"/>
  <c r="X20" i="105"/>
  <c r="AM249" i="105"/>
  <c r="AL249" i="105"/>
  <c r="AK249" i="105"/>
  <c r="AJ249" i="105"/>
  <c r="AE249" i="105"/>
  <c r="M249" i="105"/>
  <c r="AR249" i="105"/>
  <c r="AQ249" i="105"/>
  <c r="AP249" i="105"/>
  <c r="I249" i="105"/>
  <c r="AN249" i="105"/>
  <c r="K249" i="105" s="1"/>
  <c r="AO249" i="105"/>
  <c r="H249" i="105"/>
  <c r="AI88" i="105"/>
  <c r="AV88" i="105" s="1"/>
  <c r="AG88" i="105"/>
  <c r="AT88" i="105" s="1"/>
  <c r="AB20" i="105"/>
  <c r="AL261" i="105"/>
  <c r="M261" i="105"/>
  <c r="K261" i="105"/>
  <c r="AR261" i="105"/>
  <c r="AP261" i="105"/>
  <c r="I261" i="105"/>
  <c r="AO261" i="105"/>
  <c r="H261" i="105"/>
  <c r="AN261" i="105"/>
  <c r="AM261" i="105"/>
  <c r="AK261" i="105"/>
  <c r="AJ261" i="105"/>
  <c r="P20" i="105"/>
  <c r="P19" i="105" s="1"/>
  <c r="AC20" i="105"/>
  <c r="AI202" i="105"/>
  <c r="AV202" i="105" s="1"/>
  <c r="AH202" i="105"/>
  <c r="AU202" i="105" s="1"/>
  <c r="AG202" i="105"/>
  <c r="AT202" i="105" s="1"/>
  <c r="AI150" i="105"/>
  <c r="AV150" i="105" s="1"/>
  <c r="AG150" i="105"/>
  <c r="AT150" i="105" s="1"/>
  <c r="AH150" i="105"/>
  <c r="AU150" i="105" s="1"/>
  <c r="AR129" i="105"/>
  <c r="AN129" i="105"/>
  <c r="I16" i="105" s="1"/>
  <c r="U6" i="105" s="1"/>
  <c r="Q8" i="105" s="1"/>
  <c r="H129" i="105"/>
  <c r="F17" i="105" s="1"/>
  <c r="S5" i="105" s="1"/>
  <c r="AK129" i="105"/>
  <c r="I14" i="105" s="1"/>
  <c r="M129" i="105"/>
  <c r="AE129" i="105"/>
  <c r="K129" i="105"/>
  <c r="I129" i="105"/>
  <c r="AQ129" i="105"/>
  <c r="AP129" i="105"/>
  <c r="AM129" i="105"/>
  <c r="AJ129" i="105"/>
  <c r="H189" i="105"/>
  <c r="I189" i="105"/>
  <c r="AH116" i="105"/>
  <c r="AU116" i="105" s="1"/>
  <c r="Q20" i="105"/>
  <c r="Q19" i="105" s="1"/>
  <c r="AI271" i="105"/>
  <c r="AV271" i="105" s="1"/>
  <c r="AH271" i="105"/>
  <c r="AU271" i="105" s="1"/>
  <c r="I153" i="105"/>
  <c r="AK153" i="105"/>
  <c r="AJ153" i="105"/>
  <c r="M153" i="105"/>
  <c r="AP153" i="105"/>
  <c r="AE153" i="105"/>
  <c r="AQ153" i="105"/>
  <c r="AO153" i="105"/>
  <c r="AI100" i="105"/>
  <c r="AV100" i="105" s="1"/>
  <c r="AG100" i="105"/>
  <c r="AT100" i="105" s="1"/>
  <c r="AM69" i="105"/>
  <c r="F15" i="105" s="1"/>
  <c r="R5" i="105" s="1"/>
  <c r="AP69" i="105"/>
  <c r="AO69" i="105"/>
  <c r="AL69" i="105"/>
  <c r="I69" i="105"/>
  <c r="AH163" i="105"/>
  <c r="AU163" i="105" s="1"/>
  <c r="AG116" i="105"/>
  <c r="AT116" i="105" s="1"/>
  <c r="AI126" i="105"/>
  <c r="AV126" i="105" s="1"/>
  <c r="AH126" i="105"/>
  <c r="AU126" i="105" s="1"/>
  <c r="AL273" i="105"/>
  <c r="M273" i="105"/>
  <c r="K273" i="105"/>
  <c r="AR273" i="105"/>
  <c r="I273" i="105"/>
  <c r="AP273" i="105"/>
  <c r="H273" i="105"/>
  <c r="AO273" i="105"/>
  <c r="AN273" i="105"/>
  <c r="AM273" i="105"/>
  <c r="AK273" i="105"/>
  <c r="AJ273" i="105"/>
  <c r="AI66" i="105"/>
  <c r="AV66" i="105" s="1"/>
  <c r="AG66" i="105"/>
  <c r="AT66" i="105" s="1"/>
  <c r="O19" i="106"/>
  <c r="AA5" i="106"/>
  <c r="AE5" i="106"/>
  <c r="S19" i="106"/>
  <c r="AI258" i="106"/>
  <c r="AV258" i="106" s="1"/>
  <c r="AH258" i="106"/>
  <c r="AU258" i="106" s="1"/>
  <c r="AG258" i="106"/>
  <c r="AT258" i="106" s="1"/>
  <c r="AH259" i="106"/>
  <c r="AU259" i="106" s="1"/>
  <c r="AG259" i="106"/>
  <c r="AT259" i="106" s="1"/>
  <c r="AI259" i="106"/>
  <c r="AV259" i="106" s="1"/>
  <c r="AI230" i="106"/>
  <c r="AV230" i="106" s="1"/>
  <c r="AH230" i="106"/>
  <c r="AU230" i="106" s="1"/>
  <c r="AG230" i="106"/>
  <c r="AT230" i="106" s="1"/>
  <c r="AH249" i="106"/>
  <c r="AU249" i="106" s="1"/>
  <c r="AH208" i="106"/>
  <c r="AU208" i="106" s="1"/>
  <c r="AI208" i="106"/>
  <c r="AV208" i="106" s="1"/>
  <c r="AG208" i="106"/>
  <c r="AT208" i="106" s="1"/>
  <c r="AI158" i="106"/>
  <c r="AV158" i="106" s="1"/>
  <c r="AH158" i="106"/>
  <c r="AU158" i="106" s="1"/>
  <c r="AG158" i="106"/>
  <c r="AT158" i="106" s="1"/>
  <c r="AI110" i="106"/>
  <c r="AV110" i="106" s="1"/>
  <c r="AH110" i="106"/>
  <c r="AU110" i="106" s="1"/>
  <c r="AG110" i="106"/>
  <c r="AT110" i="106" s="1"/>
  <c r="AH133" i="106"/>
  <c r="AU133" i="106" s="1"/>
  <c r="AI133" i="106"/>
  <c r="AV133" i="106" s="1"/>
  <c r="AG133" i="106"/>
  <c r="AT133" i="106" s="1"/>
  <c r="AI88" i="106"/>
  <c r="AV88" i="106" s="1"/>
  <c r="AH88" i="106"/>
  <c r="AU88" i="106" s="1"/>
  <c r="AG88" i="106"/>
  <c r="AT88" i="106" s="1"/>
  <c r="AH103" i="106"/>
  <c r="AU103" i="106" s="1"/>
  <c r="AG103" i="106"/>
  <c r="AT103" i="106" s="1"/>
  <c r="AI103" i="106"/>
  <c r="AV103" i="106" s="1"/>
  <c r="AG109" i="106"/>
  <c r="AT109" i="106" s="1"/>
  <c r="AH109" i="106"/>
  <c r="AU109" i="106" s="1"/>
  <c r="AI109" i="106"/>
  <c r="AV109" i="106" s="1"/>
  <c r="AI78" i="106"/>
  <c r="AV78" i="106" s="1"/>
  <c r="AH78" i="106"/>
  <c r="AU78" i="106" s="1"/>
  <c r="AG78" i="106"/>
  <c r="AT78" i="106" s="1"/>
  <c r="AH95" i="106"/>
  <c r="AU95" i="106" s="1"/>
  <c r="AI95" i="106"/>
  <c r="AV95" i="106" s="1"/>
  <c r="AG95" i="106"/>
  <c r="AT95" i="106" s="1"/>
  <c r="AH80" i="106"/>
  <c r="AU80" i="106" s="1"/>
  <c r="AI80" i="106"/>
  <c r="AV80" i="106" s="1"/>
  <c r="AG80" i="106"/>
  <c r="AT80" i="106" s="1"/>
  <c r="AI22" i="106"/>
  <c r="AH22" i="106"/>
  <c r="AG22" i="106"/>
  <c r="AH69" i="106"/>
  <c r="AU69" i="106" s="1"/>
  <c r="AI69" i="106"/>
  <c r="AV69" i="106" s="1"/>
  <c r="AG69" i="106"/>
  <c r="AT69" i="106" s="1"/>
  <c r="AC20" i="106"/>
  <c r="P20" i="106"/>
  <c r="AH177" i="106"/>
  <c r="AU177" i="106" s="1"/>
  <c r="AG177" i="106"/>
  <c r="AT177" i="106" s="1"/>
  <c r="AI177" i="106"/>
  <c r="AV177" i="106" s="1"/>
  <c r="AI119" i="106"/>
  <c r="AV119" i="106" s="1"/>
  <c r="AH119" i="106"/>
  <c r="AU119" i="106" s="1"/>
  <c r="AG119" i="106"/>
  <c r="AT119" i="106" s="1"/>
  <c r="AG97" i="106"/>
  <c r="AT97" i="106" s="1"/>
  <c r="AI97" i="106"/>
  <c r="AV97" i="106" s="1"/>
  <c r="AH97" i="106"/>
  <c r="AU97" i="106" s="1"/>
  <c r="AG75" i="106"/>
  <c r="AT75" i="106" s="1"/>
  <c r="AI75" i="106"/>
  <c r="AV75" i="106" s="1"/>
  <c r="AH75" i="106"/>
  <c r="AU75" i="106" s="1"/>
  <c r="AH28" i="106"/>
  <c r="AU28" i="106" s="1"/>
  <c r="AI28" i="106"/>
  <c r="AV28" i="106" s="1"/>
  <c r="AG28" i="106"/>
  <c r="AT28" i="106" s="1"/>
  <c r="AI276" i="106"/>
  <c r="AV276" i="106" s="1"/>
  <c r="AH276" i="106"/>
  <c r="AU276" i="106" s="1"/>
  <c r="AG276" i="106"/>
  <c r="AT276" i="106" s="1"/>
  <c r="AI229" i="106"/>
  <c r="AV229" i="106" s="1"/>
  <c r="AH229" i="106"/>
  <c r="AU229" i="106" s="1"/>
  <c r="AG229" i="106"/>
  <c r="AT229" i="106" s="1"/>
  <c r="AH246" i="106"/>
  <c r="AU246" i="106" s="1"/>
  <c r="AI246" i="106"/>
  <c r="AV246" i="106" s="1"/>
  <c r="AG246" i="106"/>
  <c r="AT246" i="106" s="1"/>
  <c r="AI260" i="106"/>
  <c r="AV260" i="106" s="1"/>
  <c r="AH260" i="106"/>
  <c r="AU260" i="106" s="1"/>
  <c r="AG260" i="106"/>
  <c r="AT260" i="106" s="1"/>
  <c r="AH231" i="106"/>
  <c r="AU231" i="106" s="1"/>
  <c r="AG231" i="106"/>
  <c r="AT231" i="106" s="1"/>
  <c r="AI231" i="106"/>
  <c r="AV231" i="106" s="1"/>
  <c r="AI196" i="106"/>
  <c r="AV196" i="106" s="1"/>
  <c r="AH196" i="106"/>
  <c r="AU196" i="106" s="1"/>
  <c r="AG196" i="106"/>
  <c r="AT196" i="106" s="1"/>
  <c r="AH236" i="106"/>
  <c r="AU236" i="106" s="1"/>
  <c r="AG236" i="106"/>
  <c r="AT236" i="106" s="1"/>
  <c r="AI236" i="106"/>
  <c r="AV236" i="106" s="1"/>
  <c r="AI172" i="106"/>
  <c r="AV172" i="106" s="1"/>
  <c r="AG172" i="106"/>
  <c r="AT172" i="106" s="1"/>
  <c r="AH172" i="106"/>
  <c r="AU172" i="106" s="1"/>
  <c r="AH174" i="106"/>
  <c r="AU174" i="106" s="1"/>
  <c r="AI174" i="106"/>
  <c r="AV174" i="106" s="1"/>
  <c r="AG174" i="106"/>
  <c r="AT174" i="106" s="1"/>
  <c r="AI160" i="106"/>
  <c r="AV160" i="106" s="1"/>
  <c r="AH160" i="106"/>
  <c r="AU160" i="106" s="1"/>
  <c r="AG160" i="106"/>
  <c r="AT160" i="106" s="1"/>
  <c r="AG130" i="106"/>
  <c r="AT130" i="106" s="1"/>
  <c r="AI130" i="106"/>
  <c r="AV130" i="106" s="1"/>
  <c r="AH130" i="106"/>
  <c r="AU130" i="106" s="1"/>
  <c r="AG106" i="106"/>
  <c r="AT106" i="106" s="1"/>
  <c r="AH106" i="106"/>
  <c r="AU106" i="106" s="1"/>
  <c r="AI106" i="106"/>
  <c r="AV106" i="106" s="1"/>
  <c r="AI64" i="106"/>
  <c r="AV64" i="106" s="1"/>
  <c r="AH64" i="106"/>
  <c r="AU64" i="106" s="1"/>
  <c r="AG64" i="106"/>
  <c r="AT64" i="106" s="1"/>
  <c r="AI48" i="106"/>
  <c r="AV48" i="106" s="1"/>
  <c r="AH48" i="106"/>
  <c r="AU48" i="106" s="1"/>
  <c r="AG48" i="106"/>
  <c r="AT48" i="106" s="1"/>
  <c r="AI217" i="106"/>
  <c r="AV217" i="106" s="1"/>
  <c r="AH217" i="106"/>
  <c r="AU217" i="106" s="1"/>
  <c r="AG217" i="106"/>
  <c r="AT217" i="106" s="1"/>
  <c r="AI141" i="106"/>
  <c r="AV141" i="106" s="1"/>
  <c r="AH141" i="106"/>
  <c r="AU141" i="106" s="1"/>
  <c r="AG141" i="106"/>
  <c r="AT141" i="106" s="1"/>
  <c r="AI272" i="106"/>
  <c r="AV272" i="106" s="1"/>
  <c r="AH272" i="106"/>
  <c r="AU272" i="106" s="1"/>
  <c r="AG272" i="106"/>
  <c r="AT272" i="106" s="1"/>
  <c r="AG252" i="106"/>
  <c r="AT252" i="106" s="1"/>
  <c r="AI252" i="106"/>
  <c r="AV252" i="106" s="1"/>
  <c r="AH252" i="106"/>
  <c r="AU252" i="106" s="1"/>
  <c r="AI206" i="106"/>
  <c r="AV206" i="106" s="1"/>
  <c r="AG206" i="106"/>
  <c r="AT206" i="106" s="1"/>
  <c r="AH206" i="106"/>
  <c r="AU206" i="106" s="1"/>
  <c r="AH207" i="106"/>
  <c r="AU207" i="106" s="1"/>
  <c r="AG207" i="106"/>
  <c r="AT207" i="106" s="1"/>
  <c r="AI207" i="106"/>
  <c r="AV207" i="106" s="1"/>
  <c r="AI121" i="106"/>
  <c r="AV121" i="106" s="1"/>
  <c r="AG121" i="106"/>
  <c r="AT121" i="106" s="1"/>
  <c r="AH121" i="106"/>
  <c r="AU121" i="106" s="1"/>
  <c r="AI47" i="106"/>
  <c r="AV47" i="106" s="1"/>
  <c r="AG47" i="106"/>
  <c r="AT47" i="106" s="1"/>
  <c r="AH47" i="106"/>
  <c r="AU47" i="106" s="1"/>
  <c r="AI46" i="106"/>
  <c r="AV46" i="106" s="1"/>
  <c r="AH46" i="106"/>
  <c r="AU46" i="106" s="1"/>
  <c r="AG46" i="106"/>
  <c r="AT46" i="106" s="1"/>
  <c r="W20" i="106"/>
  <c r="AG161" i="106"/>
  <c r="AT161" i="106" s="1"/>
  <c r="AI161" i="106"/>
  <c r="AV161" i="106" s="1"/>
  <c r="AH161" i="106"/>
  <c r="AU161" i="106" s="1"/>
  <c r="AI128" i="106"/>
  <c r="AV128" i="106" s="1"/>
  <c r="AH128" i="106"/>
  <c r="AU128" i="106" s="1"/>
  <c r="AG128" i="106"/>
  <c r="AT128" i="106" s="1"/>
  <c r="AH25" i="106"/>
  <c r="AU25" i="106" s="1"/>
  <c r="AG25" i="106"/>
  <c r="AT25" i="106" s="1"/>
  <c r="AI25" i="106"/>
  <c r="AV25" i="106" s="1"/>
  <c r="AI52" i="106"/>
  <c r="AV52" i="106" s="1"/>
  <c r="AH52" i="106"/>
  <c r="AU52" i="106" s="1"/>
  <c r="AG52" i="106"/>
  <c r="AT52" i="106" s="1"/>
  <c r="AI268" i="106"/>
  <c r="AV268" i="106" s="1"/>
  <c r="AH268" i="106"/>
  <c r="AU268" i="106" s="1"/>
  <c r="AG268" i="106"/>
  <c r="AT268" i="106" s="1"/>
  <c r="AH253" i="106"/>
  <c r="AU253" i="106" s="1"/>
  <c r="AI253" i="106"/>
  <c r="AV253" i="106" s="1"/>
  <c r="AG253" i="106"/>
  <c r="AT253" i="106" s="1"/>
  <c r="AH234" i="106"/>
  <c r="AU234" i="106" s="1"/>
  <c r="AI234" i="106"/>
  <c r="AV234" i="106" s="1"/>
  <c r="AG234" i="106"/>
  <c r="AT234" i="106" s="1"/>
  <c r="AG192" i="106"/>
  <c r="AT192" i="106" s="1"/>
  <c r="AI192" i="106"/>
  <c r="AV192" i="106" s="1"/>
  <c r="AH192" i="106"/>
  <c r="AU192" i="106" s="1"/>
  <c r="AI131" i="106"/>
  <c r="AV131" i="106" s="1"/>
  <c r="AH131" i="106"/>
  <c r="AU131" i="106" s="1"/>
  <c r="AG131" i="106"/>
  <c r="AT131" i="106" s="1"/>
  <c r="AI35" i="106"/>
  <c r="AV35" i="106" s="1"/>
  <c r="AH35" i="106"/>
  <c r="AU35" i="106" s="1"/>
  <c r="AG35" i="106"/>
  <c r="AT35" i="106" s="1"/>
  <c r="AH92" i="106"/>
  <c r="AU92" i="106" s="1"/>
  <c r="AI92" i="106"/>
  <c r="AV92" i="106" s="1"/>
  <c r="AG92" i="106"/>
  <c r="AT92" i="106" s="1"/>
  <c r="AI202" i="106"/>
  <c r="AV202" i="106" s="1"/>
  <c r="AG202" i="106"/>
  <c r="AT202" i="106" s="1"/>
  <c r="AH202" i="106"/>
  <c r="AU202" i="106" s="1"/>
  <c r="AI144" i="106"/>
  <c r="AV144" i="106" s="1"/>
  <c r="AG144" i="106"/>
  <c r="AT144" i="106" s="1"/>
  <c r="AH144" i="106"/>
  <c r="AU144" i="106" s="1"/>
  <c r="AH142" i="106"/>
  <c r="AU142" i="106" s="1"/>
  <c r="AG142" i="106"/>
  <c r="AT142" i="106" s="1"/>
  <c r="AI142" i="106"/>
  <c r="AV142" i="106" s="1"/>
  <c r="AI237" i="106"/>
  <c r="AV237" i="106" s="1"/>
  <c r="AH237" i="106"/>
  <c r="AU237" i="106" s="1"/>
  <c r="AG237" i="106"/>
  <c r="AT237" i="106" s="1"/>
  <c r="AI204" i="106"/>
  <c r="AV204" i="106" s="1"/>
  <c r="AG204" i="106"/>
  <c r="AT204" i="106" s="1"/>
  <c r="AH204" i="106"/>
  <c r="AU204" i="106" s="1"/>
  <c r="AH232" i="106"/>
  <c r="AU232" i="106" s="1"/>
  <c r="AG232" i="106"/>
  <c r="AT232" i="106" s="1"/>
  <c r="AI232" i="106"/>
  <c r="AV232" i="106" s="1"/>
  <c r="AI197" i="106"/>
  <c r="AV197" i="106" s="1"/>
  <c r="AH197" i="106"/>
  <c r="AU197" i="106" s="1"/>
  <c r="AG197" i="106"/>
  <c r="AT197" i="106" s="1"/>
  <c r="AI190" i="106"/>
  <c r="AV190" i="106" s="1"/>
  <c r="AH190" i="106"/>
  <c r="AU190" i="106" s="1"/>
  <c r="AG190" i="106"/>
  <c r="AT190" i="106" s="1"/>
  <c r="AI159" i="106"/>
  <c r="AV159" i="106" s="1"/>
  <c r="AH159" i="106"/>
  <c r="AU159" i="106" s="1"/>
  <c r="AG159" i="106"/>
  <c r="AT159" i="106" s="1"/>
  <c r="AG171" i="106"/>
  <c r="AT171" i="106" s="1"/>
  <c r="AI171" i="106"/>
  <c r="AV171" i="106" s="1"/>
  <c r="AH171" i="106"/>
  <c r="AU171" i="106" s="1"/>
  <c r="AI155" i="106"/>
  <c r="AV155" i="106" s="1"/>
  <c r="AH155" i="106"/>
  <c r="AU155" i="106" s="1"/>
  <c r="AG155" i="106"/>
  <c r="AT155" i="106" s="1"/>
  <c r="AH98" i="106"/>
  <c r="AU98" i="106" s="1"/>
  <c r="AG98" i="106"/>
  <c r="AT98" i="106" s="1"/>
  <c r="AI98" i="106"/>
  <c r="AV98" i="106" s="1"/>
  <c r="AH104" i="106"/>
  <c r="AU104" i="106" s="1"/>
  <c r="AI104" i="106"/>
  <c r="AV104" i="106" s="1"/>
  <c r="AG104" i="106"/>
  <c r="AT104" i="106" s="1"/>
  <c r="AI23" i="106"/>
  <c r="AV23" i="106" s="1"/>
  <c r="AH23" i="106"/>
  <c r="AU23" i="106" s="1"/>
  <c r="AG23" i="106"/>
  <c r="AT23" i="106" s="1"/>
  <c r="AH67" i="106"/>
  <c r="AU67" i="106" s="1"/>
  <c r="AG67" i="106"/>
  <c r="AT67" i="106" s="1"/>
  <c r="AI67" i="106"/>
  <c r="AV67" i="106" s="1"/>
  <c r="AH37" i="106"/>
  <c r="AU37" i="106" s="1"/>
  <c r="AG37" i="106"/>
  <c r="AT37" i="106" s="1"/>
  <c r="AI37" i="106"/>
  <c r="AV37" i="106" s="1"/>
  <c r="AI24" i="106"/>
  <c r="AV24" i="106" s="1"/>
  <c r="AH24" i="106"/>
  <c r="AU24" i="106" s="1"/>
  <c r="AG24" i="106"/>
  <c r="AT24" i="106" s="1"/>
  <c r="X20" i="106"/>
  <c r="AI41" i="106"/>
  <c r="AV41" i="106" s="1"/>
  <c r="AH41" i="106"/>
  <c r="AU41" i="106" s="1"/>
  <c r="AG41" i="106"/>
  <c r="AT41" i="106" s="1"/>
  <c r="AG63" i="106"/>
  <c r="AT63" i="106" s="1"/>
  <c r="AI63" i="106"/>
  <c r="AV63" i="106" s="1"/>
  <c r="AH63" i="106"/>
  <c r="AU63" i="106" s="1"/>
  <c r="AI271" i="106"/>
  <c r="AV271" i="106" s="1"/>
  <c r="AH271" i="106"/>
  <c r="AU271" i="106" s="1"/>
  <c r="AG271" i="106"/>
  <c r="AT271" i="106" s="1"/>
  <c r="AG267" i="106"/>
  <c r="AT267" i="106" s="1"/>
  <c r="AI267" i="106"/>
  <c r="AV267" i="106" s="1"/>
  <c r="AH267" i="106"/>
  <c r="AU267" i="106" s="1"/>
  <c r="AI223" i="106"/>
  <c r="AV223" i="106" s="1"/>
  <c r="AG223" i="106"/>
  <c r="AT223" i="106" s="1"/>
  <c r="AH223" i="106"/>
  <c r="AU223" i="106" s="1"/>
  <c r="AH219" i="106"/>
  <c r="AU219" i="106" s="1"/>
  <c r="AG219" i="106"/>
  <c r="AT219" i="106" s="1"/>
  <c r="AI219" i="106"/>
  <c r="AV219" i="106" s="1"/>
  <c r="AH163" i="106"/>
  <c r="AU163" i="106" s="1"/>
  <c r="AG163" i="106"/>
  <c r="AT163" i="106" s="1"/>
  <c r="AI163" i="106"/>
  <c r="AV163" i="106" s="1"/>
  <c r="AH154" i="106"/>
  <c r="AU154" i="106" s="1"/>
  <c r="AG154" i="106"/>
  <c r="AT154" i="106" s="1"/>
  <c r="AI154" i="106"/>
  <c r="AV154" i="106" s="1"/>
  <c r="AI76" i="106"/>
  <c r="AV76" i="106" s="1"/>
  <c r="AH76" i="106"/>
  <c r="AU76" i="106" s="1"/>
  <c r="AG76" i="106"/>
  <c r="AT76" i="106" s="1"/>
  <c r="AH116" i="106"/>
  <c r="AU116" i="106" s="1"/>
  <c r="AG116" i="106"/>
  <c r="AT116" i="106" s="1"/>
  <c r="AI116" i="106"/>
  <c r="AV116" i="106" s="1"/>
  <c r="AI49" i="106"/>
  <c r="AV49" i="106" s="1"/>
  <c r="AH49" i="106"/>
  <c r="AU49" i="106" s="1"/>
  <c r="AG49" i="106"/>
  <c r="AT49" i="106" s="1"/>
  <c r="N20" i="106"/>
  <c r="AH101" i="106"/>
  <c r="AU101" i="106" s="1"/>
  <c r="AI101" i="106"/>
  <c r="AV101" i="106" s="1"/>
  <c r="AG101" i="106"/>
  <c r="AT101" i="106" s="1"/>
  <c r="AG262" i="106"/>
  <c r="AT262" i="106" s="1"/>
  <c r="AH262" i="106"/>
  <c r="AU262" i="106" s="1"/>
  <c r="AI262" i="106"/>
  <c r="AV262" i="106" s="1"/>
  <c r="AI251" i="106"/>
  <c r="AV251" i="106" s="1"/>
  <c r="AH251" i="106"/>
  <c r="AU251" i="106" s="1"/>
  <c r="AG251" i="106"/>
  <c r="AT251" i="106" s="1"/>
  <c r="AH233" i="106"/>
  <c r="AU233" i="106" s="1"/>
  <c r="AG233" i="106"/>
  <c r="AT233" i="106" s="1"/>
  <c r="AI233" i="106"/>
  <c r="AV233" i="106" s="1"/>
  <c r="AH210" i="106"/>
  <c r="AU210" i="106" s="1"/>
  <c r="AI210" i="106"/>
  <c r="AV210" i="106" s="1"/>
  <c r="AG210" i="106"/>
  <c r="AT210" i="106" s="1"/>
  <c r="AG199" i="106"/>
  <c r="AT199" i="106" s="1"/>
  <c r="AI199" i="106"/>
  <c r="AV199" i="106" s="1"/>
  <c r="AH199" i="106"/>
  <c r="AU199" i="106" s="1"/>
  <c r="AI191" i="106"/>
  <c r="AV191" i="106" s="1"/>
  <c r="AG191" i="106"/>
  <c r="AT191" i="106" s="1"/>
  <c r="AH191" i="106"/>
  <c r="AU191" i="106" s="1"/>
  <c r="AG168" i="106"/>
  <c r="AT168" i="106" s="1"/>
  <c r="AI168" i="106"/>
  <c r="AV168" i="106" s="1"/>
  <c r="AH168" i="106"/>
  <c r="AU168" i="106" s="1"/>
  <c r="AI107" i="106"/>
  <c r="AV107" i="106" s="1"/>
  <c r="AH107" i="106"/>
  <c r="AU107" i="106" s="1"/>
  <c r="AG107" i="106"/>
  <c r="AT107" i="106" s="1"/>
  <c r="AI127" i="106"/>
  <c r="AV127" i="106" s="1"/>
  <c r="AH127" i="106"/>
  <c r="AU127" i="106" s="1"/>
  <c r="AG127" i="106"/>
  <c r="AT127" i="106" s="1"/>
  <c r="AI115" i="106"/>
  <c r="AV115" i="106" s="1"/>
  <c r="AH115" i="106"/>
  <c r="AU115" i="106" s="1"/>
  <c r="AG115" i="106"/>
  <c r="AT115" i="106" s="1"/>
  <c r="AI90" i="106"/>
  <c r="AV90" i="106" s="1"/>
  <c r="AH90" i="106"/>
  <c r="AU90" i="106" s="1"/>
  <c r="AG90" i="106"/>
  <c r="AT90" i="106" s="1"/>
  <c r="AH211" i="106"/>
  <c r="AU211" i="106" s="1"/>
  <c r="AI211" i="106"/>
  <c r="AV211" i="106" s="1"/>
  <c r="AG211" i="106"/>
  <c r="AT211" i="106" s="1"/>
  <c r="AI256" i="106"/>
  <c r="AV256" i="106" s="1"/>
  <c r="AG256" i="106"/>
  <c r="AT256" i="106" s="1"/>
  <c r="AH256" i="106"/>
  <c r="AU256" i="106" s="1"/>
  <c r="AI178" i="106"/>
  <c r="AV178" i="106" s="1"/>
  <c r="AG178" i="106"/>
  <c r="AT178" i="106" s="1"/>
  <c r="AH178" i="106"/>
  <c r="AU178" i="106" s="1"/>
  <c r="AI151" i="106"/>
  <c r="AV151" i="106" s="1"/>
  <c r="AG151" i="106"/>
  <c r="AT151" i="106" s="1"/>
  <c r="AH151" i="106"/>
  <c r="AU151" i="106" s="1"/>
  <c r="AI166" i="106"/>
  <c r="AV166" i="106" s="1"/>
  <c r="AH166" i="106"/>
  <c r="AU166" i="106" s="1"/>
  <c r="AG166" i="106"/>
  <c r="AT166" i="106" s="1"/>
  <c r="AG150" i="106"/>
  <c r="AT150" i="106" s="1"/>
  <c r="AI150" i="106"/>
  <c r="AV150" i="106" s="1"/>
  <c r="AH150" i="106"/>
  <c r="AU150" i="106" s="1"/>
  <c r="AH145" i="106"/>
  <c r="AU145" i="106" s="1"/>
  <c r="AI145" i="106"/>
  <c r="AV145" i="106" s="1"/>
  <c r="AG145" i="106"/>
  <c r="AT145" i="106" s="1"/>
  <c r="AI79" i="106"/>
  <c r="AV79" i="106" s="1"/>
  <c r="AH79" i="106"/>
  <c r="AU79" i="106" s="1"/>
  <c r="AG79" i="106"/>
  <c r="AT79" i="106" s="1"/>
  <c r="AI56" i="106"/>
  <c r="AV56" i="106" s="1"/>
  <c r="AH56" i="106"/>
  <c r="AU56" i="106" s="1"/>
  <c r="AG56" i="106"/>
  <c r="AT56" i="106" s="1"/>
  <c r="AH58" i="106"/>
  <c r="AU58" i="106" s="1"/>
  <c r="AG58" i="106"/>
  <c r="AT58" i="106" s="1"/>
  <c r="AI58" i="106"/>
  <c r="AV58" i="106" s="1"/>
  <c r="AI34" i="106"/>
  <c r="AV34" i="106" s="1"/>
  <c r="AH34" i="106"/>
  <c r="AU34" i="106" s="1"/>
  <c r="AG34" i="106"/>
  <c r="AT34" i="106" s="1"/>
  <c r="F14" i="106"/>
  <c r="O5" i="106" s="1"/>
  <c r="AI36" i="106"/>
  <c r="AV36" i="106" s="1"/>
  <c r="AH36" i="106"/>
  <c r="AU36" i="106" s="1"/>
  <c r="AG36" i="106"/>
  <c r="AT36" i="106" s="1"/>
  <c r="R20" i="106"/>
  <c r="AA20" i="106"/>
  <c r="AI245" i="106"/>
  <c r="AV245" i="106" s="1"/>
  <c r="AH245" i="106"/>
  <c r="AU245" i="106" s="1"/>
  <c r="AG245" i="106"/>
  <c r="AT245" i="106" s="1"/>
  <c r="AI263" i="106"/>
  <c r="AV263" i="106" s="1"/>
  <c r="AH263" i="106"/>
  <c r="AU263" i="106" s="1"/>
  <c r="AG263" i="106"/>
  <c r="AT263" i="106" s="1"/>
  <c r="AH250" i="106"/>
  <c r="AU250" i="106" s="1"/>
  <c r="AG250" i="106"/>
  <c r="AT250" i="106" s="1"/>
  <c r="AI250" i="106"/>
  <c r="AV250" i="106" s="1"/>
  <c r="AH218" i="106"/>
  <c r="AU218" i="106" s="1"/>
  <c r="AG218" i="106"/>
  <c r="AT218" i="106" s="1"/>
  <c r="AI218" i="106"/>
  <c r="AV218" i="106" s="1"/>
  <c r="AG242" i="106"/>
  <c r="AT242" i="106" s="1"/>
  <c r="AH242" i="106"/>
  <c r="AU242" i="106" s="1"/>
  <c r="AI242" i="106"/>
  <c r="AV242" i="106" s="1"/>
  <c r="AG239" i="106"/>
  <c r="AT239" i="106" s="1"/>
  <c r="AI239" i="106"/>
  <c r="AV239" i="106" s="1"/>
  <c r="AH239" i="106"/>
  <c r="AU239" i="106" s="1"/>
  <c r="AH162" i="106"/>
  <c r="AU162" i="106" s="1"/>
  <c r="AG162" i="106"/>
  <c r="AT162" i="106" s="1"/>
  <c r="AI162" i="106"/>
  <c r="AV162" i="106" s="1"/>
  <c r="AH129" i="106"/>
  <c r="AU129" i="106" s="1"/>
  <c r="AI129" i="106"/>
  <c r="AV129" i="106" s="1"/>
  <c r="AG129" i="106"/>
  <c r="AT129" i="106" s="1"/>
  <c r="AI61" i="106"/>
  <c r="AV61" i="106" s="1"/>
  <c r="AH61" i="106"/>
  <c r="AU61" i="106" s="1"/>
  <c r="AG61" i="106"/>
  <c r="AT61" i="106" s="1"/>
  <c r="AD20" i="106"/>
  <c r="AB20" i="106"/>
  <c r="T20" i="106"/>
  <c r="AI228" i="106"/>
  <c r="AV228" i="106" s="1"/>
  <c r="AG228" i="106"/>
  <c r="AT228" i="106" s="1"/>
  <c r="AH228" i="106"/>
  <c r="AU228" i="106" s="1"/>
  <c r="AI275" i="106"/>
  <c r="AV275" i="106" s="1"/>
  <c r="AH275" i="106"/>
  <c r="AU275" i="106" s="1"/>
  <c r="AG275" i="106"/>
  <c r="AT275" i="106" s="1"/>
  <c r="AG183" i="106"/>
  <c r="AT183" i="106" s="1"/>
  <c r="AI183" i="106"/>
  <c r="AV183" i="106" s="1"/>
  <c r="AH183" i="106"/>
  <c r="AU183" i="106" s="1"/>
  <c r="AI91" i="106"/>
  <c r="AV91" i="106" s="1"/>
  <c r="AH91" i="106"/>
  <c r="AU91" i="106" s="1"/>
  <c r="AG91" i="106"/>
  <c r="AT91" i="106" s="1"/>
  <c r="AH55" i="106"/>
  <c r="AU55" i="106" s="1"/>
  <c r="AI55" i="106"/>
  <c r="AV55" i="106" s="1"/>
  <c r="AG55" i="106"/>
  <c r="AT55" i="106" s="1"/>
  <c r="AG85" i="106"/>
  <c r="AT85" i="106" s="1"/>
  <c r="AI85" i="106"/>
  <c r="AV85" i="106" s="1"/>
  <c r="AH85" i="106"/>
  <c r="AU85" i="106" s="1"/>
  <c r="Z20" i="106"/>
  <c r="Y20" i="106"/>
  <c r="AI243" i="106"/>
  <c r="AV243" i="106" s="1"/>
  <c r="AG243" i="106"/>
  <c r="AT243" i="106" s="1"/>
  <c r="AH243" i="106"/>
  <c r="AU243" i="106" s="1"/>
  <c r="AG203" i="106"/>
  <c r="AT203" i="106" s="1"/>
  <c r="AI203" i="106"/>
  <c r="AV203" i="106" s="1"/>
  <c r="AH203" i="106"/>
  <c r="AU203" i="106" s="1"/>
  <c r="AG182" i="106"/>
  <c r="AT182" i="106" s="1"/>
  <c r="AH182" i="106"/>
  <c r="AU182" i="106" s="1"/>
  <c r="AI182" i="106"/>
  <c r="AV182" i="106" s="1"/>
  <c r="AI140" i="106"/>
  <c r="AV140" i="106" s="1"/>
  <c r="AG140" i="106"/>
  <c r="AT140" i="106" s="1"/>
  <c r="AH140" i="106"/>
  <c r="AU140" i="106" s="1"/>
  <c r="AH136" i="106"/>
  <c r="AU136" i="106" s="1"/>
  <c r="AG136" i="106"/>
  <c r="AT136" i="106" s="1"/>
  <c r="AI136" i="106"/>
  <c r="AV136" i="106" s="1"/>
  <c r="AI66" i="106"/>
  <c r="AV66" i="106" s="1"/>
  <c r="AH66" i="106"/>
  <c r="AU66" i="106" s="1"/>
  <c r="AG66" i="106"/>
  <c r="AT66" i="106" s="1"/>
  <c r="K22" i="106"/>
  <c r="AG51" i="106"/>
  <c r="AT51" i="106" s="1"/>
  <c r="AH51" i="106"/>
  <c r="AU51" i="106" s="1"/>
  <c r="AI51" i="106"/>
  <c r="AV51" i="106" s="1"/>
  <c r="Q20" i="106"/>
  <c r="V20" i="106"/>
  <c r="S19" i="105"/>
  <c r="Y19" i="105"/>
  <c r="X19" i="105"/>
  <c r="AJ5" i="105"/>
  <c r="AN5" i="105"/>
  <c r="AB19" i="105"/>
  <c r="AC19" i="105"/>
  <c r="AO5" i="105"/>
  <c r="AI220" i="105"/>
  <c r="AV220" i="105" s="1"/>
  <c r="AH220" i="105"/>
  <c r="AU220" i="105" s="1"/>
  <c r="AG220" i="105"/>
  <c r="AT220" i="105" s="1"/>
  <c r="AI212" i="105"/>
  <c r="AV212" i="105" s="1"/>
  <c r="AH212" i="105"/>
  <c r="AU212" i="105" s="1"/>
  <c r="AG212" i="105"/>
  <c r="AT212" i="105" s="1"/>
  <c r="AH200" i="105"/>
  <c r="AU200" i="105" s="1"/>
  <c r="AG200" i="105"/>
  <c r="AT200" i="105" s="1"/>
  <c r="AI200" i="105"/>
  <c r="AV200" i="105" s="1"/>
  <c r="AI213" i="105"/>
  <c r="AV213" i="105" s="1"/>
  <c r="AH213" i="105"/>
  <c r="AU213" i="105" s="1"/>
  <c r="AG213" i="105"/>
  <c r="AT213" i="105" s="1"/>
  <c r="AG161" i="105"/>
  <c r="AT161" i="105" s="1"/>
  <c r="AI161" i="105"/>
  <c r="AV161" i="105" s="1"/>
  <c r="AH161" i="105"/>
  <c r="AU161" i="105" s="1"/>
  <c r="AI140" i="105"/>
  <c r="AV140" i="105" s="1"/>
  <c r="AH140" i="105"/>
  <c r="AU140" i="105" s="1"/>
  <c r="AG140" i="105"/>
  <c r="AT140" i="105" s="1"/>
  <c r="AI108" i="105"/>
  <c r="AV108" i="105" s="1"/>
  <c r="AG108" i="105"/>
  <c r="AT108" i="105" s="1"/>
  <c r="AH108" i="105"/>
  <c r="AU108" i="105" s="1"/>
  <c r="AG51" i="105"/>
  <c r="AT51" i="105" s="1"/>
  <c r="AH51" i="105"/>
  <c r="AU51" i="105" s="1"/>
  <c r="AI51" i="105"/>
  <c r="AV51" i="105" s="1"/>
  <c r="AI275" i="105"/>
  <c r="AV275" i="105" s="1"/>
  <c r="AH275" i="105"/>
  <c r="AU275" i="105" s="1"/>
  <c r="AG275" i="105"/>
  <c r="AT275" i="105" s="1"/>
  <c r="AI272" i="105"/>
  <c r="AV272" i="105" s="1"/>
  <c r="AH272" i="105"/>
  <c r="AU272" i="105" s="1"/>
  <c r="AG272" i="105"/>
  <c r="AT272" i="105" s="1"/>
  <c r="AI256" i="105"/>
  <c r="AV256" i="105" s="1"/>
  <c r="AH256" i="105"/>
  <c r="AU256" i="105" s="1"/>
  <c r="AG256" i="105"/>
  <c r="AT256" i="105" s="1"/>
  <c r="AG251" i="105"/>
  <c r="AT251" i="105" s="1"/>
  <c r="AI251" i="105"/>
  <c r="AV251" i="105" s="1"/>
  <c r="AH251" i="105"/>
  <c r="AU251" i="105" s="1"/>
  <c r="AI205" i="105"/>
  <c r="AV205" i="105" s="1"/>
  <c r="AH205" i="105"/>
  <c r="AU205" i="105" s="1"/>
  <c r="AG205" i="105"/>
  <c r="AT205" i="105" s="1"/>
  <c r="AI204" i="105"/>
  <c r="AV204" i="105" s="1"/>
  <c r="AH204" i="105"/>
  <c r="AU204" i="105" s="1"/>
  <c r="AG204" i="105"/>
  <c r="AT204" i="105" s="1"/>
  <c r="AI182" i="105"/>
  <c r="AV182" i="105" s="1"/>
  <c r="AH182" i="105"/>
  <c r="AU182" i="105" s="1"/>
  <c r="AG182" i="105"/>
  <c r="AT182" i="105" s="1"/>
  <c r="AG173" i="105"/>
  <c r="AT173" i="105" s="1"/>
  <c r="AI173" i="105"/>
  <c r="AV173" i="105" s="1"/>
  <c r="AH173" i="105"/>
  <c r="AU173" i="105" s="1"/>
  <c r="AI139" i="105"/>
  <c r="AV139" i="105" s="1"/>
  <c r="AH139" i="105"/>
  <c r="AU139" i="105" s="1"/>
  <c r="AG139" i="105"/>
  <c r="AT139" i="105" s="1"/>
  <c r="AI128" i="105"/>
  <c r="AV128" i="105" s="1"/>
  <c r="AH128" i="105"/>
  <c r="AU128" i="105" s="1"/>
  <c r="AG128" i="105"/>
  <c r="AT128" i="105" s="1"/>
  <c r="AH130" i="105"/>
  <c r="AU130" i="105" s="1"/>
  <c r="AG130" i="105"/>
  <c r="AT130" i="105" s="1"/>
  <c r="AI130" i="105"/>
  <c r="AV130" i="105" s="1"/>
  <c r="AI89" i="105"/>
  <c r="AV89" i="105" s="1"/>
  <c r="AH89" i="105"/>
  <c r="AU89" i="105" s="1"/>
  <c r="AG89" i="105"/>
  <c r="AT89" i="105" s="1"/>
  <c r="AG79" i="105"/>
  <c r="AT79" i="105" s="1"/>
  <c r="AH79" i="105"/>
  <c r="AU79" i="105" s="1"/>
  <c r="AI79" i="105"/>
  <c r="AV79" i="105" s="1"/>
  <c r="AG56" i="105"/>
  <c r="AT56" i="105" s="1"/>
  <c r="AI56" i="105"/>
  <c r="AV56" i="105" s="1"/>
  <c r="AH56" i="105"/>
  <c r="AU56" i="105" s="1"/>
  <c r="F19" i="105"/>
  <c r="U5" i="105" s="1"/>
  <c r="W20" i="105"/>
  <c r="AU22" i="105"/>
  <c r="AH244" i="105"/>
  <c r="AU244" i="105" s="1"/>
  <c r="AG244" i="105"/>
  <c r="AT244" i="105" s="1"/>
  <c r="AI244" i="105"/>
  <c r="AV244" i="105" s="1"/>
  <c r="AI233" i="105"/>
  <c r="AV233" i="105" s="1"/>
  <c r="AH233" i="105"/>
  <c r="AU233" i="105" s="1"/>
  <c r="AG233" i="105"/>
  <c r="AT233" i="105" s="1"/>
  <c r="AG230" i="105"/>
  <c r="AT230" i="105" s="1"/>
  <c r="AH230" i="105"/>
  <c r="AU230" i="105" s="1"/>
  <c r="AI230" i="105"/>
  <c r="AV230" i="105" s="1"/>
  <c r="AH216" i="105"/>
  <c r="AU216" i="105" s="1"/>
  <c r="AG216" i="105"/>
  <c r="AT216" i="105" s="1"/>
  <c r="AI216" i="105"/>
  <c r="AV216" i="105" s="1"/>
  <c r="AG224" i="105"/>
  <c r="AT224" i="105" s="1"/>
  <c r="AI224" i="105"/>
  <c r="AV224" i="105" s="1"/>
  <c r="AH224" i="105"/>
  <c r="AU224" i="105" s="1"/>
  <c r="AG201" i="105"/>
  <c r="AT201" i="105" s="1"/>
  <c r="AI201" i="105"/>
  <c r="AV201" i="105" s="1"/>
  <c r="AH201" i="105"/>
  <c r="AU201" i="105" s="1"/>
  <c r="AI189" i="105"/>
  <c r="AV189" i="105" s="1"/>
  <c r="AH189" i="105"/>
  <c r="AU189" i="105" s="1"/>
  <c r="AG189" i="105"/>
  <c r="AT189" i="105" s="1"/>
  <c r="AG176" i="105"/>
  <c r="AT176" i="105" s="1"/>
  <c r="AH176" i="105"/>
  <c r="AU176" i="105" s="1"/>
  <c r="AI176" i="105"/>
  <c r="AV176" i="105" s="1"/>
  <c r="AI98" i="105"/>
  <c r="AV98" i="105" s="1"/>
  <c r="AH98" i="105"/>
  <c r="AU98" i="105" s="1"/>
  <c r="AG98" i="105"/>
  <c r="AT98" i="105" s="1"/>
  <c r="AI72" i="105"/>
  <c r="AV72" i="105" s="1"/>
  <c r="AH72" i="105"/>
  <c r="AU72" i="105" s="1"/>
  <c r="AG72" i="105"/>
  <c r="AT72" i="105" s="1"/>
  <c r="V20" i="105"/>
  <c r="T20" i="105"/>
  <c r="AI44" i="105"/>
  <c r="AV44" i="105" s="1"/>
  <c r="AH44" i="105"/>
  <c r="AU44" i="105" s="1"/>
  <c r="AG44" i="105"/>
  <c r="AT44" i="105" s="1"/>
  <c r="AG40" i="105"/>
  <c r="AT40" i="105" s="1"/>
  <c r="AI40" i="105"/>
  <c r="AV40" i="105" s="1"/>
  <c r="AH40" i="105"/>
  <c r="AU40" i="105" s="1"/>
  <c r="AG45" i="105"/>
  <c r="AT45" i="105" s="1"/>
  <c r="AI45" i="105"/>
  <c r="AV45" i="105" s="1"/>
  <c r="AH45" i="105"/>
  <c r="AU45" i="105" s="1"/>
  <c r="AI117" i="105"/>
  <c r="AV117" i="105" s="1"/>
  <c r="AH117" i="105"/>
  <c r="AU117" i="105" s="1"/>
  <c r="AG117" i="105"/>
  <c r="AT117" i="105" s="1"/>
  <c r="AG274" i="105"/>
  <c r="AT274" i="105" s="1"/>
  <c r="AH274" i="105"/>
  <c r="AU274" i="105" s="1"/>
  <c r="AI274" i="105"/>
  <c r="AV274" i="105" s="1"/>
  <c r="AH254" i="105"/>
  <c r="AU254" i="105" s="1"/>
  <c r="AI254" i="105"/>
  <c r="AV254" i="105" s="1"/>
  <c r="AG254" i="105"/>
  <c r="AT254" i="105" s="1"/>
  <c r="AG240" i="105"/>
  <c r="AT240" i="105" s="1"/>
  <c r="AH240" i="105"/>
  <c r="AU240" i="105" s="1"/>
  <c r="AI240" i="105"/>
  <c r="AV240" i="105" s="1"/>
  <c r="AI198" i="105"/>
  <c r="AV198" i="105" s="1"/>
  <c r="AH198" i="105"/>
  <c r="AU198" i="105" s="1"/>
  <c r="AG198" i="105"/>
  <c r="AT198" i="105" s="1"/>
  <c r="AG185" i="105"/>
  <c r="AT185" i="105" s="1"/>
  <c r="AI185" i="105"/>
  <c r="AV185" i="105" s="1"/>
  <c r="AH185" i="105"/>
  <c r="AU185" i="105" s="1"/>
  <c r="AI146" i="105"/>
  <c r="AV146" i="105" s="1"/>
  <c r="AH146" i="105"/>
  <c r="AU146" i="105" s="1"/>
  <c r="AG146" i="105"/>
  <c r="AT146" i="105" s="1"/>
  <c r="AI123" i="105"/>
  <c r="AV123" i="105" s="1"/>
  <c r="AH123" i="105"/>
  <c r="AU123" i="105" s="1"/>
  <c r="AG123" i="105"/>
  <c r="AT123" i="105" s="1"/>
  <c r="AI113" i="105"/>
  <c r="AV113" i="105" s="1"/>
  <c r="AH113" i="105"/>
  <c r="AU113" i="105" s="1"/>
  <c r="AG113" i="105"/>
  <c r="AT113" i="105" s="1"/>
  <c r="AI125" i="105"/>
  <c r="AV125" i="105" s="1"/>
  <c r="AH125" i="105"/>
  <c r="AU125" i="105" s="1"/>
  <c r="AG125" i="105"/>
  <c r="AT125" i="105" s="1"/>
  <c r="AH131" i="105"/>
  <c r="AU131" i="105" s="1"/>
  <c r="AG131" i="105"/>
  <c r="AT131" i="105" s="1"/>
  <c r="AI131" i="105"/>
  <c r="AV131" i="105" s="1"/>
  <c r="AI67" i="105"/>
  <c r="AV67" i="105" s="1"/>
  <c r="AH67" i="105"/>
  <c r="AU67" i="105" s="1"/>
  <c r="AG67" i="105"/>
  <c r="AT67" i="105" s="1"/>
  <c r="AI77" i="105"/>
  <c r="AV77" i="105" s="1"/>
  <c r="AH77" i="105"/>
  <c r="AU77" i="105" s="1"/>
  <c r="AG77" i="105"/>
  <c r="AT77" i="105" s="1"/>
  <c r="AI61" i="105"/>
  <c r="AV61" i="105" s="1"/>
  <c r="AH61" i="105"/>
  <c r="AU61" i="105" s="1"/>
  <c r="AG61" i="105"/>
  <c r="AT61" i="105" s="1"/>
  <c r="AH91" i="105"/>
  <c r="AU91" i="105" s="1"/>
  <c r="AG91" i="105"/>
  <c r="AT91" i="105" s="1"/>
  <c r="AI91" i="105"/>
  <c r="AV91" i="105" s="1"/>
  <c r="AH31" i="105"/>
  <c r="AU31" i="105" s="1"/>
  <c r="AI31" i="105"/>
  <c r="AV31" i="105" s="1"/>
  <c r="AG31" i="105"/>
  <c r="AT31" i="105" s="1"/>
  <c r="AI159" i="105"/>
  <c r="AV159" i="105" s="1"/>
  <c r="AH159" i="105"/>
  <c r="AU159" i="105" s="1"/>
  <c r="AG159" i="105"/>
  <c r="AT159" i="105" s="1"/>
  <c r="AG158" i="105"/>
  <c r="AT158" i="105" s="1"/>
  <c r="AH158" i="105"/>
  <c r="AU158" i="105" s="1"/>
  <c r="AI158" i="105"/>
  <c r="AV158" i="105" s="1"/>
  <c r="AH263" i="105"/>
  <c r="AU263" i="105" s="1"/>
  <c r="AG263" i="105"/>
  <c r="AT263" i="105" s="1"/>
  <c r="AI263" i="105"/>
  <c r="AV263" i="105" s="1"/>
  <c r="AG267" i="105"/>
  <c r="AT267" i="105" s="1"/>
  <c r="AH267" i="105"/>
  <c r="AU267" i="105" s="1"/>
  <c r="AI267" i="105"/>
  <c r="AV267" i="105" s="1"/>
  <c r="AI225" i="105"/>
  <c r="AV225" i="105" s="1"/>
  <c r="AG225" i="105"/>
  <c r="AT225" i="105" s="1"/>
  <c r="AH225" i="105"/>
  <c r="AU225" i="105" s="1"/>
  <c r="AH219" i="105"/>
  <c r="AU219" i="105" s="1"/>
  <c r="AG219" i="105"/>
  <c r="AT219" i="105" s="1"/>
  <c r="AI219" i="105"/>
  <c r="AV219" i="105" s="1"/>
  <c r="AG247" i="105"/>
  <c r="AT247" i="105" s="1"/>
  <c r="AH247" i="105"/>
  <c r="AU247" i="105" s="1"/>
  <c r="AI247" i="105"/>
  <c r="AV247" i="105" s="1"/>
  <c r="AH222" i="105"/>
  <c r="AU222" i="105" s="1"/>
  <c r="AI222" i="105"/>
  <c r="AV222" i="105" s="1"/>
  <c r="AG222" i="105"/>
  <c r="AT222" i="105" s="1"/>
  <c r="AI165" i="105"/>
  <c r="AV165" i="105" s="1"/>
  <c r="AH165" i="105"/>
  <c r="AU165" i="105" s="1"/>
  <c r="AG165" i="105"/>
  <c r="AT165" i="105" s="1"/>
  <c r="AI199" i="105"/>
  <c r="AV199" i="105" s="1"/>
  <c r="AH199" i="105"/>
  <c r="AU199" i="105" s="1"/>
  <c r="AG199" i="105"/>
  <c r="AT199" i="105" s="1"/>
  <c r="AI167" i="105"/>
  <c r="AV167" i="105" s="1"/>
  <c r="AH167" i="105"/>
  <c r="AU167" i="105" s="1"/>
  <c r="AG167" i="105"/>
  <c r="AT167" i="105" s="1"/>
  <c r="AI142" i="105"/>
  <c r="AV142" i="105" s="1"/>
  <c r="AH142" i="105"/>
  <c r="AU142" i="105" s="1"/>
  <c r="AG142" i="105"/>
  <c r="AT142" i="105" s="1"/>
  <c r="AG97" i="105"/>
  <c r="AT97" i="105" s="1"/>
  <c r="AH97" i="105"/>
  <c r="AU97" i="105" s="1"/>
  <c r="AI97" i="105"/>
  <c r="AV97" i="105" s="1"/>
  <c r="AG36" i="105"/>
  <c r="AT36" i="105" s="1"/>
  <c r="AI36" i="105"/>
  <c r="AV36" i="105" s="1"/>
  <c r="AH36" i="105"/>
  <c r="AU36" i="105" s="1"/>
  <c r="AH93" i="105"/>
  <c r="AU93" i="105" s="1"/>
  <c r="AG93" i="105"/>
  <c r="AT93" i="105" s="1"/>
  <c r="AI93" i="105"/>
  <c r="AV93" i="105" s="1"/>
  <c r="AI239" i="105"/>
  <c r="AV239" i="105" s="1"/>
  <c r="AG239" i="105"/>
  <c r="AT239" i="105" s="1"/>
  <c r="AH239" i="105"/>
  <c r="AU239" i="105" s="1"/>
  <c r="AI245" i="105"/>
  <c r="AV245" i="105" s="1"/>
  <c r="AH245" i="105"/>
  <c r="AU245" i="105" s="1"/>
  <c r="AG245" i="105"/>
  <c r="AT245" i="105" s="1"/>
  <c r="AI209" i="105"/>
  <c r="AV209" i="105" s="1"/>
  <c r="AH209" i="105"/>
  <c r="AU209" i="105" s="1"/>
  <c r="AG209" i="105"/>
  <c r="AT209" i="105" s="1"/>
  <c r="AG215" i="105"/>
  <c r="AT215" i="105" s="1"/>
  <c r="AI215" i="105"/>
  <c r="AV215" i="105" s="1"/>
  <c r="AH215" i="105"/>
  <c r="AU215" i="105" s="1"/>
  <c r="AI183" i="105"/>
  <c r="AV183" i="105" s="1"/>
  <c r="AH183" i="105"/>
  <c r="AU183" i="105" s="1"/>
  <c r="AG183" i="105"/>
  <c r="AT183" i="105" s="1"/>
  <c r="AH195" i="105"/>
  <c r="AU195" i="105" s="1"/>
  <c r="AI195" i="105"/>
  <c r="AV195" i="105" s="1"/>
  <c r="AG195" i="105"/>
  <c r="AT195" i="105" s="1"/>
  <c r="AI169" i="105"/>
  <c r="AV169" i="105" s="1"/>
  <c r="AH169" i="105"/>
  <c r="AU169" i="105" s="1"/>
  <c r="AG169" i="105"/>
  <c r="AT169" i="105" s="1"/>
  <c r="AH80" i="105"/>
  <c r="AU80" i="105" s="1"/>
  <c r="AG80" i="105"/>
  <c r="AT80" i="105" s="1"/>
  <c r="AI80" i="105"/>
  <c r="AV80" i="105" s="1"/>
  <c r="AH102" i="105"/>
  <c r="AU102" i="105" s="1"/>
  <c r="AI102" i="105"/>
  <c r="AV102" i="105" s="1"/>
  <c r="AG102" i="105"/>
  <c r="AT102" i="105" s="1"/>
  <c r="AG78" i="105"/>
  <c r="AT78" i="105" s="1"/>
  <c r="AH78" i="105"/>
  <c r="AU78" i="105" s="1"/>
  <c r="AI78" i="105"/>
  <c r="AV78" i="105" s="1"/>
  <c r="AI60" i="105"/>
  <c r="AV60" i="105" s="1"/>
  <c r="AH60" i="105"/>
  <c r="AU60" i="105" s="1"/>
  <c r="AG60" i="105"/>
  <c r="AT60" i="105" s="1"/>
  <c r="AH57" i="105"/>
  <c r="AU57" i="105" s="1"/>
  <c r="AG57" i="105"/>
  <c r="AT57" i="105" s="1"/>
  <c r="AI57" i="105"/>
  <c r="AV57" i="105" s="1"/>
  <c r="AI243" i="105"/>
  <c r="AV243" i="105" s="1"/>
  <c r="AH243" i="105"/>
  <c r="AU243" i="105" s="1"/>
  <c r="AG243" i="105"/>
  <c r="AT243" i="105" s="1"/>
  <c r="AI64" i="105"/>
  <c r="AV64" i="105" s="1"/>
  <c r="AH64" i="105"/>
  <c r="AU64" i="105" s="1"/>
  <c r="AG64" i="105"/>
  <c r="AT64" i="105" s="1"/>
  <c r="AI27" i="105"/>
  <c r="AV27" i="105" s="1"/>
  <c r="AH27" i="105"/>
  <c r="AU27" i="105" s="1"/>
  <c r="AG27" i="105"/>
  <c r="AT27" i="105" s="1"/>
  <c r="AI255" i="105"/>
  <c r="AV255" i="105" s="1"/>
  <c r="AH255" i="105"/>
  <c r="AU255" i="105" s="1"/>
  <c r="AG255" i="105"/>
  <c r="AT255" i="105" s="1"/>
  <c r="AI232" i="105"/>
  <c r="AV232" i="105" s="1"/>
  <c r="AH232" i="105"/>
  <c r="AU232" i="105" s="1"/>
  <c r="AG232" i="105"/>
  <c r="AT232" i="105" s="1"/>
  <c r="AH171" i="105"/>
  <c r="AU171" i="105" s="1"/>
  <c r="AG171" i="105"/>
  <c r="AT171" i="105" s="1"/>
  <c r="AI171" i="105"/>
  <c r="AV171" i="105" s="1"/>
  <c r="AI180" i="105"/>
  <c r="AV180" i="105" s="1"/>
  <c r="AH180" i="105"/>
  <c r="AU180" i="105" s="1"/>
  <c r="AG180" i="105"/>
  <c r="AT180" i="105" s="1"/>
  <c r="AI166" i="105"/>
  <c r="AV166" i="105" s="1"/>
  <c r="AH166" i="105"/>
  <c r="AU166" i="105" s="1"/>
  <c r="AG166" i="105"/>
  <c r="AT166" i="105" s="1"/>
  <c r="AI111" i="105"/>
  <c r="AV111" i="105" s="1"/>
  <c r="AH111" i="105"/>
  <c r="AU111" i="105" s="1"/>
  <c r="AG111" i="105"/>
  <c r="AT111" i="105" s="1"/>
  <c r="AI143" i="105"/>
  <c r="AV143" i="105" s="1"/>
  <c r="AH143" i="105"/>
  <c r="AU143" i="105" s="1"/>
  <c r="AG143" i="105"/>
  <c r="AT143" i="105" s="1"/>
  <c r="AH114" i="105"/>
  <c r="AU114" i="105" s="1"/>
  <c r="AG114" i="105"/>
  <c r="AT114" i="105" s="1"/>
  <c r="AI114" i="105"/>
  <c r="AV114" i="105" s="1"/>
  <c r="AG119" i="105"/>
  <c r="AT119" i="105" s="1"/>
  <c r="AH119" i="105"/>
  <c r="AU119" i="105" s="1"/>
  <c r="AI119" i="105"/>
  <c r="AV119" i="105" s="1"/>
  <c r="AI84" i="105"/>
  <c r="AV84" i="105" s="1"/>
  <c r="AH84" i="105"/>
  <c r="AU84" i="105" s="1"/>
  <c r="AG84" i="105"/>
  <c r="AT84" i="105" s="1"/>
  <c r="AI55" i="105"/>
  <c r="AV55" i="105" s="1"/>
  <c r="AH55" i="105"/>
  <c r="AU55" i="105" s="1"/>
  <c r="AG55" i="105"/>
  <c r="AT55" i="105" s="1"/>
  <c r="AH48" i="105"/>
  <c r="AU48" i="105" s="1"/>
  <c r="AG48" i="105"/>
  <c r="AT48" i="105" s="1"/>
  <c r="AI48" i="105"/>
  <c r="AV48" i="105" s="1"/>
  <c r="AA20" i="105"/>
  <c r="AI260" i="105"/>
  <c r="AV260" i="105" s="1"/>
  <c r="AH260" i="105"/>
  <c r="AU260" i="105" s="1"/>
  <c r="AG260" i="105"/>
  <c r="AT260" i="105" s="1"/>
  <c r="AI197" i="105"/>
  <c r="AV197" i="105" s="1"/>
  <c r="AH197" i="105"/>
  <c r="AU197" i="105" s="1"/>
  <c r="AG197" i="105"/>
  <c r="AT197" i="105" s="1"/>
  <c r="AI137" i="105"/>
  <c r="AV137" i="105" s="1"/>
  <c r="AH137" i="105"/>
  <c r="AU137" i="105" s="1"/>
  <c r="AG137" i="105"/>
  <c r="AT137" i="105" s="1"/>
  <c r="AG90" i="105"/>
  <c r="AT90" i="105" s="1"/>
  <c r="AI90" i="105"/>
  <c r="AV90" i="105" s="1"/>
  <c r="AH90" i="105"/>
  <c r="AU90" i="105" s="1"/>
  <c r="AH81" i="105"/>
  <c r="AU81" i="105" s="1"/>
  <c r="AG81" i="105"/>
  <c r="AT81" i="105" s="1"/>
  <c r="AI81" i="105"/>
  <c r="AV81" i="105" s="1"/>
  <c r="AI49" i="105"/>
  <c r="AV49" i="105" s="1"/>
  <c r="AG49" i="105"/>
  <c r="AT49" i="105" s="1"/>
  <c r="AH49" i="105"/>
  <c r="AU49" i="105" s="1"/>
  <c r="AG85" i="105"/>
  <c r="AT85" i="105" s="1"/>
  <c r="AI85" i="105"/>
  <c r="AV85" i="105" s="1"/>
  <c r="AH85" i="105"/>
  <c r="AU85" i="105" s="1"/>
  <c r="AT22" i="105"/>
  <c r="AH52" i="105"/>
  <c r="AU52" i="105" s="1"/>
  <c r="AG52" i="105"/>
  <c r="AT52" i="105" s="1"/>
  <c r="AI52" i="105"/>
  <c r="AV52" i="105" s="1"/>
  <c r="AG23" i="105"/>
  <c r="AT23" i="105" s="1"/>
  <c r="AI23" i="105"/>
  <c r="AH23" i="105"/>
  <c r="AU23" i="105" s="1"/>
  <c r="O20" i="105"/>
  <c r="AI270" i="105"/>
  <c r="AV270" i="105" s="1"/>
  <c r="AH270" i="105"/>
  <c r="AU270" i="105" s="1"/>
  <c r="AG270" i="105"/>
  <c r="AT270" i="105" s="1"/>
  <c r="AH266" i="105"/>
  <c r="AU266" i="105" s="1"/>
  <c r="AG266" i="105"/>
  <c r="AT266" i="105" s="1"/>
  <c r="AI266" i="105"/>
  <c r="AV266" i="105" s="1"/>
  <c r="AH257" i="105"/>
  <c r="AU257" i="105" s="1"/>
  <c r="AG257" i="105"/>
  <c r="AT257" i="105" s="1"/>
  <c r="AI257" i="105"/>
  <c r="AV257" i="105" s="1"/>
  <c r="AI211" i="105"/>
  <c r="AV211" i="105" s="1"/>
  <c r="AH211" i="105"/>
  <c r="AU211" i="105" s="1"/>
  <c r="AG211" i="105"/>
  <c r="AT211" i="105" s="1"/>
  <c r="AI206" i="105"/>
  <c r="AV206" i="105" s="1"/>
  <c r="AH206" i="105"/>
  <c r="AU206" i="105" s="1"/>
  <c r="AG206" i="105"/>
  <c r="AT206" i="105" s="1"/>
  <c r="AG234" i="105"/>
  <c r="AT234" i="105" s="1"/>
  <c r="AI234" i="105"/>
  <c r="AV234" i="105" s="1"/>
  <c r="AH234" i="105"/>
  <c r="AU234" i="105" s="1"/>
  <c r="AI174" i="105"/>
  <c r="AV174" i="105" s="1"/>
  <c r="AH174" i="105"/>
  <c r="AU174" i="105" s="1"/>
  <c r="AG174" i="105"/>
  <c r="AT174" i="105" s="1"/>
  <c r="AI157" i="105"/>
  <c r="AV157" i="105" s="1"/>
  <c r="AH157" i="105"/>
  <c r="AU157" i="105" s="1"/>
  <c r="AG157" i="105"/>
  <c r="AT157" i="105" s="1"/>
  <c r="AH168" i="105"/>
  <c r="AU168" i="105" s="1"/>
  <c r="AI168" i="105"/>
  <c r="AV168" i="105" s="1"/>
  <c r="AG168" i="105"/>
  <c r="AT168" i="105" s="1"/>
  <c r="AG151" i="105"/>
  <c r="AT151" i="105" s="1"/>
  <c r="AI151" i="105"/>
  <c r="AV151" i="105" s="1"/>
  <c r="AH151" i="105"/>
  <c r="AU151" i="105" s="1"/>
  <c r="AI162" i="105"/>
  <c r="AV162" i="105" s="1"/>
  <c r="AH162" i="105"/>
  <c r="AU162" i="105" s="1"/>
  <c r="AG162" i="105"/>
  <c r="AT162" i="105" s="1"/>
  <c r="AI43" i="105"/>
  <c r="AV43" i="105" s="1"/>
  <c r="AH43" i="105"/>
  <c r="AU43" i="105" s="1"/>
  <c r="AG43" i="105"/>
  <c r="AT43" i="105" s="1"/>
  <c r="AI69" i="105"/>
  <c r="AV69" i="105" s="1"/>
  <c r="AH69" i="105"/>
  <c r="AU69" i="105" s="1"/>
  <c r="AG69" i="105"/>
  <c r="AT69" i="105" s="1"/>
  <c r="AI73" i="105"/>
  <c r="AV73" i="105" s="1"/>
  <c r="AH73" i="105"/>
  <c r="AU73" i="105" s="1"/>
  <c r="AG73" i="105"/>
  <c r="AT73" i="105" s="1"/>
  <c r="AH105" i="105"/>
  <c r="AU105" i="105" s="1"/>
  <c r="AI105" i="105"/>
  <c r="AV105" i="105" s="1"/>
  <c r="AG105" i="105"/>
  <c r="AT105" i="105" s="1"/>
  <c r="AH34" i="105"/>
  <c r="AU34" i="105" s="1"/>
  <c r="AI34" i="105"/>
  <c r="AV34" i="105" s="1"/>
  <c r="AG34" i="105"/>
  <c r="AT34" i="105" s="1"/>
  <c r="AG68" i="105"/>
  <c r="AT68" i="105" s="1"/>
  <c r="AI68" i="105"/>
  <c r="AV68" i="105" s="1"/>
  <c r="AH68" i="105"/>
  <c r="AU68" i="105" s="1"/>
  <c r="AI24" i="105"/>
  <c r="AV24" i="105" s="1"/>
  <c r="AH24" i="105"/>
  <c r="AU24" i="105" s="1"/>
  <c r="AG24" i="105"/>
  <c r="AT24" i="105" s="1"/>
  <c r="U20" i="105"/>
  <c r="K28" i="105"/>
  <c r="AD20" i="105"/>
  <c r="F14" i="105"/>
  <c r="O5" i="105" s="1"/>
  <c r="AG190" i="105"/>
  <c r="AT190" i="105" s="1"/>
  <c r="AH190" i="105"/>
  <c r="AU190" i="105" s="1"/>
  <c r="AI190" i="105"/>
  <c r="AV190" i="105" s="1"/>
  <c r="AG262" i="105"/>
  <c r="AT262" i="105" s="1"/>
  <c r="AH262" i="105"/>
  <c r="AU262" i="105" s="1"/>
  <c r="AI262" i="105"/>
  <c r="AV262" i="105" s="1"/>
  <c r="AH228" i="105"/>
  <c r="AU228" i="105" s="1"/>
  <c r="AG228" i="105"/>
  <c r="AT228" i="105" s="1"/>
  <c r="AI228" i="105"/>
  <c r="AV228" i="105" s="1"/>
  <c r="AI188" i="105"/>
  <c r="AV188" i="105" s="1"/>
  <c r="AH188" i="105"/>
  <c r="AU188" i="105" s="1"/>
  <c r="AG188" i="105"/>
  <c r="AT188" i="105" s="1"/>
  <c r="AG147" i="105"/>
  <c r="AT147" i="105" s="1"/>
  <c r="AH147" i="105"/>
  <c r="AU147" i="105" s="1"/>
  <c r="AI147" i="105"/>
  <c r="AV147" i="105" s="1"/>
  <c r="AG179" i="105"/>
  <c r="AT179" i="105" s="1"/>
  <c r="AH179" i="105"/>
  <c r="AU179" i="105" s="1"/>
  <c r="AI179" i="105"/>
  <c r="AV179" i="105" s="1"/>
  <c r="AI120" i="105"/>
  <c r="AV120" i="105" s="1"/>
  <c r="AH120" i="105"/>
  <c r="AU120" i="105" s="1"/>
  <c r="AG120" i="105"/>
  <c r="AT120" i="105" s="1"/>
  <c r="AI101" i="105"/>
  <c r="AV101" i="105" s="1"/>
  <c r="AH101" i="105"/>
  <c r="AU101" i="105" s="1"/>
  <c r="AG101" i="105"/>
  <c r="AT101" i="105" s="1"/>
  <c r="AI86" i="105"/>
  <c r="AV86" i="105" s="1"/>
  <c r="AG86" i="105"/>
  <c r="AT86" i="105" s="1"/>
  <c r="AH86" i="105"/>
  <c r="AU86" i="105" s="1"/>
  <c r="Z20" i="105"/>
  <c r="AG63" i="105"/>
  <c r="AT63" i="105" s="1"/>
  <c r="AH63" i="105"/>
  <c r="AU63" i="105" s="1"/>
  <c r="AI63" i="105"/>
  <c r="AV63" i="105" s="1"/>
  <c r="F16" i="105"/>
  <c r="T5" i="105" s="1"/>
  <c r="R20" i="105"/>
  <c r="AG227" i="105"/>
  <c r="AT227" i="105" s="1"/>
  <c r="AH227" i="105"/>
  <c r="AU227" i="105" s="1"/>
  <c r="AI227" i="105"/>
  <c r="AV227" i="105" s="1"/>
  <c r="AH208" i="105"/>
  <c r="AU208" i="105" s="1"/>
  <c r="AG208" i="105"/>
  <c r="AT208" i="105" s="1"/>
  <c r="AI208" i="105"/>
  <c r="AV208" i="105" s="1"/>
  <c r="AI145" i="105"/>
  <c r="AV145" i="105" s="1"/>
  <c r="AH145" i="105"/>
  <c r="AU145" i="105" s="1"/>
  <c r="AG145" i="105"/>
  <c r="AT145" i="105" s="1"/>
  <c r="AH134" i="105"/>
  <c r="AU134" i="105" s="1"/>
  <c r="AI134" i="105"/>
  <c r="AV134" i="105" s="1"/>
  <c r="AG134" i="105"/>
  <c r="AT134" i="105" s="1"/>
  <c r="AG152" i="105"/>
  <c r="AT152" i="105" s="1"/>
  <c r="AI152" i="105"/>
  <c r="AV152" i="105" s="1"/>
  <c r="AH152" i="105"/>
  <c r="AU152" i="105" s="1"/>
  <c r="AI96" i="105"/>
  <c r="AV96" i="105" s="1"/>
  <c r="AH96" i="105"/>
  <c r="AU96" i="105" s="1"/>
  <c r="AG96" i="105"/>
  <c r="AT96" i="105" s="1"/>
  <c r="AI127" i="105"/>
  <c r="AV127" i="105" s="1"/>
  <c r="AG127" i="105"/>
  <c r="AT127" i="105" s="1"/>
  <c r="AH127" i="105"/>
  <c r="AU127" i="105" s="1"/>
  <c r="N20" i="105"/>
  <c r="AH28" i="105"/>
  <c r="AU28" i="105" s="1"/>
  <c r="AI28" i="105"/>
  <c r="AV28" i="105" s="1"/>
  <c r="AG28" i="105"/>
  <c r="AT28" i="105" s="1"/>
  <c r="W19" i="104"/>
  <c r="AI5" i="104"/>
  <c r="AK5" i="104"/>
  <c r="Y19" i="104"/>
  <c r="AC19" i="104"/>
  <c r="Q19" i="104"/>
  <c r="V19" i="104"/>
  <c r="AH5" i="104"/>
  <c r="AI197" i="104"/>
  <c r="AV197" i="104" s="1"/>
  <c r="AH197" i="104"/>
  <c r="AU197" i="104" s="1"/>
  <c r="AG197" i="104"/>
  <c r="AT197" i="104" s="1"/>
  <c r="AG227" i="104"/>
  <c r="AT227" i="104" s="1"/>
  <c r="AH227" i="104"/>
  <c r="AU227" i="104" s="1"/>
  <c r="AI227" i="104"/>
  <c r="AV227" i="104" s="1"/>
  <c r="AG222" i="104"/>
  <c r="AT222" i="104" s="1"/>
  <c r="AI222" i="104"/>
  <c r="AV222" i="104" s="1"/>
  <c r="AH222" i="104"/>
  <c r="AU222" i="104" s="1"/>
  <c r="AG218" i="104"/>
  <c r="AT218" i="104" s="1"/>
  <c r="AH218" i="104"/>
  <c r="AU218" i="104" s="1"/>
  <c r="AI218" i="104"/>
  <c r="AV218" i="104" s="1"/>
  <c r="AH193" i="104"/>
  <c r="AU193" i="104" s="1"/>
  <c r="AG193" i="104"/>
  <c r="AT193" i="104" s="1"/>
  <c r="AI193" i="104"/>
  <c r="AV193" i="104" s="1"/>
  <c r="AI109" i="104"/>
  <c r="AV109" i="104" s="1"/>
  <c r="AH109" i="104"/>
  <c r="AU109" i="104" s="1"/>
  <c r="AG109" i="104"/>
  <c r="AT109" i="104" s="1"/>
  <c r="AH146" i="104"/>
  <c r="AU146" i="104" s="1"/>
  <c r="AI146" i="104"/>
  <c r="AV146" i="104" s="1"/>
  <c r="AG146" i="104"/>
  <c r="AT146" i="104" s="1"/>
  <c r="AG94" i="104"/>
  <c r="AT94" i="104" s="1"/>
  <c r="AI94" i="104"/>
  <c r="AV94" i="104" s="1"/>
  <c r="AH94" i="104"/>
  <c r="AU94" i="104" s="1"/>
  <c r="AH99" i="104"/>
  <c r="AU99" i="104" s="1"/>
  <c r="AG99" i="104"/>
  <c r="AT99" i="104" s="1"/>
  <c r="AI99" i="104"/>
  <c r="AV99" i="104" s="1"/>
  <c r="AI91" i="104"/>
  <c r="AV91" i="104" s="1"/>
  <c r="AH91" i="104"/>
  <c r="AU91" i="104" s="1"/>
  <c r="AG91" i="104"/>
  <c r="AT91" i="104" s="1"/>
  <c r="AI75" i="104"/>
  <c r="AV75" i="104" s="1"/>
  <c r="AH75" i="104"/>
  <c r="AU75" i="104" s="1"/>
  <c r="AG75" i="104"/>
  <c r="AT75" i="104" s="1"/>
  <c r="AH57" i="104"/>
  <c r="AU57" i="104" s="1"/>
  <c r="AI57" i="104"/>
  <c r="AV57" i="104" s="1"/>
  <c r="AG57" i="104"/>
  <c r="AT57" i="104" s="1"/>
  <c r="AH56" i="104"/>
  <c r="AU56" i="104" s="1"/>
  <c r="AI56" i="104"/>
  <c r="AV56" i="104" s="1"/>
  <c r="AG56" i="104"/>
  <c r="AT56" i="104" s="1"/>
  <c r="AI235" i="104"/>
  <c r="AV235" i="104" s="1"/>
  <c r="AG235" i="104"/>
  <c r="AT235" i="104" s="1"/>
  <c r="AH235" i="104"/>
  <c r="AU235" i="104" s="1"/>
  <c r="AH192" i="104"/>
  <c r="AU192" i="104" s="1"/>
  <c r="AG192" i="104"/>
  <c r="AT192" i="104" s="1"/>
  <c r="AI192" i="104"/>
  <c r="AV192" i="104" s="1"/>
  <c r="AI265" i="104"/>
  <c r="AV265" i="104" s="1"/>
  <c r="AG265" i="104"/>
  <c r="AT265" i="104" s="1"/>
  <c r="AH265" i="104"/>
  <c r="AU265" i="104" s="1"/>
  <c r="AH272" i="104"/>
  <c r="AU272" i="104" s="1"/>
  <c r="AI272" i="104"/>
  <c r="AV272" i="104" s="1"/>
  <c r="AG272" i="104"/>
  <c r="AT272" i="104" s="1"/>
  <c r="AG188" i="104"/>
  <c r="AT188" i="104" s="1"/>
  <c r="AI188" i="104"/>
  <c r="AV188" i="104" s="1"/>
  <c r="AH188" i="104"/>
  <c r="AU188" i="104" s="1"/>
  <c r="AG169" i="104"/>
  <c r="AT169" i="104" s="1"/>
  <c r="AI169" i="104"/>
  <c r="AV169" i="104" s="1"/>
  <c r="AH169" i="104"/>
  <c r="AU169" i="104" s="1"/>
  <c r="AI133" i="104"/>
  <c r="AV133" i="104" s="1"/>
  <c r="AH133" i="104"/>
  <c r="AU133" i="104" s="1"/>
  <c r="AG133" i="104"/>
  <c r="AT133" i="104" s="1"/>
  <c r="AH93" i="104"/>
  <c r="AU93" i="104" s="1"/>
  <c r="AG93" i="104"/>
  <c r="AT93" i="104" s="1"/>
  <c r="AI93" i="104"/>
  <c r="AV93" i="104" s="1"/>
  <c r="AG86" i="104"/>
  <c r="AT86" i="104" s="1"/>
  <c r="AI86" i="104"/>
  <c r="AV86" i="104" s="1"/>
  <c r="AH86" i="104"/>
  <c r="AU86" i="104" s="1"/>
  <c r="AI24" i="104"/>
  <c r="AV24" i="104" s="1"/>
  <c r="AH24" i="104"/>
  <c r="AU24" i="104" s="1"/>
  <c r="AG24" i="104"/>
  <c r="AT24" i="104" s="1"/>
  <c r="AI51" i="104"/>
  <c r="AV51" i="104" s="1"/>
  <c r="AH51" i="104"/>
  <c r="AU51" i="104" s="1"/>
  <c r="AG51" i="104"/>
  <c r="AT51" i="104" s="1"/>
  <c r="AI23" i="104"/>
  <c r="AV23" i="104" s="1"/>
  <c r="AH23" i="104"/>
  <c r="AU23" i="104" s="1"/>
  <c r="AG23" i="104"/>
  <c r="AT23" i="104" s="1"/>
  <c r="AH44" i="104"/>
  <c r="AU44" i="104" s="1"/>
  <c r="AG44" i="104"/>
  <c r="AT44" i="104" s="1"/>
  <c r="AI44" i="104"/>
  <c r="AV44" i="104" s="1"/>
  <c r="AI247" i="104"/>
  <c r="AV247" i="104" s="1"/>
  <c r="AH247" i="104"/>
  <c r="AU247" i="104" s="1"/>
  <c r="AG247" i="104"/>
  <c r="AT247" i="104" s="1"/>
  <c r="AI251" i="104"/>
  <c r="AV251" i="104" s="1"/>
  <c r="AH251" i="104"/>
  <c r="AU251" i="104" s="1"/>
  <c r="AG251" i="104"/>
  <c r="AT251" i="104" s="1"/>
  <c r="AI221" i="104"/>
  <c r="AV221" i="104" s="1"/>
  <c r="AH221" i="104"/>
  <c r="AU221" i="104" s="1"/>
  <c r="AG221" i="104"/>
  <c r="AT221" i="104" s="1"/>
  <c r="AI211" i="104"/>
  <c r="AV211" i="104" s="1"/>
  <c r="AH211" i="104"/>
  <c r="AU211" i="104" s="1"/>
  <c r="AG211" i="104"/>
  <c r="AT211" i="104" s="1"/>
  <c r="AI209" i="104"/>
  <c r="AV209" i="104" s="1"/>
  <c r="AG209" i="104"/>
  <c r="AT209" i="104" s="1"/>
  <c r="AH209" i="104"/>
  <c r="AU209" i="104" s="1"/>
  <c r="AH173" i="104"/>
  <c r="AU173" i="104" s="1"/>
  <c r="AG173" i="104"/>
  <c r="AT173" i="104" s="1"/>
  <c r="AI173" i="104"/>
  <c r="AV173" i="104" s="1"/>
  <c r="AH130" i="104"/>
  <c r="AU130" i="104" s="1"/>
  <c r="AG130" i="104"/>
  <c r="AT130" i="104" s="1"/>
  <c r="AI130" i="104"/>
  <c r="AV130" i="104" s="1"/>
  <c r="AH101" i="104"/>
  <c r="AU101" i="104" s="1"/>
  <c r="AG101" i="104"/>
  <c r="AT101" i="104" s="1"/>
  <c r="AI101" i="104"/>
  <c r="AV101" i="104" s="1"/>
  <c r="AI66" i="104"/>
  <c r="AV66" i="104" s="1"/>
  <c r="AH66" i="104"/>
  <c r="AU66" i="104" s="1"/>
  <c r="AG66" i="104"/>
  <c r="AT66" i="104" s="1"/>
  <c r="AG135" i="104"/>
  <c r="AT135" i="104" s="1"/>
  <c r="AI135" i="104"/>
  <c r="AV135" i="104" s="1"/>
  <c r="AH135" i="104"/>
  <c r="AU135" i="104" s="1"/>
  <c r="AH68" i="104"/>
  <c r="AU68" i="104" s="1"/>
  <c r="AI68" i="104"/>
  <c r="AV68" i="104" s="1"/>
  <c r="AG68" i="104"/>
  <c r="AT68" i="104" s="1"/>
  <c r="AB20" i="104"/>
  <c r="AG214" i="104"/>
  <c r="AT214" i="104" s="1"/>
  <c r="AI214" i="104"/>
  <c r="AV214" i="104" s="1"/>
  <c r="AH214" i="104"/>
  <c r="AU214" i="104" s="1"/>
  <c r="AG203" i="104"/>
  <c r="AT203" i="104" s="1"/>
  <c r="AI203" i="104"/>
  <c r="AV203" i="104" s="1"/>
  <c r="AH203" i="104"/>
  <c r="AU203" i="104" s="1"/>
  <c r="AH195" i="104"/>
  <c r="AU195" i="104" s="1"/>
  <c r="AG195" i="104"/>
  <c r="AT195" i="104" s="1"/>
  <c r="AI195" i="104"/>
  <c r="AV195" i="104" s="1"/>
  <c r="AG77" i="104"/>
  <c r="AT77" i="104" s="1"/>
  <c r="AI77" i="104"/>
  <c r="AV77" i="104" s="1"/>
  <c r="AH77" i="104"/>
  <c r="AU77" i="104" s="1"/>
  <c r="AI268" i="104"/>
  <c r="AV268" i="104" s="1"/>
  <c r="AH268" i="104"/>
  <c r="AU268" i="104" s="1"/>
  <c r="AG268" i="104"/>
  <c r="AT268" i="104" s="1"/>
  <c r="AI153" i="104"/>
  <c r="AV153" i="104" s="1"/>
  <c r="AH153" i="104"/>
  <c r="AU153" i="104" s="1"/>
  <c r="AG153" i="104"/>
  <c r="AT153" i="104" s="1"/>
  <c r="AG118" i="104"/>
  <c r="AT118" i="104" s="1"/>
  <c r="AI118" i="104"/>
  <c r="AV118" i="104" s="1"/>
  <c r="AH118" i="104"/>
  <c r="AU118" i="104" s="1"/>
  <c r="AG106" i="104"/>
  <c r="AT106" i="104" s="1"/>
  <c r="AI106" i="104"/>
  <c r="AV106" i="104" s="1"/>
  <c r="AH106" i="104"/>
  <c r="AU106" i="104" s="1"/>
  <c r="AG105" i="104"/>
  <c r="AT105" i="104" s="1"/>
  <c r="AI105" i="104"/>
  <c r="AV105" i="104" s="1"/>
  <c r="AH105" i="104"/>
  <c r="AU105" i="104" s="1"/>
  <c r="AG110" i="104"/>
  <c r="AT110" i="104" s="1"/>
  <c r="AI110" i="104"/>
  <c r="AV110" i="104" s="1"/>
  <c r="AH110" i="104"/>
  <c r="AU110" i="104" s="1"/>
  <c r="AU22" i="104"/>
  <c r="I16" i="104"/>
  <c r="U6" i="104" s="1"/>
  <c r="Q8" i="104" s="1"/>
  <c r="AD20" i="104"/>
  <c r="P20" i="104"/>
  <c r="AH260" i="104"/>
  <c r="AU260" i="104" s="1"/>
  <c r="AI260" i="104"/>
  <c r="AV260" i="104" s="1"/>
  <c r="AG260" i="104"/>
  <c r="AT260" i="104" s="1"/>
  <c r="AG179" i="104"/>
  <c r="AT179" i="104" s="1"/>
  <c r="AI179" i="104"/>
  <c r="AV179" i="104" s="1"/>
  <c r="AH179" i="104"/>
  <c r="AU179" i="104" s="1"/>
  <c r="AI90" i="104"/>
  <c r="AV90" i="104" s="1"/>
  <c r="AH90" i="104"/>
  <c r="AU90" i="104" s="1"/>
  <c r="AG90" i="104"/>
  <c r="AT90" i="104" s="1"/>
  <c r="AH269" i="104"/>
  <c r="AU269" i="104" s="1"/>
  <c r="AG269" i="104"/>
  <c r="AT269" i="104" s="1"/>
  <c r="AI269" i="104"/>
  <c r="AV269" i="104" s="1"/>
  <c r="AH246" i="104"/>
  <c r="AU246" i="104" s="1"/>
  <c r="AI246" i="104"/>
  <c r="AV246" i="104" s="1"/>
  <c r="AG246" i="104"/>
  <c r="AT246" i="104" s="1"/>
  <c r="AH217" i="104"/>
  <c r="AU217" i="104" s="1"/>
  <c r="AG217" i="104"/>
  <c r="AT217" i="104" s="1"/>
  <c r="AI217" i="104"/>
  <c r="AV217" i="104" s="1"/>
  <c r="AH181" i="104"/>
  <c r="AU181" i="104" s="1"/>
  <c r="AG181" i="104"/>
  <c r="AT181" i="104" s="1"/>
  <c r="AI181" i="104"/>
  <c r="AV181" i="104" s="1"/>
  <c r="AI134" i="104"/>
  <c r="AV134" i="104" s="1"/>
  <c r="AH134" i="104"/>
  <c r="AU134" i="104" s="1"/>
  <c r="AG134" i="104"/>
  <c r="AT134" i="104" s="1"/>
  <c r="AH145" i="104"/>
  <c r="AU145" i="104" s="1"/>
  <c r="AI145" i="104"/>
  <c r="AV145" i="104" s="1"/>
  <c r="AG145" i="104"/>
  <c r="AT145" i="104" s="1"/>
  <c r="AI63" i="104"/>
  <c r="AV63" i="104" s="1"/>
  <c r="AH63" i="104"/>
  <c r="AU63" i="104" s="1"/>
  <c r="AG63" i="104"/>
  <c r="AT63" i="104" s="1"/>
  <c r="S20" i="104"/>
  <c r="AT22" i="104"/>
  <c r="R20" i="104"/>
  <c r="AH240" i="104"/>
  <c r="AU240" i="104" s="1"/>
  <c r="AG240" i="104"/>
  <c r="AT240" i="104" s="1"/>
  <c r="AI240" i="104"/>
  <c r="AV240" i="104" s="1"/>
  <c r="AI204" i="104"/>
  <c r="AV204" i="104" s="1"/>
  <c r="AH204" i="104"/>
  <c r="AU204" i="104" s="1"/>
  <c r="AG204" i="104"/>
  <c r="AT204" i="104" s="1"/>
  <c r="AH196" i="104"/>
  <c r="AU196" i="104" s="1"/>
  <c r="AI196" i="104"/>
  <c r="AV196" i="104" s="1"/>
  <c r="AG196" i="104"/>
  <c r="AT196" i="104" s="1"/>
  <c r="AH223" i="104"/>
  <c r="AU223" i="104" s="1"/>
  <c r="AI223" i="104"/>
  <c r="AV223" i="104" s="1"/>
  <c r="AG223" i="104"/>
  <c r="AT223" i="104" s="1"/>
  <c r="AG165" i="104"/>
  <c r="AT165" i="104" s="1"/>
  <c r="AI165" i="104"/>
  <c r="AV165" i="104" s="1"/>
  <c r="AH165" i="104"/>
  <c r="AU165" i="104" s="1"/>
  <c r="AI152" i="104"/>
  <c r="AV152" i="104" s="1"/>
  <c r="AH152" i="104"/>
  <c r="AU152" i="104" s="1"/>
  <c r="AG152" i="104"/>
  <c r="AT152" i="104" s="1"/>
  <c r="AH164" i="104"/>
  <c r="AU164" i="104" s="1"/>
  <c r="AI164" i="104"/>
  <c r="AV164" i="104" s="1"/>
  <c r="AG164" i="104"/>
  <c r="AT164" i="104" s="1"/>
  <c r="AG178" i="104"/>
  <c r="AT178" i="104" s="1"/>
  <c r="AI178" i="104"/>
  <c r="AV178" i="104" s="1"/>
  <c r="AH178" i="104"/>
  <c r="AU178" i="104" s="1"/>
  <c r="AG154" i="104"/>
  <c r="AT154" i="104" s="1"/>
  <c r="AI154" i="104"/>
  <c r="AV154" i="104" s="1"/>
  <c r="AH154" i="104"/>
  <c r="AU154" i="104" s="1"/>
  <c r="AI111" i="104"/>
  <c r="AV111" i="104" s="1"/>
  <c r="AH111" i="104"/>
  <c r="AU111" i="104" s="1"/>
  <c r="AG111" i="104"/>
  <c r="AT111" i="104" s="1"/>
  <c r="AH98" i="104"/>
  <c r="AU98" i="104" s="1"/>
  <c r="AG98" i="104"/>
  <c r="AT98" i="104" s="1"/>
  <c r="AI98" i="104"/>
  <c r="AV98" i="104" s="1"/>
  <c r="AG87" i="104"/>
  <c r="AT87" i="104" s="1"/>
  <c r="AI87" i="104"/>
  <c r="AV87" i="104" s="1"/>
  <c r="AH87" i="104"/>
  <c r="AU87" i="104" s="1"/>
  <c r="AI117" i="104"/>
  <c r="AV117" i="104" s="1"/>
  <c r="AH117" i="104"/>
  <c r="AU117" i="104" s="1"/>
  <c r="AG117" i="104"/>
  <c r="AT117" i="104" s="1"/>
  <c r="X20" i="104"/>
  <c r="AH45" i="104"/>
  <c r="AU45" i="104" s="1"/>
  <c r="AI45" i="104"/>
  <c r="AV45" i="104" s="1"/>
  <c r="AG45" i="104"/>
  <c r="AT45" i="104" s="1"/>
  <c r="AV22" i="104"/>
  <c r="AG58" i="104"/>
  <c r="AT58" i="104" s="1"/>
  <c r="AI58" i="104"/>
  <c r="AV58" i="104" s="1"/>
  <c r="AH58" i="104"/>
  <c r="AU58" i="104" s="1"/>
  <c r="U20" i="104"/>
  <c r="AH166" i="104"/>
  <c r="AU166" i="104" s="1"/>
  <c r="AI166" i="104"/>
  <c r="AV166" i="104" s="1"/>
  <c r="AG166" i="104"/>
  <c r="AT166" i="104" s="1"/>
  <c r="AH149" i="104"/>
  <c r="AU149" i="104" s="1"/>
  <c r="AG149" i="104"/>
  <c r="AT149" i="104" s="1"/>
  <c r="AI149" i="104"/>
  <c r="AV149" i="104" s="1"/>
  <c r="AI54" i="104"/>
  <c r="AV54" i="104" s="1"/>
  <c r="AH54" i="104"/>
  <c r="AU54" i="104" s="1"/>
  <c r="AG54" i="104"/>
  <c r="AT54" i="104" s="1"/>
  <c r="AI85" i="104"/>
  <c r="AV85" i="104" s="1"/>
  <c r="AH85" i="104"/>
  <c r="AU85" i="104" s="1"/>
  <c r="AG85" i="104"/>
  <c r="AT85" i="104" s="1"/>
  <c r="AG65" i="104"/>
  <c r="AT65" i="104" s="1"/>
  <c r="AH65" i="104"/>
  <c r="AU65" i="104" s="1"/>
  <c r="AI65" i="104"/>
  <c r="AV65" i="104" s="1"/>
  <c r="AH36" i="104"/>
  <c r="AU36" i="104" s="1"/>
  <c r="AG36" i="104"/>
  <c r="AT36" i="104" s="1"/>
  <c r="AI36" i="104"/>
  <c r="AV36" i="104" s="1"/>
  <c r="I15" i="104"/>
  <c r="R6" i="104" s="1"/>
  <c r="P8" i="104" s="1"/>
  <c r="AI249" i="104"/>
  <c r="AV249" i="104" s="1"/>
  <c r="AH249" i="104"/>
  <c r="AU249" i="104" s="1"/>
  <c r="AG249" i="104"/>
  <c r="AT249" i="104" s="1"/>
  <c r="AI219" i="104"/>
  <c r="AV219" i="104" s="1"/>
  <c r="AH219" i="104"/>
  <c r="AU219" i="104" s="1"/>
  <c r="AG219" i="104"/>
  <c r="AT219" i="104" s="1"/>
  <c r="AG208" i="104"/>
  <c r="AT208" i="104" s="1"/>
  <c r="AI208" i="104"/>
  <c r="AV208" i="104" s="1"/>
  <c r="AH208" i="104"/>
  <c r="AU208" i="104" s="1"/>
  <c r="AI191" i="104"/>
  <c r="AV191" i="104" s="1"/>
  <c r="AG191" i="104"/>
  <c r="AT191" i="104" s="1"/>
  <c r="AH191" i="104"/>
  <c r="AU191" i="104" s="1"/>
  <c r="AH163" i="104"/>
  <c r="AU163" i="104" s="1"/>
  <c r="AI163" i="104"/>
  <c r="AV163" i="104" s="1"/>
  <c r="AG163" i="104"/>
  <c r="AT163" i="104" s="1"/>
  <c r="AI142" i="104"/>
  <c r="AV142" i="104" s="1"/>
  <c r="AH142" i="104"/>
  <c r="AU142" i="104" s="1"/>
  <c r="AG142" i="104"/>
  <c r="AT142" i="104" s="1"/>
  <c r="AH123" i="104"/>
  <c r="AU123" i="104" s="1"/>
  <c r="AG123" i="104"/>
  <c r="AT123" i="104" s="1"/>
  <c r="AI123" i="104"/>
  <c r="AV123" i="104" s="1"/>
  <c r="AI83" i="104"/>
  <c r="AV83" i="104" s="1"/>
  <c r="AH83" i="104"/>
  <c r="AU83" i="104" s="1"/>
  <c r="AG83" i="104"/>
  <c r="AT83" i="104" s="1"/>
  <c r="Z20" i="104"/>
  <c r="AI254" i="104"/>
  <c r="AV254" i="104" s="1"/>
  <c r="AG254" i="104"/>
  <c r="AT254" i="104" s="1"/>
  <c r="AH254" i="104"/>
  <c r="AU254" i="104" s="1"/>
  <c r="AG262" i="104"/>
  <c r="AT262" i="104" s="1"/>
  <c r="AI262" i="104"/>
  <c r="AV262" i="104" s="1"/>
  <c r="AH262" i="104"/>
  <c r="AU262" i="104" s="1"/>
  <c r="AG243" i="104"/>
  <c r="AT243" i="104" s="1"/>
  <c r="AI243" i="104"/>
  <c r="AV243" i="104" s="1"/>
  <c r="AH243" i="104"/>
  <c r="AU243" i="104" s="1"/>
  <c r="AG189" i="104"/>
  <c r="AT189" i="104" s="1"/>
  <c r="AI189" i="104"/>
  <c r="AV189" i="104" s="1"/>
  <c r="AH189" i="104"/>
  <c r="AU189" i="104" s="1"/>
  <c r="AI183" i="104"/>
  <c r="AV183" i="104" s="1"/>
  <c r="AG183" i="104"/>
  <c r="AT183" i="104" s="1"/>
  <c r="AH183" i="104"/>
  <c r="AU183" i="104" s="1"/>
  <c r="AI129" i="104"/>
  <c r="AV129" i="104" s="1"/>
  <c r="AH129" i="104"/>
  <c r="AU129" i="104" s="1"/>
  <c r="AG129" i="104"/>
  <c r="AT129" i="104" s="1"/>
  <c r="AH122" i="104"/>
  <c r="AU122" i="104" s="1"/>
  <c r="AG122" i="104"/>
  <c r="AT122" i="104" s="1"/>
  <c r="AI122" i="104"/>
  <c r="AV122" i="104" s="1"/>
  <c r="AH81" i="104"/>
  <c r="AU81" i="104" s="1"/>
  <c r="AI81" i="104"/>
  <c r="AV81" i="104" s="1"/>
  <c r="AG81" i="104"/>
  <c r="AT81" i="104" s="1"/>
  <c r="AI95" i="104"/>
  <c r="AV95" i="104" s="1"/>
  <c r="AH95" i="104"/>
  <c r="AU95" i="104" s="1"/>
  <c r="AG95" i="104"/>
  <c r="AT95" i="104" s="1"/>
  <c r="AH48" i="104"/>
  <c r="AU48" i="104" s="1"/>
  <c r="AI48" i="104"/>
  <c r="AV48" i="104" s="1"/>
  <c r="AG48" i="104"/>
  <c r="AT48" i="104" s="1"/>
  <c r="N20" i="104"/>
  <c r="AH257" i="104"/>
  <c r="AU257" i="104" s="1"/>
  <c r="AG257" i="104"/>
  <c r="AT257" i="104" s="1"/>
  <c r="AI257" i="104"/>
  <c r="AV257" i="104" s="1"/>
  <c r="AI231" i="104"/>
  <c r="AV231" i="104" s="1"/>
  <c r="AH231" i="104"/>
  <c r="AU231" i="104" s="1"/>
  <c r="AG231" i="104"/>
  <c r="AT231" i="104" s="1"/>
  <c r="AI184" i="104"/>
  <c r="AV184" i="104" s="1"/>
  <c r="AH184" i="104"/>
  <c r="AU184" i="104" s="1"/>
  <c r="AG184" i="104"/>
  <c r="AT184" i="104" s="1"/>
  <c r="AG201" i="104"/>
  <c r="AT201" i="104" s="1"/>
  <c r="AI201" i="104"/>
  <c r="AV201" i="104" s="1"/>
  <c r="AH201" i="104"/>
  <c r="AU201" i="104" s="1"/>
  <c r="AG160" i="104"/>
  <c r="AT160" i="104" s="1"/>
  <c r="AI160" i="104"/>
  <c r="AV160" i="104" s="1"/>
  <c r="AH160" i="104"/>
  <c r="AU160" i="104" s="1"/>
  <c r="AI140" i="104"/>
  <c r="AV140" i="104" s="1"/>
  <c r="AH140" i="104"/>
  <c r="AU140" i="104" s="1"/>
  <c r="AG140" i="104"/>
  <c r="AT140" i="104" s="1"/>
  <c r="AI121" i="104"/>
  <c r="AV121" i="104" s="1"/>
  <c r="AH121" i="104"/>
  <c r="AU121" i="104" s="1"/>
  <c r="AG121" i="104"/>
  <c r="AT121" i="104" s="1"/>
  <c r="AH113" i="104"/>
  <c r="AU113" i="104" s="1"/>
  <c r="AG113" i="104"/>
  <c r="AT113" i="104" s="1"/>
  <c r="AI113" i="104"/>
  <c r="AV113" i="104" s="1"/>
  <c r="AI80" i="104"/>
  <c r="AV80" i="104" s="1"/>
  <c r="AH80" i="104"/>
  <c r="AU80" i="104" s="1"/>
  <c r="AG80" i="104"/>
  <c r="AT80" i="104" s="1"/>
  <c r="AH97" i="104"/>
  <c r="AU97" i="104" s="1"/>
  <c r="AI97" i="104"/>
  <c r="AV97" i="104" s="1"/>
  <c r="AG97" i="104"/>
  <c r="AT97" i="104" s="1"/>
  <c r="AH69" i="104"/>
  <c r="AU69" i="104" s="1"/>
  <c r="AG69" i="104"/>
  <c r="AT69" i="104" s="1"/>
  <c r="AI69" i="104"/>
  <c r="AV69" i="104" s="1"/>
  <c r="AG50" i="104"/>
  <c r="AT50" i="104" s="1"/>
  <c r="AI50" i="104"/>
  <c r="AV50" i="104" s="1"/>
  <c r="AH50" i="104"/>
  <c r="AU50" i="104" s="1"/>
  <c r="AG41" i="104"/>
  <c r="AT41" i="104" s="1"/>
  <c r="AH41" i="104"/>
  <c r="AU41" i="104" s="1"/>
  <c r="AI41" i="104"/>
  <c r="AV41" i="104" s="1"/>
  <c r="K23" i="104"/>
  <c r="AA20" i="104"/>
  <c r="AI256" i="104"/>
  <c r="AV256" i="104" s="1"/>
  <c r="AH256" i="104"/>
  <c r="AU256" i="104" s="1"/>
  <c r="AG256" i="104"/>
  <c r="AT256" i="104" s="1"/>
  <c r="AH238" i="104"/>
  <c r="AU238" i="104" s="1"/>
  <c r="AI238" i="104"/>
  <c r="AV238" i="104" s="1"/>
  <c r="AG238" i="104"/>
  <c r="AT238" i="104" s="1"/>
  <c r="AH232" i="104"/>
  <c r="AU232" i="104" s="1"/>
  <c r="AG232" i="104"/>
  <c r="AT232" i="104" s="1"/>
  <c r="AI232" i="104"/>
  <c r="AV232" i="104" s="1"/>
  <c r="AH200" i="104"/>
  <c r="AU200" i="104" s="1"/>
  <c r="AI200" i="104"/>
  <c r="AV200" i="104" s="1"/>
  <c r="AG200" i="104"/>
  <c r="AT200" i="104" s="1"/>
  <c r="AG176" i="104"/>
  <c r="AT176" i="104" s="1"/>
  <c r="AI176" i="104"/>
  <c r="AV176" i="104" s="1"/>
  <c r="AH176" i="104"/>
  <c r="AU176" i="104" s="1"/>
  <c r="AG141" i="104"/>
  <c r="AT141" i="104" s="1"/>
  <c r="AI141" i="104"/>
  <c r="AV141" i="104" s="1"/>
  <c r="AH141" i="104"/>
  <c r="AU141" i="104" s="1"/>
  <c r="AI78" i="104"/>
  <c r="AV78" i="104" s="1"/>
  <c r="AH78" i="104"/>
  <c r="AU78" i="104" s="1"/>
  <c r="AG78" i="104"/>
  <c r="AT78" i="104" s="1"/>
  <c r="AG32" i="104"/>
  <c r="AT32" i="104" s="1"/>
  <c r="AI32" i="104"/>
  <c r="AV32" i="104" s="1"/>
  <c r="AH32" i="104"/>
  <c r="AU32" i="104" s="1"/>
  <c r="T20" i="104"/>
  <c r="AG38" i="104"/>
  <c r="AT38" i="104" s="1"/>
  <c r="AH38" i="104"/>
  <c r="AU38" i="104" s="1"/>
  <c r="AI38" i="104"/>
  <c r="AV38" i="104" s="1"/>
  <c r="O20" i="104"/>
  <c r="AI35" i="104"/>
  <c r="AV35" i="104" s="1"/>
  <c r="AH35" i="104"/>
  <c r="AU35" i="104" s="1"/>
  <c r="AG35" i="104"/>
  <c r="AT35" i="104" s="1"/>
  <c r="AI30" i="104"/>
  <c r="AV30" i="104" s="1"/>
  <c r="AH30" i="104"/>
  <c r="AU30" i="104" s="1"/>
  <c r="AG30" i="104"/>
  <c r="AT30" i="104" s="1"/>
  <c r="AM5" i="103"/>
  <c r="AA19" i="103"/>
  <c r="AA5" i="103"/>
  <c r="O19" i="103"/>
  <c r="S19" i="103"/>
  <c r="AE5" i="103"/>
  <c r="AN5" i="103"/>
  <c r="AB19" i="103"/>
  <c r="AB5" i="103"/>
  <c r="P19" i="103"/>
  <c r="AP5" i="103"/>
  <c r="AD19" i="103"/>
  <c r="R19" i="103"/>
  <c r="AD5" i="103"/>
  <c r="Z5" i="103"/>
  <c r="N19" i="103"/>
  <c r="AI276" i="103"/>
  <c r="AV276" i="103" s="1"/>
  <c r="AH276" i="103"/>
  <c r="AU276" i="103" s="1"/>
  <c r="AG276" i="103"/>
  <c r="AT276" i="103" s="1"/>
  <c r="AH250" i="103"/>
  <c r="AU250" i="103" s="1"/>
  <c r="AG250" i="103"/>
  <c r="AT250" i="103" s="1"/>
  <c r="AI250" i="103"/>
  <c r="AV250" i="103" s="1"/>
  <c r="AH231" i="103"/>
  <c r="AU231" i="103" s="1"/>
  <c r="AG231" i="103"/>
  <c r="AT231" i="103" s="1"/>
  <c r="AI231" i="103"/>
  <c r="AV231" i="103" s="1"/>
  <c r="AG207" i="103"/>
  <c r="AT207" i="103" s="1"/>
  <c r="AI207" i="103"/>
  <c r="AV207" i="103" s="1"/>
  <c r="AH207" i="103"/>
  <c r="AU207" i="103" s="1"/>
  <c r="AI243" i="103"/>
  <c r="AV243" i="103" s="1"/>
  <c r="AH243" i="103"/>
  <c r="AU243" i="103" s="1"/>
  <c r="AG243" i="103"/>
  <c r="AT243" i="103" s="1"/>
  <c r="AG187" i="103"/>
  <c r="AT187" i="103" s="1"/>
  <c r="AI187" i="103"/>
  <c r="AV187" i="103" s="1"/>
  <c r="AH187" i="103"/>
  <c r="AU187" i="103" s="1"/>
  <c r="AG156" i="103"/>
  <c r="AT156" i="103" s="1"/>
  <c r="AI156" i="103"/>
  <c r="AV156" i="103" s="1"/>
  <c r="AH156" i="103"/>
  <c r="AU156" i="103" s="1"/>
  <c r="AH152" i="103"/>
  <c r="AU152" i="103" s="1"/>
  <c r="AI152" i="103"/>
  <c r="AV152" i="103" s="1"/>
  <c r="AG152" i="103"/>
  <c r="AT152" i="103" s="1"/>
  <c r="AI93" i="103"/>
  <c r="AV93" i="103" s="1"/>
  <c r="AH93" i="103"/>
  <c r="AU93" i="103" s="1"/>
  <c r="AG93" i="103"/>
  <c r="AT93" i="103" s="1"/>
  <c r="AG77" i="103"/>
  <c r="AT77" i="103" s="1"/>
  <c r="AI77" i="103"/>
  <c r="AV77" i="103" s="1"/>
  <c r="AH77" i="103"/>
  <c r="AU77" i="103" s="1"/>
  <c r="AI57" i="103"/>
  <c r="AV57" i="103" s="1"/>
  <c r="AH57" i="103"/>
  <c r="AU57" i="103" s="1"/>
  <c r="AG57" i="103"/>
  <c r="AT57" i="103" s="1"/>
  <c r="V20" i="103"/>
  <c r="T20" i="103"/>
  <c r="AH45" i="103"/>
  <c r="AU45" i="103" s="1"/>
  <c r="AI45" i="103"/>
  <c r="AV45" i="103" s="1"/>
  <c r="AG45" i="103"/>
  <c r="AT45" i="103" s="1"/>
  <c r="AG274" i="103"/>
  <c r="AT274" i="103" s="1"/>
  <c r="AH274" i="103"/>
  <c r="AU274" i="103" s="1"/>
  <c r="AI274" i="103"/>
  <c r="AV274" i="103" s="1"/>
  <c r="AI31" i="103"/>
  <c r="AV31" i="103" s="1"/>
  <c r="AH31" i="103"/>
  <c r="AU31" i="103" s="1"/>
  <c r="AG31" i="103"/>
  <c r="AT31" i="103" s="1"/>
  <c r="AI266" i="103"/>
  <c r="AV266" i="103" s="1"/>
  <c r="AH266" i="103"/>
  <c r="AU266" i="103" s="1"/>
  <c r="AG266" i="103"/>
  <c r="AT266" i="103" s="1"/>
  <c r="AH199" i="103"/>
  <c r="AU199" i="103" s="1"/>
  <c r="AI199" i="103"/>
  <c r="AV199" i="103" s="1"/>
  <c r="AG199" i="103"/>
  <c r="AT199" i="103" s="1"/>
  <c r="AG208" i="103"/>
  <c r="AT208" i="103" s="1"/>
  <c r="AI208" i="103"/>
  <c r="AV208" i="103" s="1"/>
  <c r="AH208" i="103"/>
  <c r="AU208" i="103" s="1"/>
  <c r="AI170" i="103"/>
  <c r="AV170" i="103" s="1"/>
  <c r="AH170" i="103"/>
  <c r="AU170" i="103" s="1"/>
  <c r="AG170" i="103"/>
  <c r="AT170" i="103" s="1"/>
  <c r="AH130" i="103"/>
  <c r="AU130" i="103" s="1"/>
  <c r="AG130" i="103"/>
  <c r="AT130" i="103" s="1"/>
  <c r="AI130" i="103"/>
  <c r="AV130" i="103" s="1"/>
  <c r="AH127" i="103"/>
  <c r="AU127" i="103" s="1"/>
  <c r="AG127" i="103"/>
  <c r="AT127" i="103" s="1"/>
  <c r="AI127" i="103"/>
  <c r="AV127" i="103" s="1"/>
  <c r="AH113" i="103"/>
  <c r="AU113" i="103" s="1"/>
  <c r="AG113" i="103"/>
  <c r="AT113" i="103" s="1"/>
  <c r="AI113" i="103"/>
  <c r="AV113" i="103" s="1"/>
  <c r="AI29" i="103"/>
  <c r="AV29" i="103" s="1"/>
  <c r="AH29" i="103"/>
  <c r="AU29" i="103" s="1"/>
  <c r="AG29" i="103"/>
  <c r="AT29" i="103" s="1"/>
  <c r="W20" i="103"/>
  <c r="AI26" i="103"/>
  <c r="AV26" i="103" s="1"/>
  <c r="AH26" i="103"/>
  <c r="AU26" i="103" s="1"/>
  <c r="AG26" i="103"/>
  <c r="AT26" i="103" s="1"/>
  <c r="AH101" i="103"/>
  <c r="AU101" i="103" s="1"/>
  <c r="AI101" i="103"/>
  <c r="AV101" i="103" s="1"/>
  <c r="AG101" i="103"/>
  <c r="AT101" i="103" s="1"/>
  <c r="AI270" i="103"/>
  <c r="AV270" i="103" s="1"/>
  <c r="AH270" i="103"/>
  <c r="AU270" i="103" s="1"/>
  <c r="AG270" i="103"/>
  <c r="AT270" i="103" s="1"/>
  <c r="AG267" i="103"/>
  <c r="AT267" i="103" s="1"/>
  <c r="AI267" i="103"/>
  <c r="AV267" i="103" s="1"/>
  <c r="AH267" i="103"/>
  <c r="AU267" i="103" s="1"/>
  <c r="AG203" i="103"/>
  <c r="AT203" i="103" s="1"/>
  <c r="AH203" i="103"/>
  <c r="AU203" i="103" s="1"/>
  <c r="AI203" i="103"/>
  <c r="AV203" i="103" s="1"/>
  <c r="AH211" i="103"/>
  <c r="AU211" i="103" s="1"/>
  <c r="AG211" i="103"/>
  <c r="AT211" i="103" s="1"/>
  <c r="AI211" i="103"/>
  <c r="AV211" i="103" s="1"/>
  <c r="AG188" i="103"/>
  <c r="AT188" i="103" s="1"/>
  <c r="AI188" i="103"/>
  <c r="AV188" i="103" s="1"/>
  <c r="AH188" i="103"/>
  <c r="AU188" i="103" s="1"/>
  <c r="AH160" i="103"/>
  <c r="AU160" i="103" s="1"/>
  <c r="AI160" i="103"/>
  <c r="AV160" i="103" s="1"/>
  <c r="AG160" i="103"/>
  <c r="AT160" i="103" s="1"/>
  <c r="AG145" i="103"/>
  <c r="AT145" i="103" s="1"/>
  <c r="AH145" i="103"/>
  <c r="AU145" i="103" s="1"/>
  <c r="AI145" i="103"/>
  <c r="AV145" i="103" s="1"/>
  <c r="AG161" i="103"/>
  <c r="AT161" i="103" s="1"/>
  <c r="AI161" i="103"/>
  <c r="AV161" i="103" s="1"/>
  <c r="AH161" i="103"/>
  <c r="AU161" i="103" s="1"/>
  <c r="AG132" i="103"/>
  <c r="AT132" i="103" s="1"/>
  <c r="AI132" i="103"/>
  <c r="AV132" i="103" s="1"/>
  <c r="AH132" i="103"/>
  <c r="AU132" i="103" s="1"/>
  <c r="AG107" i="103"/>
  <c r="AT107" i="103" s="1"/>
  <c r="AH107" i="103"/>
  <c r="AU107" i="103" s="1"/>
  <c r="AI107" i="103"/>
  <c r="AV107" i="103" s="1"/>
  <c r="AH85" i="103"/>
  <c r="AU85" i="103" s="1"/>
  <c r="AG85" i="103"/>
  <c r="AT85" i="103" s="1"/>
  <c r="AI85" i="103"/>
  <c r="AV85" i="103" s="1"/>
  <c r="AI66" i="103"/>
  <c r="AV66" i="103" s="1"/>
  <c r="AH66" i="103"/>
  <c r="AU66" i="103" s="1"/>
  <c r="AG66" i="103"/>
  <c r="AT66" i="103" s="1"/>
  <c r="AH89" i="103"/>
  <c r="AU89" i="103" s="1"/>
  <c r="AG89" i="103"/>
  <c r="AT89" i="103" s="1"/>
  <c r="AI89" i="103"/>
  <c r="AV89" i="103" s="1"/>
  <c r="AI228" i="103"/>
  <c r="AV228" i="103" s="1"/>
  <c r="AH228" i="103"/>
  <c r="AU228" i="103" s="1"/>
  <c r="AG228" i="103"/>
  <c r="AT228" i="103" s="1"/>
  <c r="AI245" i="103"/>
  <c r="AV245" i="103" s="1"/>
  <c r="AH245" i="103"/>
  <c r="AU245" i="103" s="1"/>
  <c r="AG245" i="103"/>
  <c r="AT245" i="103" s="1"/>
  <c r="AI136" i="103"/>
  <c r="AV136" i="103" s="1"/>
  <c r="AH136" i="103"/>
  <c r="AU136" i="103" s="1"/>
  <c r="AG136" i="103"/>
  <c r="AT136" i="103" s="1"/>
  <c r="AI229" i="103"/>
  <c r="AV229" i="103" s="1"/>
  <c r="AG229" i="103"/>
  <c r="AT229" i="103" s="1"/>
  <c r="AH229" i="103"/>
  <c r="AU229" i="103" s="1"/>
  <c r="AI214" i="103"/>
  <c r="AV214" i="103" s="1"/>
  <c r="AH214" i="103"/>
  <c r="AU214" i="103" s="1"/>
  <c r="AG214" i="103"/>
  <c r="AT214" i="103" s="1"/>
  <c r="AI223" i="103"/>
  <c r="AV223" i="103" s="1"/>
  <c r="AG223" i="103"/>
  <c r="AT223" i="103" s="1"/>
  <c r="AH223" i="103"/>
  <c r="AU223" i="103" s="1"/>
  <c r="AH198" i="103"/>
  <c r="AU198" i="103" s="1"/>
  <c r="AI198" i="103"/>
  <c r="AV198" i="103" s="1"/>
  <c r="AG198" i="103"/>
  <c r="AT198" i="103" s="1"/>
  <c r="AH172" i="103"/>
  <c r="AU172" i="103" s="1"/>
  <c r="AI172" i="103"/>
  <c r="AV172" i="103" s="1"/>
  <c r="AG172" i="103"/>
  <c r="AT172" i="103" s="1"/>
  <c r="AG182" i="103"/>
  <c r="AT182" i="103" s="1"/>
  <c r="AI182" i="103"/>
  <c r="AV182" i="103" s="1"/>
  <c r="AH182" i="103"/>
  <c r="AU182" i="103" s="1"/>
  <c r="AI139" i="103"/>
  <c r="AV139" i="103" s="1"/>
  <c r="AH139" i="103"/>
  <c r="AU139" i="103" s="1"/>
  <c r="AG139" i="103"/>
  <c r="AT139" i="103" s="1"/>
  <c r="AI116" i="103"/>
  <c r="AV116" i="103" s="1"/>
  <c r="AH116" i="103"/>
  <c r="AU116" i="103" s="1"/>
  <c r="AG116" i="103"/>
  <c r="AT116" i="103" s="1"/>
  <c r="AI96" i="103"/>
  <c r="AV96" i="103" s="1"/>
  <c r="AH96" i="103"/>
  <c r="AU96" i="103" s="1"/>
  <c r="AG96" i="103"/>
  <c r="AT96" i="103" s="1"/>
  <c r="AI119" i="103"/>
  <c r="AV119" i="103" s="1"/>
  <c r="AH119" i="103"/>
  <c r="AU119" i="103" s="1"/>
  <c r="AG119" i="103"/>
  <c r="AT119" i="103" s="1"/>
  <c r="AI120" i="103"/>
  <c r="AV120" i="103" s="1"/>
  <c r="AH120" i="103"/>
  <c r="AU120" i="103" s="1"/>
  <c r="AG120" i="103"/>
  <c r="AT120" i="103" s="1"/>
  <c r="AI61" i="103"/>
  <c r="AV61" i="103" s="1"/>
  <c r="AH61" i="103"/>
  <c r="AU61" i="103" s="1"/>
  <c r="AG61" i="103"/>
  <c r="AT61" i="103" s="1"/>
  <c r="AI271" i="103"/>
  <c r="AV271" i="103" s="1"/>
  <c r="AH271" i="103"/>
  <c r="AU271" i="103" s="1"/>
  <c r="AG271" i="103"/>
  <c r="AT271" i="103" s="1"/>
  <c r="AG251" i="103"/>
  <c r="AT251" i="103" s="1"/>
  <c r="AI251" i="103"/>
  <c r="AV251" i="103" s="1"/>
  <c r="AH251" i="103"/>
  <c r="AU251" i="103" s="1"/>
  <c r="AI238" i="103"/>
  <c r="AV238" i="103" s="1"/>
  <c r="AH238" i="103"/>
  <c r="AU238" i="103" s="1"/>
  <c r="AG238" i="103"/>
  <c r="AT238" i="103" s="1"/>
  <c r="AI171" i="103"/>
  <c r="AV171" i="103" s="1"/>
  <c r="AG171" i="103"/>
  <c r="AT171" i="103" s="1"/>
  <c r="AH171" i="103"/>
  <c r="AU171" i="103" s="1"/>
  <c r="AG144" i="103"/>
  <c r="AT144" i="103" s="1"/>
  <c r="AI144" i="103"/>
  <c r="AV144" i="103" s="1"/>
  <c r="AH144" i="103"/>
  <c r="AU144" i="103" s="1"/>
  <c r="AI131" i="103"/>
  <c r="AV131" i="103" s="1"/>
  <c r="AH131" i="103"/>
  <c r="AU131" i="103" s="1"/>
  <c r="AG131" i="103"/>
  <c r="AT131" i="103" s="1"/>
  <c r="AG135" i="103"/>
  <c r="AT135" i="103" s="1"/>
  <c r="AI135" i="103"/>
  <c r="AV135" i="103" s="1"/>
  <c r="AH135" i="103"/>
  <c r="AU135" i="103" s="1"/>
  <c r="AI84" i="103"/>
  <c r="AV84" i="103" s="1"/>
  <c r="AH84" i="103"/>
  <c r="AU84" i="103" s="1"/>
  <c r="AG84" i="103"/>
  <c r="AT84" i="103" s="1"/>
  <c r="AI86" i="103"/>
  <c r="AV86" i="103" s="1"/>
  <c r="AH86" i="103"/>
  <c r="AU86" i="103" s="1"/>
  <c r="AG86" i="103"/>
  <c r="AT86" i="103" s="1"/>
  <c r="AH60" i="103"/>
  <c r="AU60" i="103" s="1"/>
  <c r="AI60" i="103"/>
  <c r="AV60" i="103" s="1"/>
  <c r="AG60" i="103"/>
  <c r="AT60" i="103" s="1"/>
  <c r="AG74" i="103"/>
  <c r="AT74" i="103" s="1"/>
  <c r="AI74" i="103"/>
  <c r="AV74" i="103" s="1"/>
  <c r="AH74" i="103"/>
  <c r="AU74" i="103" s="1"/>
  <c r="AH97" i="103"/>
  <c r="AU97" i="103" s="1"/>
  <c r="AG97" i="103"/>
  <c r="AT97" i="103" s="1"/>
  <c r="AI97" i="103"/>
  <c r="AV97" i="103" s="1"/>
  <c r="AH30" i="103"/>
  <c r="AU30" i="103" s="1"/>
  <c r="AG30" i="103"/>
  <c r="AT30" i="103" s="1"/>
  <c r="AI30" i="103"/>
  <c r="AV30" i="103" s="1"/>
  <c r="AH258" i="103"/>
  <c r="AU258" i="103" s="1"/>
  <c r="AG258" i="103"/>
  <c r="AT258" i="103" s="1"/>
  <c r="AI258" i="103"/>
  <c r="AV258" i="103" s="1"/>
  <c r="AI234" i="103"/>
  <c r="AV234" i="103" s="1"/>
  <c r="AH234" i="103"/>
  <c r="AU234" i="103" s="1"/>
  <c r="AG234" i="103"/>
  <c r="AT234" i="103" s="1"/>
  <c r="AH230" i="103"/>
  <c r="AU230" i="103" s="1"/>
  <c r="AG230" i="103"/>
  <c r="AT230" i="103" s="1"/>
  <c r="AI230" i="103"/>
  <c r="AV230" i="103" s="1"/>
  <c r="AI177" i="103"/>
  <c r="AV177" i="103" s="1"/>
  <c r="AH177" i="103"/>
  <c r="AU177" i="103" s="1"/>
  <c r="AG177" i="103"/>
  <c r="AT177" i="103" s="1"/>
  <c r="AH150" i="103"/>
  <c r="AU150" i="103" s="1"/>
  <c r="AG150" i="103"/>
  <c r="AT150" i="103" s="1"/>
  <c r="AI150" i="103"/>
  <c r="AV150" i="103" s="1"/>
  <c r="AG65" i="103"/>
  <c r="AT65" i="103" s="1"/>
  <c r="AH65" i="103"/>
  <c r="AU65" i="103" s="1"/>
  <c r="AI65" i="103"/>
  <c r="AV65" i="103" s="1"/>
  <c r="AI50" i="103"/>
  <c r="AV50" i="103" s="1"/>
  <c r="AG50" i="103"/>
  <c r="AT50" i="103" s="1"/>
  <c r="AH50" i="103"/>
  <c r="AU50" i="103" s="1"/>
  <c r="AI73" i="103"/>
  <c r="AV73" i="103" s="1"/>
  <c r="AH73" i="103"/>
  <c r="AU73" i="103" s="1"/>
  <c r="AG73" i="103"/>
  <c r="AT73" i="103" s="1"/>
  <c r="AG35" i="103"/>
  <c r="AT35" i="103" s="1"/>
  <c r="AI35" i="103"/>
  <c r="AV35" i="103" s="1"/>
  <c r="AH35" i="103"/>
  <c r="AU35" i="103" s="1"/>
  <c r="AI252" i="103"/>
  <c r="AV252" i="103" s="1"/>
  <c r="AH252" i="103"/>
  <c r="AU252" i="103" s="1"/>
  <c r="AG252" i="103"/>
  <c r="AT252" i="103" s="1"/>
  <c r="AH192" i="103"/>
  <c r="AU192" i="103" s="1"/>
  <c r="AG192" i="103"/>
  <c r="AT192" i="103" s="1"/>
  <c r="AI192" i="103"/>
  <c r="AV192" i="103" s="1"/>
  <c r="AG157" i="103"/>
  <c r="AT157" i="103" s="1"/>
  <c r="AI157" i="103"/>
  <c r="AV157" i="103" s="1"/>
  <c r="AH157" i="103"/>
  <c r="AU157" i="103" s="1"/>
  <c r="AH133" i="103"/>
  <c r="AU133" i="103" s="1"/>
  <c r="AG133" i="103"/>
  <c r="AT133" i="103" s="1"/>
  <c r="AI133" i="103"/>
  <c r="AV133" i="103" s="1"/>
  <c r="AI111" i="103"/>
  <c r="AV111" i="103" s="1"/>
  <c r="AH111" i="103"/>
  <c r="AU111" i="103" s="1"/>
  <c r="AG111" i="103"/>
  <c r="AT111" i="103" s="1"/>
  <c r="AH118" i="103"/>
  <c r="AU118" i="103" s="1"/>
  <c r="AG118" i="103"/>
  <c r="AT118" i="103" s="1"/>
  <c r="AI118" i="103"/>
  <c r="AV118" i="103" s="1"/>
  <c r="AH143" i="103"/>
  <c r="AU143" i="103" s="1"/>
  <c r="AI143" i="103"/>
  <c r="AV143" i="103" s="1"/>
  <c r="AG143" i="103"/>
  <c r="AT143" i="103" s="1"/>
  <c r="AH72" i="103"/>
  <c r="AU72" i="103" s="1"/>
  <c r="AG72" i="103"/>
  <c r="AT72" i="103" s="1"/>
  <c r="AI72" i="103"/>
  <c r="AV72" i="103" s="1"/>
  <c r="AG90" i="103"/>
  <c r="AT90" i="103" s="1"/>
  <c r="AI90" i="103"/>
  <c r="AV90" i="103" s="1"/>
  <c r="AH90" i="103"/>
  <c r="AU90" i="103" s="1"/>
  <c r="AG68" i="103"/>
  <c r="AT68" i="103" s="1"/>
  <c r="AI68" i="103"/>
  <c r="AV68" i="103" s="1"/>
  <c r="AH68" i="103"/>
  <c r="AU68" i="103" s="1"/>
  <c r="AI38" i="103"/>
  <c r="AV38" i="103" s="1"/>
  <c r="AH38" i="103"/>
  <c r="AU38" i="103" s="1"/>
  <c r="AG38" i="103"/>
  <c r="AT38" i="103" s="1"/>
  <c r="AG54" i="103"/>
  <c r="AT54" i="103" s="1"/>
  <c r="AH54" i="103"/>
  <c r="AU54" i="103" s="1"/>
  <c r="AI54" i="103"/>
  <c r="AV54" i="103" s="1"/>
  <c r="K23" i="103"/>
  <c r="AI263" i="103"/>
  <c r="AV263" i="103" s="1"/>
  <c r="AH263" i="103"/>
  <c r="AU263" i="103" s="1"/>
  <c r="AG263" i="103"/>
  <c r="AT263" i="103" s="1"/>
  <c r="AI218" i="103"/>
  <c r="AV218" i="103" s="1"/>
  <c r="AH218" i="103"/>
  <c r="AU218" i="103" s="1"/>
  <c r="AG218" i="103"/>
  <c r="AT218" i="103" s="1"/>
  <c r="AI222" i="103"/>
  <c r="AV222" i="103" s="1"/>
  <c r="AH222" i="103"/>
  <c r="AU222" i="103" s="1"/>
  <c r="AG222" i="103"/>
  <c r="AT222" i="103" s="1"/>
  <c r="AG166" i="103"/>
  <c r="AT166" i="103" s="1"/>
  <c r="AH166" i="103"/>
  <c r="AU166" i="103" s="1"/>
  <c r="AI166" i="103"/>
  <c r="AV166" i="103" s="1"/>
  <c r="AI142" i="103"/>
  <c r="AV142" i="103" s="1"/>
  <c r="AH142" i="103"/>
  <c r="AU142" i="103" s="1"/>
  <c r="AG142" i="103"/>
  <c r="AT142" i="103" s="1"/>
  <c r="AG117" i="103"/>
  <c r="AT117" i="103" s="1"/>
  <c r="AI117" i="103"/>
  <c r="AV117" i="103" s="1"/>
  <c r="AH117" i="103"/>
  <c r="AU117" i="103" s="1"/>
  <c r="AI81" i="103"/>
  <c r="AV81" i="103" s="1"/>
  <c r="AH81" i="103"/>
  <c r="AU81" i="103" s="1"/>
  <c r="AG81" i="103"/>
  <c r="AT81" i="103" s="1"/>
  <c r="AI34" i="103"/>
  <c r="AV34" i="103" s="1"/>
  <c r="AH34" i="103"/>
  <c r="AU34" i="103" s="1"/>
  <c r="AG34" i="103"/>
  <c r="AT34" i="103" s="1"/>
  <c r="X20" i="103"/>
  <c r="AI233" i="103"/>
  <c r="AV233" i="103" s="1"/>
  <c r="AH233" i="103"/>
  <c r="AU233" i="103" s="1"/>
  <c r="AG233" i="103"/>
  <c r="AT233" i="103" s="1"/>
  <c r="AH247" i="103"/>
  <c r="AU247" i="103" s="1"/>
  <c r="AI247" i="103"/>
  <c r="AV247" i="103" s="1"/>
  <c r="AG247" i="103"/>
  <c r="AT247" i="103" s="1"/>
  <c r="AH237" i="103"/>
  <c r="AU237" i="103" s="1"/>
  <c r="AI237" i="103"/>
  <c r="AV237" i="103" s="1"/>
  <c r="AG237" i="103"/>
  <c r="AT237" i="103" s="1"/>
  <c r="AI186" i="103"/>
  <c r="AV186" i="103" s="1"/>
  <c r="AH186" i="103"/>
  <c r="AU186" i="103" s="1"/>
  <c r="AG186" i="103"/>
  <c r="AT186" i="103" s="1"/>
  <c r="AG183" i="103"/>
  <c r="AT183" i="103" s="1"/>
  <c r="AH183" i="103"/>
  <c r="AU183" i="103" s="1"/>
  <c r="AI183" i="103"/>
  <c r="AV183" i="103" s="1"/>
  <c r="AI200" i="103"/>
  <c r="AV200" i="103" s="1"/>
  <c r="AH200" i="103"/>
  <c r="AU200" i="103" s="1"/>
  <c r="AG200" i="103"/>
  <c r="AT200" i="103" s="1"/>
  <c r="AH191" i="103"/>
  <c r="AU191" i="103" s="1"/>
  <c r="AI191" i="103"/>
  <c r="AV191" i="103" s="1"/>
  <c r="AG191" i="103"/>
  <c r="AT191" i="103" s="1"/>
  <c r="AG173" i="103"/>
  <c r="AT173" i="103" s="1"/>
  <c r="AI173" i="103"/>
  <c r="AV173" i="103" s="1"/>
  <c r="AH173" i="103"/>
  <c r="AU173" i="103" s="1"/>
  <c r="AG126" i="103"/>
  <c r="AT126" i="103" s="1"/>
  <c r="AI126" i="103"/>
  <c r="AV126" i="103" s="1"/>
  <c r="AH126" i="103"/>
  <c r="AU126" i="103" s="1"/>
  <c r="Y20" i="103"/>
  <c r="AH41" i="103"/>
  <c r="AU41" i="103" s="1"/>
  <c r="AI41" i="103"/>
  <c r="AV41" i="103" s="1"/>
  <c r="AG41" i="103"/>
  <c r="AT41" i="103" s="1"/>
  <c r="AG49" i="103"/>
  <c r="AT49" i="103" s="1"/>
  <c r="AI49" i="103"/>
  <c r="AV49" i="103" s="1"/>
  <c r="AH49" i="103"/>
  <c r="AU49" i="103" s="1"/>
  <c r="AC20" i="103"/>
  <c r="AH254" i="103"/>
  <c r="AU254" i="103" s="1"/>
  <c r="AG254" i="103"/>
  <c r="AT254" i="103" s="1"/>
  <c r="AI254" i="103"/>
  <c r="AV254" i="103" s="1"/>
  <c r="AG255" i="103"/>
  <c r="AT255" i="103" s="1"/>
  <c r="AI255" i="103"/>
  <c r="AV255" i="103" s="1"/>
  <c r="AH255" i="103"/>
  <c r="AU255" i="103" s="1"/>
  <c r="AG259" i="103"/>
  <c r="AT259" i="103" s="1"/>
  <c r="AI259" i="103"/>
  <c r="AV259" i="103" s="1"/>
  <c r="AH259" i="103"/>
  <c r="AU259" i="103" s="1"/>
  <c r="AG262" i="103"/>
  <c r="AT262" i="103" s="1"/>
  <c r="AH262" i="103"/>
  <c r="AU262" i="103" s="1"/>
  <c r="AI262" i="103"/>
  <c r="AV262" i="103" s="1"/>
  <c r="AH225" i="103"/>
  <c r="AU225" i="103" s="1"/>
  <c r="AG225" i="103"/>
  <c r="AT225" i="103" s="1"/>
  <c r="AI225" i="103"/>
  <c r="AV225" i="103" s="1"/>
  <c r="AH154" i="103"/>
  <c r="AU154" i="103" s="1"/>
  <c r="AI154" i="103"/>
  <c r="AV154" i="103" s="1"/>
  <c r="AG154" i="103"/>
  <c r="AT154" i="103" s="1"/>
  <c r="AG138" i="103"/>
  <c r="AT138" i="103" s="1"/>
  <c r="AI138" i="103"/>
  <c r="AV138" i="103" s="1"/>
  <c r="AH138" i="103"/>
  <c r="AU138" i="103" s="1"/>
  <c r="AH103" i="103"/>
  <c r="AU103" i="103" s="1"/>
  <c r="AG103" i="103"/>
  <c r="AT103" i="103" s="1"/>
  <c r="AI103" i="103"/>
  <c r="AV103" i="103" s="1"/>
  <c r="AG112" i="103"/>
  <c r="AT112" i="103" s="1"/>
  <c r="AI112" i="103"/>
  <c r="AV112" i="103" s="1"/>
  <c r="AH112" i="103"/>
  <c r="AU112" i="103" s="1"/>
  <c r="AI78" i="103"/>
  <c r="AV78" i="103" s="1"/>
  <c r="AG78" i="103"/>
  <c r="AT78" i="103" s="1"/>
  <c r="AH78" i="103"/>
  <c r="AU78" i="103" s="1"/>
  <c r="AH69" i="103"/>
  <c r="AU69" i="103" s="1"/>
  <c r="AG69" i="103"/>
  <c r="AT69" i="103" s="1"/>
  <c r="AI69" i="103"/>
  <c r="AV69" i="103" s="1"/>
  <c r="F18" i="103"/>
  <c r="P5" i="103" s="1"/>
  <c r="AI22" i="103"/>
  <c r="AH22" i="103"/>
  <c r="AG22" i="103"/>
  <c r="U20" i="103"/>
  <c r="AH110" i="103"/>
  <c r="AU110" i="103" s="1"/>
  <c r="AI110" i="103"/>
  <c r="AV110" i="103" s="1"/>
  <c r="AG110" i="103"/>
  <c r="AT110" i="103" s="1"/>
  <c r="Q20" i="103"/>
  <c r="AI275" i="103"/>
  <c r="AV275" i="103" s="1"/>
  <c r="AH275" i="103"/>
  <c r="AU275" i="103" s="1"/>
  <c r="AG275" i="103"/>
  <c r="AT275" i="103" s="1"/>
  <c r="AI246" i="103"/>
  <c r="AV246" i="103" s="1"/>
  <c r="AH246" i="103"/>
  <c r="AU246" i="103" s="1"/>
  <c r="AG246" i="103"/>
  <c r="AT246" i="103" s="1"/>
  <c r="AI240" i="103"/>
  <c r="AV240" i="103" s="1"/>
  <c r="AH240" i="103"/>
  <c r="AU240" i="103" s="1"/>
  <c r="AG240" i="103"/>
  <c r="AT240" i="103" s="1"/>
  <c r="AG202" i="103"/>
  <c r="AT202" i="103" s="1"/>
  <c r="AI202" i="103"/>
  <c r="AV202" i="103" s="1"/>
  <c r="AH202" i="103"/>
  <c r="AU202" i="103" s="1"/>
  <c r="AG224" i="103"/>
  <c r="AT224" i="103" s="1"/>
  <c r="AI224" i="103"/>
  <c r="AV224" i="103" s="1"/>
  <c r="AH224" i="103"/>
  <c r="AU224" i="103" s="1"/>
  <c r="AI193" i="103"/>
  <c r="AV193" i="103" s="1"/>
  <c r="AH193" i="103"/>
  <c r="AU193" i="103" s="1"/>
  <c r="AG193" i="103"/>
  <c r="AT193" i="103" s="1"/>
  <c r="AI165" i="103"/>
  <c r="AV165" i="103" s="1"/>
  <c r="AG165" i="103"/>
  <c r="AT165" i="103" s="1"/>
  <c r="AH165" i="103"/>
  <c r="AU165" i="103" s="1"/>
  <c r="AG215" i="103"/>
  <c r="AT215" i="103" s="1"/>
  <c r="AH215" i="103"/>
  <c r="AU215" i="103" s="1"/>
  <c r="AI215" i="103"/>
  <c r="AV215" i="103" s="1"/>
  <c r="AH151" i="103"/>
  <c r="AU151" i="103" s="1"/>
  <c r="AI151" i="103"/>
  <c r="AV151" i="103" s="1"/>
  <c r="AG151" i="103"/>
  <c r="AT151" i="103" s="1"/>
  <c r="AH148" i="103"/>
  <c r="AU148" i="103" s="1"/>
  <c r="AI148" i="103"/>
  <c r="AV148" i="103" s="1"/>
  <c r="AG148" i="103"/>
  <c r="AT148" i="103" s="1"/>
  <c r="AI98" i="103"/>
  <c r="AV98" i="103" s="1"/>
  <c r="AH98" i="103"/>
  <c r="AU98" i="103" s="1"/>
  <c r="AG98" i="103"/>
  <c r="AT98" i="103" s="1"/>
  <c r="AI105" i="103"/>
  <c r="AV105" i="103" s="1"/>
  <c r="AH105" i="103"/>
  <c r="AU105" i="103" s="1"/>
  <c r="AG105" i="103"/>
  <c r="AT105" i="103" s="1"/>
  <c r="AH178" i="103"/>
  <c r="AU178" i="103" s="1"/>
  <c r="AI178" i="103"/>
  <c r="AV178" i="103" s="1"/>
  <c r="AG178" i="103"/>
  <c r="AT178" i="103" s="1"/>
  <c r="AH63" i="103"/>
  <c r="AU63" i="103" s="1"/>
  <c r="AI63" i="103"/>
  <c r="AV63" i="103" s="1"/>
  <c r="AG63" i="103"/>
  <c r="AT63" i="103" s="1"/>
  <c r="AH53" i="103"/>
  <c r="AU53" i="103" s="1"/>
  <c r="AG53" i="103"/>
  <c r="AT53" i="103" s="1"/>
  <c r="AI53" i="103"/>
  <c r="AV53" i="103" s="1"/>
  <c r="AG23" i="103"/>
  <c r="AT23" i="103" s="1"/>
  <c r="AI23" i="103"/>
  <c r="AV23" i="103" s="1"/>
  <c r="AH23" i="103"/>
  <c r="AU23" i="103" s="1"/>
  <c r="I19" i="102"/>
  <c r="AH5" i="102"/>
  <c r="V19" i="102"/>
  <c r="AL5" i="102"/>
  <c r="Z19" i="102"/>
  <c r="Z5" i="102"/>
  <c r="N19" i="102"/>
  <c r="AE5" i="102"/>
  <c r="AJ5" i="102"/>
  <c r="X19" i="102"/>
  <c r="AI265" i="102"/>
  <c r="AV265" i="102" s="1"/>
  <c r="AH265" i="102"/>
  <c r="AU265" i="102" s="1"/>
  <c r="AG265" i="102"/>
  <c r="AT265" i="102" s="1"/>
  <c r="AG107" i="102"/>
  <c r="AT107" i="102" s="1"/>
  <c r="AI107" i="102"/>
  <c r="AV107" i="102" s="1"/>
  <c r="AH107" i="102"/>
  <c r="AU107" i="102" s="1"/>
  <c r="AI33" i="102"/>
  <c r="AV33" i="102" s="1"/>
  <c r="AH33" i="102"/>
  <c r="AU33" i="102" s="1"/>
  <c r="AG33" i="102"/>
  <c r="AT33" i="102" s="1"/>
  <c r="AH65" i="102"/>
  <c r="AU65" i="102" s="1"/>
  <c r="AG65" i="102"/>
  <c r="AT65" i="102" s="1"/>
  <c r="AI65" i="102"/>
  <c r="AV65" i="102" s="1"/>
  <c r="AH68" i="102"/>
  <c r="AU68" i="102" s="1"/>
  <c r="AG68" i="102"/>
  <c r="AT68" i="102" s="1"/>
  <c r="AI68" i="102"/>
  <c r="AV68" i="102" s="1"/>
  <c r="AG69" i="102"/>
  <c r="AT69" i="102" s="1"/>
  <c r="AH69" i="102"/>
  <c r="AU69" i="102" s="1"/>
  <c r="AI69" i="102"/>
  <c r="AV69" i="102" s="1"/>
  <c r="AI272" i="102"/>
  <c r="AV272" i="102" s="1"/>
  <c r="AH272" i="102"/>
  <c r="AU272" i="102" s="1"/>
  <c r="AG272" i="102"/>
  <c r="AT272" i="102" s="1"/>
  <c r="AG253" i="102"/>
  <c r="AT253" i="102" s="1"/>
  <c r="AI253" i="102"/>
  <c r="AV253" i="102" s="1"/>
  <c r="AH253" i="102"/>
  <c r="AU253" i="102" s="1"/>
  <c r="AI212" i="102"/>
  <c r="AV212" i="102" s="1"/>
  <c r="AH212" i="102"/>
  <c r="AU212" i="102" s="1"/>
  <c r="AG212" i="102"/>
  <c r="AT212" i="102" s="1"/>
  <c r="AI182" i="102"/>
  <c r="AV182" i="102" s="1"/>
  <c r="AH182" i="102"/>
  <c r="AU182" i="102" s="1"/>
  <c r="AG182" i="102"/>
  <c r="AT182" i="102" s="1"/>
  <c r="AI166" i="102"/>
  <c r="AV166" i="102" s="1"/>
  <c r="AG166" i="102"/>
  <c r="AT166" i="102" s="1"/>
  <c r="AH166" i="102"/>
  <c r="AU166" i="102" s="1"/>
  <c r="AI184" i="102"/>
  <c r="AV184" i="102" s="1"/>
  <c r="AH184" i="102"/>
  <c r="AU184" i="102" s="1"/>
  <c r="AG184" i="102"/>
  <c r="AT184" i="102" s="1"/>
  <c r="AH175" i="102"/>
  <c r="AU175" i="102" s="1"/>
  <c r="AI175" i="102"/>
  <c r="AV175" i="102" s="1"/>
  <c r="AG175" i="102"/>
  <c r="AT175" i="102" s="1"/>
  <c r="AI128" i="102"/>
  <c r="AV128" i="102" s="1"/>
  <c r="AH128" i="102"/>
  <c r="AU128" i="102" s="1"/>
  <c r="AG128" i="102"/>
  <c r="AT128" i="102" s="1"/>
  <c r="AI135" i="102"/>
  <c r="AV135" i="102" s="1"/>
  <c r="AH135" i="102"/>
  <c r="AU135" i="102" s="1"/>
  <c r="AG135" i="102"/>
  <c r="AT135" i="102" s="1"/>
  <c r="AG125" i="102"/>
  <c r="AT125" i="102" s="1"/>
  <c r="AI125" i="102"/>
  <c r="AV125" i="102" s="1"/>
  <c r="AH125" i="102"/>
  <c r="AU125" i="102" s="1"/>
  <c r="AG97" i="102"/>
  <c r="AT97" i="102" s="1"/>
  <c r="AI97" i="102"/>
  <c r="AV97" i="102" s="1"/>
  <c r="AH97" i="102"/>
  <c r="AU97" i="102" s="1"/>
  <c r="AI142" i="102"/>
  <c r="AV142" i="102" s="1"/>
  <c r="AH142" i="102"/>
  <c r="AU142" i="102" s="1"/>
  <c r="AG142" i="102"/>
  <c r="AT142" i="102" s="1"/>
  <c r="AI77" i="102"/>
  <c r="AV77" i="102" s="1"/>
  <c r="AH77" i="102"/>
  <c r="AU77" i="102" s="1"/>
  <c r="AG77" i="102"/>
  <c r="AT77" i="102" s="1"/>
  <c r="F16" i="102"/>
  <c r="T5" i="102" s="1"/>
  <c r="AG58" i="102"/>
  <c r="AT58" i="102" s="1"/>
  <c r="AI58" i="102"/>
  <c r="AV58" i="102" s="1"/>
  <c r="AH58" i="102"/>
  <c r="AU58" i="102" s="1"/>
  <c r="AI30" i="102"/>
  <c r="AV30" i="102" s="1"/>
  <c r="AH30" i="102"/>
  <c r="AU30" i="102" s="1"/>
  <c r="AG30" i="102"/>
  <c r="AT30" i="102" s="1"/>
  <c r="AG242" i="102"/>
  <c r="AT242" i="102" s="1"/>
  <c r="AH242" i="102"/>
  <c r="AU242" i="102" s="1"/>
  <c r="AI242" i="102"/>
  <c r="AV242" i="102" s="1"/>
  <c r="AH220" i="102"/>
  <c r="AU220" i="102" s="1"/>
  <c r="AG220" i="102"/>
  <c r="AT220" i="102" s="1"/>
  <c r="AI220" i="102"/>
  <c r="AV220" i="102" s="1"/>
  <c r="AH207" i="102"/>
  <c r="AU207" i="102" s="1"/>
  <c r="AI207" i="102"/>
  <c r="AV207" i="102" s="1"/>
  <c r="AG207" i="102"/>
  <c r="AT207" i="102" s="1"/>
  <c r="AI172" i="102"/>
  <c r="AV172" i="102" s="1"/>
  <c r="AH172" i="102"/>
  <c r="AU172" i="102" s="1"/>
  <c r="AG172" i="102"/>
  <c r="AT172" i="102" s="1"/>
  <c r="AH157" i="102"/>
  <c r="AU157" i="102" s="1"/>
  <c r="AI157" i="102"/>
  <c r="AV157" i="102" s="1"/>
  <c r="AG157" i="102"/>
  <c r="AT157" i="102" s="1"/>
  <c r="AI23" i="102"/>
  <c r="AV23" i="102" s="1"/>
  <c r="F18" i="102"/>
  <c r="P5" i="102" s="1"/>
  <c r="AH23" i="102"/>
  <c r="AG23" i="102"/>
  <c r="AI260" i="102"/>
  <c r="AV260" i="102" s="1"/>
  <c r="AH260" i="102"/>
  <c r="AU260" i="102" s="1"/>
  <c r="AG260" i="102"/>
  <c r="AT260" i="102" s="1"/>
  <c r="AG262" i="102"/>
  <c r="AT262" i="102" s="1"/>
  <c r="AH262" i="102"/>
  <c r="AU262" i="102" s="1"/>
  <c r="AI262" i="102"/>
  <c r="AV262" i="102" s="1"/>
  <c r="AG246" i="102"/>
  <c r="AT246" i="102" s="1"/>
  <c r="AH246" i="102"/>
  <c r="AU246" i="102" s="1"/>
  <c r="AI246" i="102"/>
  <c r="AV246" i="102" s="1"/>
  <c r="AG250" i="102"/>
  <c r="AT250" i="102" s="1"/>
  <c r="AH250" i="102"/>
  <c r="AU250" i="102" s="1"/>
  <c r="AI250" i="102"/>
  <c r="AV250" i="102" s="1"/>
  <c r="AI191" i="102"/>
  <c r="AV191" i="102" s="1"/>
  <c r="AG191" i="102"/>
  <c r="AT191" i="102" s="1"/>
  <c r="AH191" i="102"/>
  <c r="AU191" i="102" s="1"/>
  <c r="AG186" i="102"/>
  <c r="AT186" i="102" s="1"/>
  <c r="AI186" i="102"/>
  <c r="AV186" i="102" s="1"/>
  <c r="AH186" i="102"/>
  <c r="AU186" i="102" s="1"/>
  <c r="AI180" i="102"/>
  <c r="AV180" i="102" s="1"/>
  <c r="AG180" i="102"/>
  <c r="AT180" i="102" s="1"/>
  <c r="AH180" i="102"/>
  <c r="AU180" i="102" s="1"/>
  <c r="AI136" i="102"/>
  <c r="AV136" i="102" s="1"/>
  <c r="AH136" i="102"/>
  <c r="AU136" i="102" s="1"/>
  <c r="AG136" i="102"/>
  <c r="AT136" i="102" s="1"/>
  <c r="AI141" i="102"/>
  <c r="AV141" i="102" s="1"/>
  <c r="AH141" i="102"/>
  <c r="AU141" i="102" s="1"/>
  <c r="AG141" i="102"/>
  <c r="AT141" i="102" s="1"/>
  <c r="AG159" i="102"/>
  <c r="AT159" i="102" s="1"/>
  <c r="AH159" i="102"/>
  <c r="AU159" i="102" s="1"/>
  <c r="AI159" i="102"/>
  <c r="AV159" i="102" s="1"/>
  <c r="AH108" i="102"/>
  <c r="AU108" i="102" s="1"/>
  <c r="AG108" i="102"/>
  <c r="AT108" i="102" s="1"/>
  <c r="AI108" i="102"/>
  <c r="AV108" i="102" s="1"/>
  <c r="AD20" i="102"/>
  <c r="AH66" i="102"/>
  <c r="AU66" i="102" s="1"/>
  <c r="AI66" i="102"/>
  <c r="AV66" i="102" s="1"/>
  <c r="AG66" i="102"/>
  <c r="AT66" i="102" s="1"/>
  <c r="AG61" i="102"/>
  <c r="AT61" i="102" s="1"/>
  <c r="AI61" i="102"/>
  <c r="AV61" i="102" s="1"/>
  <c r="AH61" i="102"/>
  <c r="AU61" i="102" s="1"/>
  <c r="AG39" i="102"/>
  <c r="AT39" i="102" s="1"/>
  <c r="AI39" i="102"/>
  <c r="AV39" i="102" s="1"/>
  <c r="AH39" i="102"/>
  <c r="AU39" i="102" s="1"/>
  <c r="AI275" i="102"/>
  <c r="AV275" i="102" s="1"/>
  <c r="AH275" i="102"/>
  <c r="AU275" i="102" s="1"/>
  <c r="AG275" i="102"/>
  <c r="AT275" i="102" s="1"/>
  <c r="AI263" i="102"/>
  <c r="AV263" i="102" s="1"/>
  <c r="AH263" i="102"/>
  <c r="AU263" i="102" s="1"/>
  <c r="AG263" i="102"/>
  <c r="AT263" i="102" s="1"/>
  <c r="AG274" i="102"/>
  <c r="AT274" i="102" s="1"/>
  <c r="AH274" i="102"/>
  <c r="AU274" i="102" s="1"/>
  <c r="AI274" i="102"/>
  <c r="AV274" i="102" s="1"/>
  <c r="AH233" i="102"/>
  <c r="AU233" i="102" s="1"/>
  <c r="AG233" i="102"/>
  <c r="AT233" i="102" s="1"/>
  <c r="AI233" i="102"/>
  <c r="AV233" i="102" s="1"/>
  <c r="AH217" i="102"/>
  <c r="AU217" i="102" s="1"/>
  <c r="AG217" i="102"/>
  <c r="AT217" i="102" s="1"/>
  <c r="AI217" i="102"/>
  <c r="AV217" i="102" s="1"/>
  <c r="AG190" i="102"/>
  <c r="AT190" i="102" s="1"/>
  <c r="AI190" i="102"/>
  <c r="AV190" i="102" s="1"/>
  <c r="AH190" i="102"/>
  <c r="AU190" i="102" s="1"/>
  <c r="AG132" i="102"/>
  <c r="AT132" i="102" s="1"/>
  <c r="AH132" i="102"/>
  <c r="AU132" i="102" s="1"/>
  <c r="AI132" i="102"/>
  <c r="AV132" i="102" s="1"/>
  <c r="AI94" i="102"/>
  <c r="AV94" i="102" s="1"/>
  <c r="AH94" i="102"/>
  <c r="AU94" i="102" s="1"/>
  <c r="AG94" i="102"/>
  <c r="AT94" i="102" s="1"/>
  <c r="R20" i="102"/>
  <c r="AG51" i="102"/>
  <c r="AT51" i="102" s="1"/>
  <c r="AI51" i="102"/>
  <c r="AV51" i="102" s="1"/>
  <c r="AH51" i="102"/>
  <c r="AU51" i="102" s="1"/>
  <c r="AH257" i="102"/>
  <c r="AU257" i="102" s="1"/>
  <c r="AG257" i="102"/>
  <c r="AT257" i="102" s="1"/>
  <c r="AI257" i="102"/>
  <c r="AV257" i="102" s="1"/>
  <c r="AG231" i="102"/>
  <c r="AT231" i="102" s="1"/>
  <c r="AI231" i="102"/>
  <c r="AV231" i="102" s="1"/>
  <c r="AH231" i="102"/>
  <c r="AU231" i="102" s="1"/>
  <c r="AH256" i="102"/>
  <c r="AU256" i="102" s="1"/>
  <c r="AG256" i="102"/>
  <c r="AT256" i="102" s="1"/>
  <c r="AI256" i="102"/>
  <c r="AV256" i="102" s="1"/>
  <c r="AG200" i="102"/>
  <c r="AT200" i="102" s="1"/>
  <c r="AI200" i="102"/>
  <c r="AV200" i="102" s="1"/>
  <c r="AH200" i="102"/>
  <c r="AU200" i="102" s="1"/>
  <c r="AI161" i="102"/>
  <c r="AV161" i="102" s="1"/>
  <c r="AH161" i="102"/>
  <c r="AU161" i="102" s="1"/>
  <c r="AG161" i="102"/>
  <c r="AT161" i="102" s="1"/>
  <c r="AI74" i="102"/>
  <c r="AV74" i="102" s="1"/>
  <c r="AH74" i="102"/>
  <c r="AU74" i="102" s="1"/>
  <c r="AG74" i="102"/>
  <c r="AT74" i="102" s="1"/>
  <c r="AH89" i="102"/>
  <c r="AU89" i="102" s="1"/>
  <c r="AG89" i="102"/>
  <c r="AT89" i="102" s="1"/>
  <c r="AI89" i="102"/>
  <c r="AV89" i="102" s="1"/>
  <c r="T20" i="102"/>
  <c r="AI35" i="102"/>
  <c r="AV35" i="102" s="1"/>
  <c r="AH35" i="102"/>
  <c r="AU35" i="102" s="1"/>
  <c r="AG35" i="102"/>
  <c r="AT35" i="102" s="1"/>
  <c r="AI204" i="102"/>
  <c r="AV204" i="102" s="1"/>
  <c r="AG204" i="102"/>
  <c r="AT204" i="102" s="1"/>
  <c r="AH204" i="102"/>
  <c r="AU204" i="102" s="1"/>
  <c r="AI26" i="102"/>
  <c r="AV26" i="102" s="1"/>
  <c r="AH26" i="102"/>
  <c r="AU26" i="102" s="1"/>
  <c r="AG26" i="102"/>
  <c r="AT26" i="102" s="1"/>
  <c r="AI45" i="102"/>
  <c r="AV45" i="102" s="1"/>
  <c r="AH45" i="102"/>
  <c r="AU45" i="102" s="1"/>
  <c r="AG45" i="102"/>
  <c r="AT45" i="102" s="1"/>
  <c r="AH56" i="102"/>
  <c r="AU56" i="102" s="1"/>
  <c r="AI56" i="102"/>
  <c r="AV56" i="102" s="1"/>
  <c r="AG56" i="102"/>
  <c r="AT56" i="102" s="1"/>
  <c r="AI224" i="102"/>
  <c r="AV224" i="102" s="1"/>
  <c r="AH224" i="102"/>
  <c r="AU224" i="102" s="1"/>
  <c r="AG224" i="102"/>
  <c r="AT224" i="102" s="1"/>
  <c r="AI201" i="102"/>
  <c r="AV201" i="102" s="1"/>
  <c r="AH201" i="102"/>
  <c r="AU201" i="102" s="1"/>
  <c r="AG201" i="102"/>
  <c r="AT201" i="102" s="1"/>
  <c r="AI221" i="102"/>
  <c r="AV221" i="102" s="1"/>
  <c r="AG221" i="102"/>
  <c r="AT221" i="102" s="1"/>
  <c r="AH221" i="102"/>
  <c r="AU221" i="102" s="1"/>
  <c r="AI168" i="102"/>
  <c r="AV168" i="102" s="1"/>
  <c r="AG168" i="102"/>
  <c r="AT168" i="102" s="1"/>
  <c r="AH168" i="102"/>
  <c r="AU168" i="102" s="1"/>
  <c r="AI140" i="102"/>
  <c r="AV140" i="102" s="1"/>
  <c r="AH140" i="102"/>
  <c r="AU140" i="102" s="1"/>
  <c r="AG140" i="102"/>
  <c r="AT140" i="102" s="1"/>
  <c r="AH117" i="102"/>
  <c r="AU117" i="102" s="1"/>
  <c r="AG117" i="102"/>
  <c r="AT117" i="102" s="1"/>
  <c r="AI117" i="102"/>
  <c r="AV117" i="102" s="1"/>
  <c r="AG62" i="102"/>
  <c r="AT62" i="102" s="1"/>
  <c r="AI62" i="102"/>
  <c r="AV62" i="102" s="1"/>
  <c r="AH62" i="102"/>
  <c r="AU62" i="102" s="1"/>
  <c r="AI38" i="102"/>
  <c r="AV38" i="102" s="1"/>
  <c r="AH38" i="102"/>
  <c r="AU38" i="102" s="1"/>
  <c r="AG38" i="102"/>
  <c r="AT38" i="102" s="1"/>
  <c r="AC20" i="102"/>
  <c r="AH44" i="102"/>
  <c r="AU44" i="102" s="1"/>
  <c r="AI44" i="102"/>
  <c r="AV44" i="102" s="1"/>
  <c r="AG44" i="102"/>
  <c r="AT44" i="102" s="1"/>
  <c r="AI24" i="102"/>
  <c r="AV24" i="102" s="1"/>
  <c r="AH24" i="102"/>
  <c r="AU24" i="102" s="1"/>
  <c r="AG24" i="102"/>
  <c r="AT24" i="102" s="1"/>
  <c r="AI163" i="102"/>
  <c r="AV163" i="102" s="1"/>
  <c r="AH163" i="102"/>
  <c r="AU163" i="102" s="1"/>
  <c r="AG163" i="102"/>
  <c r="AT163" i="102" s="1"/>
  <c r="AI268" i="102"/>
  <c r="AV268" i="102" s="1"/>
  <c r="AH268" i="102"/>
  <c r="AU268" i="102" s="1"/>
  <c r="AG268" i="102"/>
  <c r="AT268" i="102" s="1"/>
  <c r="AG238" i="102"/>
  <c r="AT238" i="102" s="1"/>
  <c r="AI238" i="102"/>
  <c r="AV238" i="102" s="1"/>
  <c r="AH238" i="102"/>
  <c r="AU238" i="102" s="1"/>
  <c r="AG196" i="102"/>
  <c r="AT196" i="102" s="1"/>
  <c r="AI196" i="102"/>
  <c r="AV196" i="102" s="1"/>
  <c r="AH196" i="102"/>
  <c r="AU196" i="102" s="1"/>
  <c r="AG208" i="102"/>
  <c r="AT208" i="102" s="1"/>
  <c r="AI208" i="102"/>
  <c r="AV208" i="102" s="1"/>
  <c r="AH208" i="102"/>
  <c r="AU208" i="102" s="1"/>
  <c r="AH185" i="102"/>
  <c r="AU185" i="102" s="1"/>
  <c r="AI185" i="102"/>
  <c r="AV185" i="102" s="1"/>
  <c r="AG185" i="102"/>
  <c r="AT185" i="102" s="1"/>
  <c r="AI173" i="102"/>
  <c r="AV173" i="102" s="1"/>
  <c r="AH173" i="102"/>
  <c r="AU173" i="102" s="1"/>
  <c r="AG173" i="102"/>
  <c r="AT173" i="102" s="1"/>
  <c r="AI123" i="102"/>
  <c r="AV123" i="102" s="1"/>
  <c r="AH123" i="102"/>
  <c r="AU123" i="102" s="1"/>
  <c r="AG123" i="102"/>
  <c r="AT123" i="102" s="1"/>
  <c r="AI95" i="102"/>
  <c r="AV95" i="102" s="1"/>
  <c r="AH95" i="102"/>
  <c r="AU95" i="102" s="1"/>
  <c r="AG95" i="102"/>
  <c r="AT95" i="102" s="1"/>
  <c r="AI50" i="102"/>
  <c r="AV50" i="102" s="1"/>
  <c r="AH50" i="102"/>
  <c r="AU50" i="102" s="1"/>
  <c r="AG50" i="102"/>
  <c r="AT50" i="102" s="1"/>
  <c r="Q20" i="102"/>
  <c r="AG78" i="102"/>
  <c r="AT78" i="102" s="1"/>
  <c r="AH78" i="102"/>
  <c r="AU78" i="102" s="1"/>
  <c r="AI78" i="102"/>
  <c r="AV78" i="102" s="1"/>
  <c r="AA20" i="102"/>
  <c r="AH249" i="102"/>
  <c r="AU249" i="102" s="1"/>
  <c r="AI249" i="102"/>
  <c r="AV249" i="102" s="1"/>
  <c r="AG249" i="102"/>
  <c r="AT249" i="102" s="1"/>
  <c r="AI219" i="102"/>
  <c r="AV219" i="102" s="1"/>
  <c r="AG219" i="102"/>
  <c r="AT219" i="102" s="1"/>
  <c r="AH219" i="102"/>
  <c r="AU219" i="102" s="1"/>
  <c r="AG216" i="102"/>
  <c r="AT216" i="102" s="1"/>
  <c r="AI216" i="102"/>
  <c r="AV216" i="102" s="1"/>
  <c r="AH216" i="102"/>
  <c r="AU216" i="102" s="1"/>
  <c r="AH209" i="102"/>
  <c r="AU209" i="102" s="1"/>
  <c r="AI209" i="102"/>
  <c r="AV209" i="102" s="1"/>
  <c r="AG209" i="102"/>
  <c r="AT209" i="102" s="1"/>
  <c r="AH181" i="102"/>
  <c r="AU181" i="102" s="1"/>
  <c r="AI181" i="102"/>
  <c r="AV181" i="102" s="1"/>
  <c r="AG181" i="102"/>
  <c r="AT181" i="102" s="1"/>
  <c r="AH151" i="102"/>
  <c r="AU151" i="102" s="1"/>
  <c r="AI151" i="102"/>
  <c r="AV151" i="102" s="1"/>
  <c r="AG151" i="102"/>
  <c r="AT151" i="102" s="1"/>
  <c r="AI167" i="102"/>
  <c r="AV167" i="102" s="1"/>
  <c r="AH167" i="102"/>
  <c r="AU167" i="102" s="1"/>
  <c r="AG167" i="102"/>
  <c r="AT167" i="102" s="1"/>
  <c r="AI124" i="102"/>
  <c r="AV124" i="102" s="1"/>
  <c r="AG124" i="102"/>
  <c r="AT124" i="102" s="1"/>
  <c r="AH124" i="102"/>
  <c r="AU124" i="102" s="1"/>
  <c r="AI130" i="102"/>
  <c r="AV130" i="102" s="1"/>
  <c r="AH130" i="102"/>
  <c r="AU130" i="102" s="1"/>
  <c r="AG130" i="102"/>
  <c r="AT130" i="102" s="1"/>
  <c r="AH73" i="102"/>
  <c r="AU73" i="102" s="1"/>
  <c r="AG73" i="102"/>
  <c r="AT73" i="102" s="1"/>
  <c r="AI73" i="102"/>
  <c r="AV73" i="102" s="1"/>
  <c r="AI47" i="102"/>
  <c r="AV47" i="102" s="1"/>
  <c r="AH47" i="102"/>
  <c r="AU47" i="102" s="1"/>
  <c r="AG47" i="102"/>
  <c r="AT47" i="102" s="1"/>
  <c r="O20" i="102"/>
  <c r="AI174" i="102"/>
  <c r="AV174" i="102" s="1"/>
  <c r="AG174" i="102"/>
  <c r="AT174" i="102" s="1"/>
  <c r="AH174" i="102"/>
  <c r="AU174" i="102" s="1"/>
  <c r="AH203" i="102"/>
  <c r="AU203" i="102" s="1"/>
  <c r="AI203" i="102"/>
  <c r="AV203" i="102" s="1"/>
  <c r="AG203" i="102"/>
  <c r="AT203" i="102" s="1"/>
  <c r="AI83" i="102"/>
  <c r="AV83" i="102" s="1"/>
  <c r="AH83" i="102"/>
  <c r="AU83" i="102" s="1"/>
  <c r="AG83" i="102"/>
  <c r="AT83" i="102" s="1"/>
  <c r="AI88" i="102"/>
  <c r="AV88" i="102" s="1"/>
  <c r="AH88" i="102"/>
  <c r="AU88" i="102" s="1"/>
  <c r="AG88" i="102"/>
  <c r="AT88" i="102" s="1"/>
  <c r="AB20" i="102"/>
  <c r="AI54" i="102"/>
  <c r="AV54" i="102" s="1"/>
  <c r="AH54" i="102"/>
  <c r="AU54" i="102" s="1"/>
  <c r="AG54" i="102"/>
  <c r="AT54" i="102" s="1"/>
  <c r="AH32" i="102"/>
  <c r="AU32" i="102" s="1"/>
  <c r="AI32" i="102"/>
  <c r="AV32" i="102" s="1"/>
  <c r="AG32" i="102"/>
  <c r="AT32" i="102" s="1"/>
  <c r="AG155" i="102"/>
  <c r="AT155" i="102" s="1"/>
  <c r="AH155" i="102"/>
  <c r="AU155" i="102" s="1"/>
  <c r="AI155" i="102"/>
  <c r="AV155" i="102" s="1"/>
  <c r="AI251" i="102"/>
  <c r="AV251" i="102" s="1"/>
  <c r="AH251" i="102"/>
  <c r="AU251" i="102" s="1"/>
  <c r="AG251" i="102"/>
  <c r="AT251" i="102" s="1"/>
  <c r="AH234" i="102"/>
  <c r="AU234" i="102" s="1"/>
  <c r="AG234" i="102"/>
  <c r="AT234" i="102" s="1"/>
  <c r="AI234" i="102"/>
  <c r="AV234" i="102" s="1"/>
  <c r="AG243" i="102"/>
  <c r="AT243" i="102" s="1"/>
  <c r="AI243" i="102"/>
  <c r="AV243" i="102" s="1"/>
  <c r="AH243" i="102"/>
  <c r="AU243" i="102" s="1"/>
  <c r="AH226" i="102"/>
  <c r="AU226" i="102" s="1"/>
  <c r="AI226" i="102"/>
  <c r="AV226" i="102" s="1"/>
  <c r="AG226" i="102"/>
  <c r="AT226" i="102" s="1"/>
  <c r="AI178" i="102"/>
  <c r="AV178" i="102" s="1"/>
  <c r="AH178" i="102"/>
  <c r="AU178" i="102" s="1"/>
  <c r="AG178" i="102"/>
  <c r="AT178" i="102" s="1"/>
  <c r="AH193" i="102"/>
  <c r="AU193" i="102" s="1"/>
  <c r="AG193" i="102"/>
  <c r="AT193" i="102" s="1"/>
  <c r="AI193" i="102"/>
  <c r="AV193" i="102" s="1"/>
  <c r="AH199" i="102"/>
  <c r="AU199" i="102" s="1"/>
  <c r="AI199" i="102"/>
  <c r="AV199" i="102" s="1"/>
  <c r="AG199" i="102"/>
  <c r="AT199" i="102" s="1"/>
  <c r="AG147" i="102"/>
  <c r="AT147" i="102" s="1"/>
  <c r="AH147" i="102"/>
  <c r="AU147" i="102" s="1"/>
  <c r="AI147" i="102"/>
  <c r="AV147" i="102" s="1"/>
  <c r="AG137" i="102"/>
  <c r="AT137" i="102" s="1"/>
  <c r="AI137" i="102"/>
  <c r="AV137" i="102" s="1"/>
  <c r="AH137" i="102"/>
  <c r="AU137" i="102" s="1"/>
  <c r="AG101" i="102"/>
  <c r="AT101" i="102" s="1"/>
  <c r="AI101" i="102"/>
  <c r="AV101" i="102" s="1"/>
  <c r="AH101" i="102"/>
  <c r="AU101" i="102" s="1"/>
  <c r="AI82" i="102"/>
  <c r="AV82" i="102" s="1"/>
  <c r="AH82" i="102"/>
  <c r="AU82" i="102" s="1"/>
  <c r="AG82" i="102"/>
  <c r="AT82" i="102" s="1"/>
  <c r="P20" i="102"/>
  <c r="AI59" i="102"/>
  <c r="AV59" i="102" s="1"/>
  <c r="AH59" i="102"/>
  <c r="AU59" i="102" s="1"/>
  <c r="AG59" i="102"/>
  <c r="AT59" i="102" s="1"/>
  <c r="AI36" i="102"/>
  <c r="AV36" i="102" s="1"/>
  <c r="AH36" i="102"/>
  <c r="AU36" i="102" s="1"/>
  <c r="AG36" i="102"/>
  <c r="AT36" i="102" s="1"/>
  <c r="AV22" i="102"/>
  <c r="AI276" i="102"/>
  <c r="AV276" i="102" s="1"/>
  <c r="AH276" i="102"/>
  <c r="AU276" i="102" s="1"/>
  <c r="AG276" i="102"/>
  <c r="AT276" i="102" s="1"/>
  <c r="AH197" i="102"/>
  <c r="AU197" i="102" s="1"/>
  <c r="AG197" i="102"/>
  <c r="AT197" i="102" s="1"/>
  <c r="AI197" i="102"/>
  <c r="AV197" i="102" s="1"/>
  <c r="AH102" i="102"/>
  <c r="AU102" i="102" s="1"/>
  <c r="AI102" i="102"/>
  <c r="AV102" i="102" s="1"/>
  <c r="AG102" i="102"/>
  <c r="AT102" i="102" s="1"/>
  <c r="AI76" i="102"/>
  <c r="AV76" i="102" s="1"/>
  <c r="AH76" i="102"/>
  <c r="AU76" i="102" s="1"/>
  <c r="AG76" i="102"/>
  <c r="AT76" i="102" s="1"/>
  <c r="AH269" i="102"/>
  <c r="AU269" i="102" s="1"/>
  <c r="AG269" i="102"/>
  <c r="AT269" i="102" s="1"/>
  <c r="AI269" i="102"/>
  <c r="AV269" i="102" s="1"/>
  <c r="AH237" i="102"/>
  <c r="AU237" i="102" s="1"/>
  <c r="AI237" i="102"/>
  <c r="AV237" i="102" s="1"/>
  <c r="AG237" i="102"/>
  <c r="AT237" i="102" s="1"/>
  <c r="AI194" i="102"/>
  <c r="AV194" i="102" s="1"/>
  <c r="AH194" i="102"/>
  <c r="AU194" i="102" s="1"/>
  <c r="AG194" i="102"/>
  <c r="AT194" i="102" s="1"/>
  <c r="AG211" i="102"/>
  <c r="AT211" i="102" s="1"/>
  <c r="AH211" i="102"/>
  <c r="AU211" i="102" s="1"/>
  <c r="AI211" i="102"/>
  <c r="AV211" i="102" s="1"/>
  <c r="AI165" i="102"/>
  <c r="AV165" i="102" s="1"/>
  <c r="AH165" i="102"/>
  <c r="AU165" i="102" s="1"/>
  <c r="AG165" i="102"/>
  <c r="AT165" i="102" s="1"/>
  <c r="AH154" i="102"/>
  <c r="AU154" i="102" s="1"/>
  <c r="AG154" i="102"/>
  <c r="AT154" i="102" s="1"/>
  <c r="AI154" i="102"/>
  <c r="AV154" i="102" s="1"/>
  <c r="AG150" i="102"/>
  <c r="AT150" i="102" s="1"/>
  <c r="AI150" i="102"/>
  <c r="AV150" i="102" s="1"/>
  <c r="AH150" i="102"/>
  <c r="AU150" i="102" s="1"/>
  <c r="AH118" i="102"/>
  <c r="AU118" i="102" s="1"/>
  <c r="AI118" i="102"/>
  <c r="AV118" i="102" s="1"/>
  <c r="AG118" i="102"/>
  <c r="AT118" i="102" s="1"/>
  <c r="AH129" i="102"/>
  <c r="AU129" i="102" s="1"/>
  <c r="AG129" i="102"/>
  <c r="AT129" i="102" s="1"/>
  <c r="AI129" i="102"/>
  <c r="AV129" i="102" s="1"/>
  <c r="AG112" i="102"/>
  <c r="AT112" i="102" s="1"/>
  <c r="AI112" i="102"/>
  <c r="AV112" i="102" s="1"/>
  <c r="AH112" i="102"/>
  <c r="AU112" i="102" s="1"/>
  <c r="AG84" i="102"/>
  <c r="AT84" i="102" s="1"/>
  <c r="AI84" i="102"/>
  <c r="AV84" i="102" s="1"/>
  <c r="AH84" i="102"/>
  <c r="AU84" i="102" s="1"/>
  <c r="U20" i="102"/>
  <c r="Y20" i="102"/>
  <c r="AI42" i="102"/>
  <c r="AV42" i="102" s="1"/>
  <c r="AH42" i="102"/>
  <c r="AU42" i="102" s="1"/>
  <c r="AG42" i="102"/>
  <c r="AT42" i="102" s="1"/>
  <c r="AG27" i="102"/>
  <c r="AT27" i="102" s="1"/>
  <c r="AI27" i="102"/>
  <c r="AV27" i="102" s="1"/>
  <c r="AH27" i="102"/>
  <c r="AU27" i="102" s="1"/>
  <c r="W20" i="102"/>
  <c r="AB19" i="101"/>
  <c r="AN5" i="101"/>
  <c r="AK5" i="101"/>
  <c r="Y19" i="101"/>
  <c r="AC19" i="101"/>
  <c r="AO5" i="101"/>
  <c r="Q19" i="101"/>
  <c r="AC5" i="101"/>
  <c r="Z5" i="101"/>
  <c r="N19" i="101"/>
  <c r="AG261" i="101"/>
  <c r="AT261" i="101" s="1"/>
  <c r="AI261" i="101"/>
  <c r="AV261" i="101" s="1"/>
  <c r="AH261" i="101"/>
  <c r="AU261" i="101" s="1"/>
  <c r="AI259" i="101"/>
  <c r="AV259" i="101" s="1"/>
  <c r="AG259" i="101"/>
  <c r="AT259" i="101" s="1"/>
  <c r="AH259" i="101"/>
  <c r="AU259" i="101" s="1"/>
  <c r="AG255" i="101"/>
  <c r="AT255" i="101" s="1"/>
  <c r="AI255" i="101"/>
  <c r="AV255" i="101" s="1"/>
  <c r="AH255" i="101"/>
  <c r="AU255" i="101" s="1"/>
  <c r="AI242" i="101"/>
  <c r="AV242" i="101" s="1"/>
  <c r="AH242" i="101"/>
  <c r="AU242" i="101" s="1"/>
  <c r="AG242" i="101"/>
  <c r="AT242" i="101" s="1"/>
  <c r="AH235" i="101"/>
  <c r="AU235" i="101" s="1"/>
  <c r="AG235" i="101"/>
  <c r="AT235" i="101" s="1"/>
  <c r="AI235" i="101"/>
  <c r="AV235" i="101" s="1"/>
  <c r="AH208" i="101"/>
  <c r="AU208" i="101" s="1"/>
  <c r="AI208" i="101"/>
  <c r="AV208" i="101" s="1"/>
  <c r="AG208" i="101"/>
  <c r="AT208" i="101" s="1"/>
  <c r="AH179" i="101"/>
  <c r="AU179" i="101" s="1"/>
  <c r="AG179" i="101"/>
  <c r="AT179" i="101" s="1"/>
  <c r="AI179" i="101"/>
  <c r="AV179" i="101" s="1"/>
  <c r="AH160" i="101"/>
  <c r="AU160" i="101" s="1"/>
  <c r="AG160" i="101"/>
  <c r="AT160" i="101" s="1"/>
  <c r="AI160" i="101"/>
  <c r="AV160" i="101" s="1"/>
  <c r="AG124" i="101"/>
  <c r="AT124" i="101" s="1"/>
  <c r="AI124" i="101"/>
  <c r="AV124" i="101" s="1"/>
  <c r="AH124" i="101"/>
  <c r="AU124" i="101" s="1"/>
  <c r="AG110" i="101"/>
  <c r="AT110" i="101" s="1"/>
  <c r="AI110" i="101"/>
  <c r="AV110" i="101" s="1"/>
  <c r="AH110" i="101"/>
  <c r="AU110" i="101" s="1"/>
  <c r="AG136" i="101"/>
  <c r="AT136" i="101" s="1"/>
  <c r="AI136" i="101"/>
  <c r="AV136" i="101" s="1"/>
  <c r="AH136" i="101"/>
  <c r="AU136" i="101" s="1"/>
  <c r="AI60" i="101"/>
  <c r="AV60" i="101" s="1"/>
  <c r="AH60" i="101"/>
  <c r="AU60" i="101" s="1"/>
  <c r="AG60" i="101"/>
  <c r="AT60" i="101" s="1"/>
  <c r="AH61" i="101"/>
  <c r="AU61" i="101" s="1"/>
  <c r="AI61" i="101"/>
  <c r="AV61" i="101" s="1"/>
  <c r="AG61" i="101"/>
  <c r="AT61" i="101" s="1"/>
  <c r="AI48" i="101"/>
  <c r="AV48" i="101" s="1"/>
  <c r="AH48" i="101"/>
  <c r="AU48" i="101" s="1"/>
  <c r="AG48" i="101"/>
  <c r="AT48" i="101" s="1"/>
  <c r="AI232" i="101"/>
  <c r="AV232" i="101" s="1"/>
  <c r="AG232" i="101"/>
  <c r="AT232" i="101" s="1"/>
  <c r="AH232" i="101"/>
  <c r="AU232" i="101" s="1"/>
  <c r="AI116" i="101"/>
  <c r="AV116" i="101" s="1"/>
  <c r="AH116" i="101"/>
  <c r="AU116" i="101" s="1"/>
  <c r="AG116" i="101"/>
  <c r="AT116" i="101" s="1"/>
  <c r="AH87" i="101"/>
  <c r="AU87" i="101" s="1"/>
  <c r="AG87" i="101"/>
  <c r="AT87" i="101" s="1"/>
  <c r="AI87" i="101"/>
  <c r="AV87" i="101" s="1"/>
  <c r="AI267" i="101"/>
  <c r="AV267" i="101" s="1"/>
  <c r="AG267" i="101"/>
  <c r="AT267" i="101" s="1"/>
  <c r="AH267" i="101"/>
  <c r="AU267" i="101" s="1"/>
  <c r="AI249" i="101"/>
  <c r="AV249" i="101" s="1"/>
  <c r="AH249" i="101"/>
  <c r="AU249" i="101" s="1"/>
  <c r="AG249" i="101"/>
  <c r="AT249" i="101" s="1"/>
  <c r="AI225" i="101"/>
  <c r="AV225" i="101" s="1"/>
  <c r="AH225" i="101"/>
  <c r="AU225" i="101" s="1"/>
  <c r="AG225" i="101"/>
  <c r="AT225" i="101" s="1"/>
  <c r="AG248" i="101"/>
  <c r="AT248" i="101" s="1"/>
  <c r="AI248" i="101"/>
  <c r="AV248" i="101" s="1"/>
  <c r="AH248" i="101"/>
  <c r="AU248" i="101" s="1"/>
  <c r="AG238" i="101"/>
  <c r="AT238" i="101" s="1"/>
  <c r="AI238" i="101"/>
  <c r="AV238" i="101" s="1"/>
  <c r="AH238" i="101"/>
  <c r="AU238" i="101" s="1"/>
  <c r="AH207" i="101"/>
  <c r="AU207" i="101" s="1"/>
  <c r="AG207" i="101"/>
  <c r="AT207" i="101" s="1"/>
  <c r="AI207" i="101"/>
  <c r="AV207" i="101" s="1"/>
  <c r="AH211" i="101"/>
  <c r="AU211" i="101" s="1"/>
  <c r="AI211" i="101"/>
  <c r="AV211" i="101" s="1"/>
  <c r="AG211" i="101"/>
  <c r="AT211" i="101" s="1"/>
  <c r="AI172" i="101"/>
  <c r="AV172" i="101" s="1"/>
  <c r="AH172" i="101"/>
  <c r="AU172" i="101" s="1"/>
  <c r="AG172" i="101"/>
  <c r="AT172" i="101" s="1"/>
  <c r="AG135" i="101"/>
  <c r="AT135" i="101" s="1"/>
  <c r="AI135" i="101"/>
  <c r="AV135" i="101" s="1"/>
  <c r="AH135" i="101"/>
  <c r="AU135" i="101" s="1"/>
  <c r="AG80" i="101"/>
  <c r="AT80" i="101" s="1"/>
  <c r="AI80" i="101"/>
  <c r="AV80" i="101" s="1"/>
  <c r="AH80" i="101"/>
  <c r="AU80" i="101" s="1"/>
  <c r="AH81" i="101"/>
  <c r="AU81" i="101" s="1"/>
  <c r="AI81" i="101"/>
  <c r="AV81" i="101" s="1"/>
  <c r="AG81" i="101"/>
  <c r="AT81" i="101" s="1"/>
  <c r="AI47" i="101"/>
  <c r="AV47" i="101" s="1"/>
  <c r="AH47" i="101"/>
  <c r="AU47" i="101" s="1"/>
  <c r="AG47" i="101"/>
  <c r="AT47" i="101" s="1"/>
  <c r="AH260" i="101"/>
  <c r="AU260" i="101" s="1"/>
  <c r="AI260" i="101"/>
  <c r="AV260" i="101" s="1"/>
  <c r="AG260" i="101"/>
  <c r="AT260" i="101" s="1"/>
  <c r="AH262" i="101"/>
  <c r="AU262" i="101" s="1"/>
  <c r="AI262" i="101"/>
  <c r="AV262" i="101" s="1"/>
  <c r="AG262" i="101"/>
  <c r="AT262" i="101" s="1"/>
  <c r="AH220" i="101"/>
  <c r="AU220" i="101" s="1"/>
  <c r="AG220" i="101"/>
  <c r="AT220" i="101" s="1"/>
  <c r="AI220" i="101"/>
  <c r="AV220" i="101" s="1"/>
  <c r="AI203" i="101"/>
  <c r="AV203" i="101" s="1"/>
  <c r="AH203" i="101"/>
  <c r="AU203" i="101" s="1"/>
  <c r="AG203" i="101"/>
  <c r="AT203" i="101" s="1"/>
  <c r="AH190" i="101"/>
  <c r="AU190" i="101" s="1"/>
  <c r="AI190" i="101"/>
  <c r="AV190" i="101" s="1"/>
  <c r="AG190" i="101"/>
  <c r="AT190" i="101" s="1"/>
  <c r="AG167" i="101"/>
  <c r="AT167" i="101" s="1"/>
  <c r="AI167" i="101"/>
  <c r="AV167" i="101" s="1"/>
  <c r="AH167" i="101"/>
  <c r="AU167" i="101" s="1"/>
  <c r="AG174" i="101"/>
  <c r="AT174" i="101" s="1"/>
  <c r="AI174" i="101"/>
  <c r="AV174" i="101" s="1"/>
  <c r="AH174" i="101"/>
  <c r="AU174" i="101" s="1"/>
  <c r="AH199" i="101"/>
  <c r="AU199" i="101" s="1"/>
  <c r="AI199" i="101"/>
  <c r="AV199" i="101" s="1"/>
  <c r="AG199" i="101"/>
  <c r="AT199" i="101" s="1"/>
  <c r="AH152" i="101"/>
  <c r="AU152" i="101" s="1"/>
  <c r="AI152" i="101"/>
  <c r="AV152" i="101" s="1"/>
  <c r="AG152" i="101"/>
  <c r="AT152" i="101" s="1"/>
  <c r="AI140" i="101"/>
  <c r="AV140" i="101" s="1"/>
  <c r="AH140" i="101"/>
  <c r="AU140" i="101" s="1"/>
  <c r="AG140" i="101"/>
  <c r="AT140" i="101" s="1"/>
  <c r="AI147" i="101"/>
  <c r="AV147" i="101" s="1"/>
  <c r="AG147" i="101"/>
  <c r="AT147" i="101" s="1"/>
  <c r="AH147" i="101"/>
  <c r="AU147" i="101" s="1"/>
  <c r="AI92" i="101"/>
  <c r="AV92" i="101" s="1"/>
  <c r="AH92" i="101"/>
  <c r="AU92" i="101" s="1"/>
  <c r="AG92" i="101"/>
  <c r="AT92" i="101" s="1"/>
  <c r="AG73" i="101"/>
  <c r="AT73" i="101" s="1"/>
  <c r="AI73" i="101"/>
  <c r="AV73" i="101" s="1"/>
  <c r="AH73" i="101"/>
  <c r="AU73" i="101" s="1"/>
  <c r="AH71" i="101"/>
  <c r="AU71" i="101" s="1"/>
  <c r="AG71" i="101"/>
  <c r="AT71" i="101" s="1"/>
  <c r="AI71" i="101"/>
  <c r="AV71" i="101" s="1"/>
  <c r="T20" i="101"/>
  <c r="X20" i="101"/>
  <c r="I16" i="101"/>
  <c r="U6" i="101" s="1"/>
  <c r="Q8" i="101" s="1"/>
  <c r="AI271" i="101"/>
  <c r="AV271" i="101" s="1"/>
  <c r="AH271" i="101"/>
  <c r="AU271" i="101" s="1"/>
  <c r="AG271" i="101"/>
  <c r="AT271" i="101" s="1"/>
  <c r="AG244" i="101"/>
  <c r="AT244" i="101" s="1"/>
  <c r="AI244" i="101"/>
  <c r="AV244" i="101" s="1"/>
  <c r="AH244" i="101"/>
  <c r="AU244" i="101" s="1"/>
  <c r="AH245" i="101"/>
  <c r="AU245" i="101" s="1"/>
  <c r="AG245" i="101"/>
  <c r="AT245" i="101" s="1"/>
  <c r="AI245" i="101"/>
  <c r="AV245" i="101" s="1"/>
  <c r="AI233" i="101"/>
  <c r="AV233" i="101" s="1"/>
  <c r="AG233" i="101"/>
  <c r="AT233" i="101" s="1"/>
  <c r="AH233" i="101"/>
  <c r="AU233" i="101" s="1"/>
  <c r="AH193" i="101"/>
  <c r="AU193" i="101" s="1"/>
  <c r="AI193" i="101"/>
  <c r="AV193" i="101" s="1"/>
  <c r="AG193" i="101"/>
  <c r="AT193" i="101" s="1"/>
  <c r="AG157" i="101"/>
  <c r="AT157" i="101" s="1"/>
  <c r="AH157" i="101"/>
  <c r="AU157" i="101" s="1"/>
  <c r="AI157" i="101"/>
  <c r="AV157" i="101" s="1"/>
  <c r="AH122" i="101"/>
  <c r="AU122" i="101" s="1"/>
  <c r="AI122" i="101"/>
  <c r="AV122" i="101" s="1"/>
  <c r="AG122" i="101"/>
  <c r="AT122" i="101" s="1"/>
  <c r="AH98" i="101"/>
  <c r="AU98" i="101" s="1"/>
  <c r="AG98" i="101"/>
  <c r="AT98" i="101" s="1"/>
  <c r="AI98" i="101"/>
  <c r="AV98" i="101" s="1"/>
  <c r="AG74" i="101"/>
  <c r="AT74" i="101" s="1"/>
  <c r="AI74" i="101"/>
  <c r="AV74" i="101" s="1"/>
  <c r="AH74" i="101"/>
  <c r="AU74" i="101" s="1"/>
  <c r="AH36" i="101"/>
  <c r="AU36" i="101" s="1"/>
  <c r="AI36" i="101"/>
  <c r="AV36" i="101" s="1"/>
  <c r="AG36" i="101"/>
  <c r="AT36" i="101" s="1"/>
  <c r="I15" i="101"/>
  <c r="R6" i="101" s="1"/>
  <c r="P8" i="101" s="1"/>
  <c r="U20" i="101"/>
  <c r="Z20" i="101"/>
  <c r="AH234" i="101"/>
  <c r="AU234" i="101" s="1"/>
  <c r="AI234" i="101"/>
  <c r="AV234" i="101" s="1"/>
  <c r="AG234" i="101"/>
  <c r="AT234" i="101" s="1"/>
  <c r="AG173" i="101"/>
  <c r="AT173" i="101" s="1"/>
  <c r="AH173" i="101"/>
  <c r="AU173" i="101" s="1"/>
  <c r="AI173" i="101"/>
  <c r="AV173" i="101" s="1"/>
  <c r="AH156" i="101"/>
  <c r="AU156" i="101" s="1"/>
  <c r="AI156" i="101"/>
  <c r="AV156" i="101" s="1"/>
  <c r="AG156" i="101"/>
  <c r="AT156" i="101" s="1"/>
  <c r="AH144" i="101"/>
  <c r="AU144" i="101" s="1"/>
  <c r="AG144" i="101"/>
  <c r="AT144" i="101" s="1"/>
  <c r="AI144" i="101"/>
  <c r="AV144" i="101" s="1"/>
  <c r="AG117" i="101"/>
  <c r="AT117" i="101" s="1"/>
  <c r="AI117" i="101"/>
  <c r="AV117" i="101" s="1"/>
  <c r="AH117" i="101"/>
  <c r="AU117" i="101" s="1"/>
  <c r="AI129" i="101"/>
  <c r="AV129" i="101" s="1"/>
  <c r="AH129" i="101"/>
  <c r="AU129" i="101" s="1"/>
  <c r="AG129" i="101"/>
  <c r="AT129" i="101" s="1"/>
  <c r="AI111" i="101"/>
  <c r="AV111" i="101" s="1"/>
  <c r="AH111" i="101"/>
  <c r="AU111" i="101" s="1"/>
  <c r="AG111" i="101"/>
  <c r="AT111" i="101" s="1"/>
  <c r="AI59" i="101"/>
  <c r="AV59" i="101" s="1"/>
  <c r="AH59" i="101"/>
  <c r="AU59" i="101" s="1"/>
  <c r="AG59" i="101"/>
  <c r="AT59" i="101" s="1"/>
  <c r="AH77" i="101"/>
  <c r="AU77" i="101" s="1"/>
  <c r="AI77" i="101"/>
  <c r="AV77" i="101" s="1"/>
  <c r="AG77" i="101"/>
  <c r="AT77" i="101" s="1"/>
  <c r="AG68" i="101"/>
  <c r="AT68" i="101" s="1"/>
  <c r="AH68" i="101"/>
  <c r="AU68" i="101" s="1"/>
  <c r="AI68" i="101"/>
  <c r="AV68" i="101" s="1"/>
  <c r="W20" i="101"/>
  <c r="AG56" i="101"/>
  <c r="AT56" i="101" s="1"/>
  <c r="AI56" i="101"/>
  <c r="AV56" i="101" s="1"/>
  <c r="AH56" i="101"/>
  <c r="AU56" i="101" s="1"/>
  <c r="AD20" i="101"/>
  <c r="K22" i="101"/>
  <c r="I19" i="101" s="1"/>
  <c r="AG237" i="101"/>
  <c r="AT237" i="101" s="1"/>
  <c r="AH237" i="101"/>
  <c r="AU237" i="101" s="1"/>
  <c r="AI237" i="101"/>
  <c r="AV237" i="101" s="1"/>
  <c r="AH228" i="101"/>
  <c r="AU228" i="101" s="1"/>
  <c r="AG228" i="101"/>
  <c r="AT228" i="101" s="1"/>
  <c r="AI228" i="101"/>
  <c r="AV228" i="101" s="1"/>
  <c r="AI227" i="101"/>
  <c r="AV227" i="101" s="1"/>
  <c r="AH227" i="101"/>
  <c r="AU227" i="101" s="1"/>
  <c r="AG227" i="101"/>
  <c r="AT227" i="101" s="1"/>
  <c r="AH209" i="101"/>
  <c r="AU209" i="101" s="1"/>
  <c r="AI209" i="101"/>
  <c r="AV209" i="101" s="1"/>
  <c r="AG209" i="101"/>
  <c r="AT209" i="101" s="1"/>
  <c r="AI217" i="101"/>
  <c r="AV217" i="101" s="1"/>
  <c r="AG217" i="101"/>
  <c r="AT217" i="101" s="1"/>
  <c r="AH217" i="101"/>
  <c r="AU217" i="101" s="1"/>
  <c r="AG216" i="101"/>
  <c r="AT216" i="101" s="1"/>
  <c r="AH216" i="101"/>
  <c r="AU216" i="101" s="1"/>
  <c r="AI216" i="101"/>
  <c r="AV216" i="101" s="1"/>
  <c r="AG184" i="101"/>
  <c r="AT184" i="101" s="1"/>
  <c r="AI184" i="101"/>
  <c r="AV184" i="101" s="1"/>
  <c r="AH184" i="101"/>
  <c r="AU184" i="101" s="1"/>
  <c r="AH177" i="101"/>
  <c r="AU177" i="101" s="1"/>
  <c r="AI177" i="101"/>
  <c r="AV177" i="101" s="1"/>
  <c r="AG177" i="101"/>
  <c r="AT177" i="101" s="1"/>
  <c r="AG143" i="101"/>
  <c r="AT143" i="101" s="1"/>
  <c r="AH143" i="101"/>
  <c r="AU143" i="101" s="1"/>
  <c r="AI143" i="101"/>
  <c r="AV143" i="101" s="1"/>
  <c r="AH101" i="101"/>
  <c r="AU101" i="101" s="1"/>
  <c r="AI101" i="101"/>
  <c r="AV101" i="101" s="1"/>
  <c r="AG101" i="101"/>
  <c r="AT101" i="101" s="1"/>
  <c r="AG88" i="101"/>
  <c r="AT88" i="101" s="1"/>
  <c r="AI88" i="101"/>
  <c r="AV88" i="101" s="1"/>
  <c r="AH88" i="101"/>
  <c r="AU88" i="101" s="1"/>
  <c r="F17" i="101"/>
  <c r="S5" i="101" s="1"/>
  <c r="R20" i="101"/>
  <c r="F14" i="101"/>
  <c r="O5" i="101" s="1"/>
  <c r="AH236" i="101"/>
  <c r="AU236" i="101" s="1"/>
  <c r="AG236" i="101"/>
  <c r="AT236" i="101" s="1"/>
  <c r="AI236" i="101"/>
  <c r="AV236" i="101" s="1"/>
  <c r="AI178" i="101"/>
  <c r="AV178" i="101" s="1"/>
  <c r="AH178" i="101"/>
  <c r="AU178" i="101" s="1"/>
  <c r="AG178" i="101"/>
  <c r="AT178" i="101" s="1"/>
  <c r="AI62" i="101"/>
  <c r="AV62" i="101" s="1"/>
  <c r="AH62" i="101"/>
  <c r="AU62" i="101" s="1"/>
  <c r="AG62" i="101"/>
  <c r="AT62" i="101" s="1"/>
  <c r="AI52" i="101"/>
  <c r="AV52" i="101" s="1"/>
  <c r="AH52" i="101"/>
  <c r="AU52" i="101" s="1"/>
  <c r="AG52" i="101"/>
  <c r="AT52" i="101" s="1"/>
  <c r="AH264" i="101"/>
  <c r="AU264" i="101" s="1"/>
  <c r="AI264" i="101"/>
  <c r="AV264" i="101" s="1"/>
  <c r="AG264" i="101"/>
  <c r="AT264" i="101" s="1"/>
  <c r="AG204" i="101"/>
  <c r="AT204" i="101" s="1"/>
  <c r="AH204" i="101"/>
  <c r="AU204" i="101" s="1"/>
  <c r="AI204" i="101"/>
  <c r="AV204" i="101" s="1"/>
  <c r="AG213" i="101"/>
  <c r="AT213" i="101" s="1"/>
  <c r="AI213" i="101"/>
  <c r="AV213" i="101" s="1"/>
  <c r="AH213" i="101"/>
  <c r="AU213" i="101" s="1"/>
  <c r="AH91" i="101"/>
  <c r="AU91" i="101" s="1"/>
  <c r="AG91" i="101"/>
  <c r="AT91" i="101" s="1"/>
  <c r="AI91" i="101"/>
  <c r="AV91" i="101" s="1"/>
  <c r="AG94" i="101"/>
  <c r="AT94" i="101" s="1"/>
  <c r="AH94" i="101"/>
  <c r="AU94" i="101" s="1"/>
  <c r="AI94" i="101"/>
  <c r="AV94" i="101" s="1"/>
  <c r="AG35" i="101"/>
  <c r="AT35" i="101" s="1"/>
  <c r="AI35" i="101"/>
  <c r="AV35" i="101" s="1"/>
  <c r="AH35" i="101"/>
  <c r="AU35" i="101" s="1"/>
  <c r="F16" i="101"/>
  <c r="T5" i="101" s="1"/>
  <c r="AI272" i="101"/>
  <c r="AV272" i="101" s="1"/>
  <c r="AH272" i="101"/>
  <c r="AU272" i="101" s="1"/>
  <c r="AG272" i="101"/>
  <c r="AT272" i="101" s="1"/>
  <c r="AG274" i="101"/>
  <c r="AT274" i="101" s="1"/>
  <c r="AH274" i="101"/>
  <c r="AU274" i="101" s="1"/>
  <c r="AI274" i="101"/>
  <c r="AV274" i="101" s="1"/>
  <c r="AH253" i="101"/>
  <c r="AU253" i="101" s="1"/>
  <c r="AG253" i="101"/>
  <c r="AT253" i="101" s="1"/>
  <c r="AI253" i="101"/>
  <c r="AV253" i="101" s="1"/>
  <c r="AG185" i="101"/>
  <c r="AT185" i="101" s="1"/>
  <c r="AH185" i="101"/>
  <c r="AU185" i="101" s="1"/>
  <c r="AI185" i="101"/>
  <c r="AV185" i="101" s="1"/>
  <c r="AH181" i="101"/>
  <c r="AU181" i="101" s="1"/>
  <c r="AG181" i="101"/>
  <c r="AT181" i="101" s="1"/>
  <c r="AI181" i="101"/>
  <c r="AV181" i="101" s="1"/>
  <c r="AH154" i="101"/>
  <c r="AU154" i="101" s="1"/>
  <c r="AG154" i="101"/>
  <c r="AT154" i="101" s="1"/>
  <c r="AI154" i="101"/>
  <c r="AV154" i="101" s="1"/>
  <c r="AH158" i="101"/>
  <c r="AU158" i="101" s="1"/>
  <c r="AG158" i="101"/>
  <c r="AT158" i="101" s="1"/>
  <c r="AI158" i="101"/>
  <c r="AV158" i="101" s="1"/>
  <c r="AH50" i="101"/>
  <c r="AU50" i="101" s="1"/>
  <c r="AI50" i="101"/>
  <c r="AV50" i="101" s="1"/>
  <c r="AG50" i="101"/>
  <c r="AT50" i="101" s="1"/>
  <c r="AG64" i="101"/>
  <c r="AT64" i="101" s="1"/>
  <c r="AI64" i="101"/>
  <c r="AV64" i="101" s="1"/>
  <c r="AH64" i="101"/>
  <c r="AU64" i="101" s="1"/>
  <c r="I14" i="101"/>
  <c r="AT22" i="101"/>
  <c r="P20" i="101"/>
  <c r="AI273" i="101"/>
  <c r="AV273" i="101" s="1"/>
  <c r="AH273" i="101"/>
  <c r="AU273" i="101" s="1"/>
  <c r="AG273" i="101"/>
  <c r="AT273" i="101" s="1"/>
  <c r="AI254" i="101"/>
  <c r="AV254" i="101" s="1"/>
  <c r="AH254" i="101"/>
  <c r="AU254" i="101" s="1"/>
  <c r="AG254" i="101"/>
  <c r="AT254" i="101" s="1"/>
  <c r="AI214" i="101"/>
  <c r="AV214" i="101" s="1"/>
  <c r="AH214" i="101"/>
  <c r="AU214" i="101" s="1"/>
  <c r="AG214" i="101"/>
  <c r="AT214" i="101" s="1"/>
  <c r="AG196" i="101"/>
  <c r="AT196" i="101" s="1"/>
  <c r="AI196" i="101"/>
  <c r="AV196" i="101" s="1"/>
  <c r="AH196" i="101"/>
  <c r="AU196" i="101" s="1"/>
  <c r="AI155" i="101"/>
  <c r="AV155" i="101" s="1"/>
  <c r="AH155" i="101"/>
  <c r="AU155" i="101" s="1"/>
  <c r="AG155" i="101"/>
  <c r="AT155" i="101" s="1"/>
  <c r="AG161" i="101"/>
  <c r="AT161" i="101" s="1"/>
  <c r="AI161" i="101"/>
  <c r="AV161" i="101" s="1"/>
  <c r="AH161" i="101"/>
  <c r="AU161" i="101" s="1"/>
  <c r="AG151" i="101"/>
  <c r="AT151" i="101" s="1"/>
  <c r="AI151" i="101"/>
  <c r="AV151" i="101" s="1"/>
  <c r="AH151" i="101"/>
  <c r="AU151" i="101" s="1"/>
  <c r="AI141" i="101"/>
  <c r="AV141" i="101" s="1"/>
  <c r="AH141" i="101"/>
  <c r="AU141" i="101" s="1"/>
  <c r="AG141" i="101"/>
  <c r="AT141" i="101" s="1"/>
  <c r="AH120" i="101"/>
  <c r="AU120" i="101" s="1"/>
  <c r="AI120" i="101"/>
  <c r="AV120" i="101" s="1"/>
  <c r="AG120" i="101"/>
  <c r="AT120" i="101" s="1"/>
  <c r="AI97" i="101"/>
  <c r="AV97" i="101" s="1"/>
  <c r="AG97" i="101"/>
  <c r="AT97" i="101" s="1"/>
  <c r="AH97" i="101"/>
  <c r="AU97" i="101" s="1"/>
  <c r="AH51" i="101"/>
  <c r="AU51" i="101" s="1"/>
  <c r="AG51" i="101"/>
  <c r="AT51" i="101" s="1"/>
  <c r="AI51" i="101"/>
  <c r="AV51" i="101" s="1"/>
  <c r="AH38" i="101"/>
  <c r="AU38" i="101" s="1"/>
  <c r="AI38" i="101"/>
  <c r="AV38" i="101" s="1"/>
  <c r="AG38" i="101"/>
  <c r="AT38" i="101" s="1"/>
  <c r="AG25" i="101"/>
  <c r="AT25" i="101" s="1"/>
  <c r="AI25" i="101"/>
  <c r="AV25" i="101" s="1"/>
  <c r="AH25" i="101"/>
  <c r="AU25" i="101" s="1"/>
  <c r="V20" i="101"/>
  <c r="S20" i="101"/>
  <c r="AG44" i="101"/>
  <c r="AT44" i="101" s="1"/>
  <c r="AH44" i="101"/>
  <c r="AU44" i="101" s="1"/>
  <c r="AI44" i="101"/>
  <c r="AV44" i="101" s="1"/>
  <c r="AI23" i="101"/>
  <c r="AH23" i="101"/>
  <c r="AG23" i="101"/>
  <c r="AT23" i="101" s="1"/>
  <c r="AG189" i="101"/>
  <c r="AT189" i="101" s="1"/>
  <c r="AI189" i="101"/>
  <c r="AV189" i="101" s="1"/>
  <c r="AH189" i="101"/>
  <c r="AU189" i="101" s="1"/>
  <c r="AH150" i="101"/>
  <c r="AU150" i="101" s="1"/>
  <c r="AG150" i="101"/>
  <c r="AT150" i="101" s="1"/>
  <c r="AI150" i="101"/>
  <c r="AV150" i="101" s="1"/>
  <c r="AH205" i="101"/>
  <c r="AU205" i="101" s="1"/>
  <c r="AG205" i="101"/>
  <c r="AT205" i="101" s="1"/>
  <c r="AI205" i="101"/>
  <c r="AV205" i="101" s="1"/>
  <c r="AI202" i="101"/>
  <c r="AV202" i="101" s="1"/>
  <c r="AH202" i="101"/>
  <c r="AU202" i="101" s="1"/>
  <c r="AG202" i="101"/>
  <c r="AT202" i="101" s="1"/>
  <c r="AI149" i="101"/>
  <c r="AV149" i="101" s="1"/>
  <c r="AG149" i="101"/>
  <c r="AT149" i="101" s="1"/>
  <c r="AH149" i="101"/>
  <c r="AU149" i="101" s="1"/>
  <c r="AG133" i="101"/>
  <c r="AT133" i="101" s="1"/>
  <c r="AI133" i="101"/>
  <c r="AV133" i="101" s="1"/>
  <c r="AH133" i="101"/>
  <c r="AU133" i="101" s="1"/>
  <c r="AH105" i="101"/>
  <c r="AU105" i="101" s="1"/>
  <c r="AG105" i="101"/>
  <c r="AT105" i="101" s="1"/>
  <c r="AI105" i="101"/>
  <c r="AV105" i="101" s="1"/>
  <c r="AH83" i="101"/>
  <c r="AU83" i="101" s="1"/>
  <c r="AI83" i="101"/>
  <c r="AV83" i="101" s="1"/>
  <c r="AG83" i="101"/>
  <c r="AT83" i="101" s="1"/>
  <c r="AG86" i="101"/>
  <c r="AT86" i="101" s="1"/>
  <c r="AI86" i="101"/>
  <c r="AV86" i="101" s="1"/>
  <c r="AH86" i="101"/>
  <c r="AU86" i="101" s="1"/>
  <c r="F19" i="101"/>
  <c r="U5" i="101" s="1"/>
  <c r="AG43" i="101"/>
  <c r="AT43" i="101" s="1"/>
  <c r="AI43" i="101"/>
  <c r="AV43" i="101" s="1"/>
  <c r="AH43" i="101"/>
  <c r="AU43" i="101" s="1"/>
  <c r="AH29" i="101"/>
  <c r="AU29" i="101" s="1"/>
  <c r="AI29" i="101"/>
  <c r="AV29" i="101" s="1"/>
  <c r="AG29" i="101"/>
  <c r="AT29" i="101" s="1"/>
  <c r="AA20" i="101"/>
  <c r="AI276" i="101"/>
  <c r="AV276" i="101" s="1"/>
  <c r="AH276" i="101"/>
  <c r="AU276" i="101" s="1"/>
  <c r="AG276" i="101"/>
  <c r="AT276" i="101" s="1"/>
  <c r="AG256" i="101"/>
  <c r="AT256" i="101" s="1"/>
  <c r="AH256" i="101"/>
  <c r="AU256" i="101" s="1"/>
  <c r="AI256" i="101"/>
  <c r="AV256" i="101" s="1"/>
  <c r="AH128" i="101"/>
  <c r="AU128" i="101" s="1"/>
  <c r="AG128" i="101"/>
  <c r="AT128" i="101" s="1"/>
  <c r="AI128" i="101"/>
  <c r="AV128" i="101" s="1"/>
  <c r="AI104" i="101"/>
  <c r="AV104" i="101" s="1"/>
  <c r="AH104" i="101"/>
  <c r="AU104" i="101" s="1"/>
  <c r="AG104" i="101"/>
  <c r="AT104" i="101" s="1"/>
  <c r="O20" i="101"/>
  <c r="AH40" i="101"/>
  <c r="AU40" i="101" s="1"/>
  <c r="AI40" i="101"/>
  <c r="AV40" i="101" s="1"/>
  <c r="AG40" i="101"/>
  <c r="AT40" i="101" s="1"/>
  <c r="F18" i="101"/>
  <c r="P5" i="101" s="1"/>
  <c r="AA19" i="100"/>
  <c r="AM5" i="100"/>
  <c r="AF5" i="100"/>
  <c r="T19" i="100"/>
  <c r="AI172" i="100"/>
  <c r="AV172" i="100" s="1"/>
  <c r="AH172" i="100"/>
  <c r="AU172" i="100" s="1"/>
  <c r="AG172" i="100"/>
  <c r="AT172" i="100" s="1"/>
  <c r="AG62" i="100"/>
  <c r="AT62" i="100" s="1"/>
  <c r="AH62" i="100"/>
  <c r="AU62" i="100" s="1"/>
  <c r="AI62" i="100"/>
  <c r="AV62" i="100" s="1"/>
  <c r="AH78" i="100"/>
  <c r="AU78" i="100" s="1"/>
  <c r="AG78" i="100"/>
  <c r="AT78" i="100" s="1"/>
  <c r="AI78" i="100"/>
  <c r="AV78" i="100" s="1"/>
  <c r="AI241" i="100"/>
  <c r="AV241" i="100" s="1"/>
  <c r="AH241" i="100"/>
  <c r="AU241" i="100" s="1"/>
  <c r="AG241" i="100"/>
  <c r="AT241" i="100" s="1"/>
  <c r="AH238" i="100"/>
  <c r="AU238" i="100" s="1"/>
  <c r="AI238" i="100"/>
  <c r="AV238" i="100" s="1"/>
  <c r="AG238" i="100"/>
  <c r="AT238" i="100" s="1"/>
  <c r="AI212" i="100"/>
  <c r="AV212" i="100" s="1"/>
  <c r="AG212" i="100"/>
  <c r="AT212" i="100" s="1"/>
  <c r="AH212" i="100"/>
  <c r="AU212" i="100" s="1"/>
  <c r="AH204" i="100"/>
  <c r="AU204" i="100" s="1"/>
  <c r="AG204" i="100"/>
  <c r="AT204" i="100" s="1"/>
  <c r="AI204" i="100"/>
  <c r="AV204" i="100" s="1"/>
  <c r="AI88" i="100"/>
  <c r="AV88" i="100" s="1"/>
  <c r="AH88" i="100"/>
  <c r="AU88" i="100" s="1"/>
  <c r="AG88" i="100"/>
  <c r="AT88" i="100" s="1"/>
  <c r="O20" i="100"/>
  <c r="AH25" i="100"/>
  <c r="AU25" i="100" s="1"/>
  <c r="AG25" i="100"/>
  <c r="AT25" i="100" s="1"/>
  <c r="AI25" i="100"/>
  <c r="AV25" i="100" s="1"/>
  <c r="AC20" i="100"/>
  <c r="AH143" i="100"/>
  <c r="AU143" i="100" s="1"/>
  <c r="AG143" i="100"/>
  <c r="AT143" i="100" s="1"/>
  <c r="AI143" i="100"/>
  <c r="AV143" i="100" s="1"/>
  <c r="AG106" i="100"/>
  <c r="AT106" i="100" s="1"/>
  <c r="AI106" i="100"/>
  <c r="AV106" i="100" s="1"/>
  <c r="AH106" i="100"/>
  <c r="AU106" i="100" s="1"/>
  <c r="AI275" i="100"/>
  <c r="AV275" i="100" s="1"/>
  <c r="AH275" i="100"/>
  <c r="AU275" i="100" s="1"/>
  <c r="AG275" i="100"/>
  <c r="AT275" i="100" s="1"/>
  <c r="AI272" i="100"/>
  <c r="AV272" i="100" s="1"/>
  <c r="AH272" i="100"/>
  <c r="AU272" i="100" s="1"/>
  <c r="AG272" i="100"/>
  <c r="AT272" i="100" s="1"/>
  <c r="AG247" i="100"/>
  <c r="AT247" i="100" s="1"/>
  <c r="AI247" i="100"/>
  <c r="AV247" i="100" s="1"/>
  <c r="AH247" i="100"/>
  <c r="AU247" i="100" s="1"/>
  <c r="AI205" i="100"/>
  <c r="AV205" i="100" s="1"/>
  <c r="AH205" i="100"/>
  <c r="AU205" i="100" s="1"/>
  <c r="AG205" i="100"/>
  <c r="AT205" i="100" s="1"/>
  <c r="AI141" i="100"/>
  <c r="AV141" i="100" s="1"/>
  <c r="AH141" i="100"/>
  <c r="AU141" i="100" s="1"/>
  <c r="AG141" i="100"/>
  <c r="AT141" i="100" s="1"/>
  <c r="AI142" i="100"/>
  <c r="AV142" i="100" s="1"/>
  <c r="AH142" i="100"/>
  <c r="AU142" i="100" s="1"/>
  <c r="AG142" i="100"/>
  <c r="AT142" i="100" s="1"/>
  <c r="AI111" i="100"/>
  <c r="AV111" i="100" s="1"/>
  <c r="AG111" i="100"/>
  <c r="AT111" i="100" s="1"/>
  <c r="AH111" i="100"/>
  <c r="AU111" i="100" s="1"/>
  <c r="AI105" i="100"/>
  <c r="AV105" i="100" s="1"/>
  <c r="AH105" i="100"/>
  <c r="AU105" i="100" s="1"/>
  <c r="AG105" i="100"/>
  <c r="AT105" i="100" s="1"/>
  <c r="AI69" i="100"/>
  <c r="AV69" i="100" s="1"/>
  <c r="AG69" i="100"/>
  <c r="AT69" i="100" s="1"/>
  <c r="AH69" i="100"/>
  <c r="AU69" i="100" s="1"/>
  <c r="AI85" i="100"/>
  <c r="AV85" i="100" s="1"/>
  <c r="AH85" i="100"/>
  <c r="AU85" i="100" s="1"/>
  <c r="AG85" i="100"/>
  <c r="AT85" i="100" s="1"/>
  <c r="AI49" i="100"/>
  <c r="AV49" i="100" s="1"/>
  <c r="AH49" i="100"/>
  <c r="AU49" i="100" s="1"/>
  <c r="AG49" i="100"/>
  <c r="AT49" i="100" s="1"/>
  <c r="AG58" i="100"/>
  <c r="AT58" i="100" s="1"/>
  <c r="AH58" i="100"/>
  <c r="AU58" i="100" s="1"/>
  <c r="AI58" i="100"/>
  <c r="AV58" i="100" s="1"/>
  <c r="AI24" i="100"/>
  <c r="AH24" i="100"/>
  <c r="AU24" i="100" s="1"/>
  <c r="AG24" i="100"/>
  <c r="AT24" i="100" s="1"/>
  <c r="AI63" i="100"/>
  <c r="AV63" i="100" s="1"/>
  <c r="AH63" i="100"/>
  <c r="AU63" i="100" s="1"/>
  <c r="AG63" i="100"/>
  <c r="AT63" i="100" s="1"/>
  <c r="AG30" i="100"/>
  <c r="AT30" i="100" s="1"/>
  <c r="AI30" i="100"/>
  <c r="AV30" i="100" s="1"/>
  <c r="AH30" i="100"/>
  <c r="AU30" i="100" s="1"/>
  <c r="AI160" i="100"/>
  <c r="AV160" i="100" s="1"/>
  <c r="AH160" i="100"/>
  <c r="AU160" i="100" s="1"/>
  <c r="AG160" i="100"/>
  <c r="AT160" i="100" s="1"/>
  <c r="AG94" i="100"/>
  <c r="AT94" i="100" s="1"/>
  <c r="AI94" i="100"/>
  <c r="AV94" i="100" s="1"/>
  <c r="AH94" i="100"/>
  <c r="AU94" i="100" s="1"/>
  <c r="AI128" i="100"/>
  <c r="AV128" i="100" s="1"/>
  <c r="AH128" i="100"/>
  <c r="AU128" i="100" s="1"/>
  <c r="AG128" i="100"/>
  <c r="AT128" i="100" s="1"/>
  <c r="Y20" i="100"/>
  <c r="AI266" i="100"/>
  <c r="AV266" i="100" s="1"/>
  <c r="AH266" i="100"/>
  <c r="AU266" i="100" s="1"/>
  <c r="AG266" i="100"/>
  <c r="AT266" i="100" s="1"/>
  <c r="AI267" i="100"/>
  <c r="AV267" i="100" s="1"/>
  <c r="AH267" i="100"/>
  <c r="AU267" i="100" s="1"/>
  <c r="AG267" i="100"/>
  <c r="AT267" i="100" s="1"/>
  <c r="AH269" i="100"/>
  <c r="AU269" i="100" s="1"/>
  <c r="AG269" i="100"/>
  <c r="AT269" i="100" s="1"/>
  <c r="AI269" i="100"/>
  <c r="AV269" i="100" s="1"/>
  <c r="AI243" i="100"/>
  <c r="AV243" i="100" s="1"/>
  <c r="AH243" i="100"/>
  <c r="AU243" i="100" s="1"/>
  <c r="AG243" i="100"/>
  <c r="AT243" i="100" s="1"/>
  <c r="AH184" i="100"/>
  <c r="AU184" i="100" s="1"/>
  <c r="AG184" i="100"/>
  <c r="AT184" i="100" s="1"/>
  <c r="AI184" i="100"/>
  <c r="AV184" i="100" s="1"/>
  <c r="AH171" i="100"/>
  <c r="AU171" i="100" s="1"/>
  <c r="AI171" i="100"/>
  <c r="AV171" i="100" s="1"/>
  <c r="AG171" i="100"/>
  <c r="AT171" i="100" s="1"/>
  <c r="AG179" i="100"/>
  <c r="AT179" i="100" s="1"/>
  <c r="AH179" i="100"/>
  <c r="AU179" i="100" s="1"/>
  <c r="AI179" i="100"/>
  <c r="AV179" i="100" s="1"/>
  <c r="AI156" i="100"/>
  <c r="AV156" i="100" s="1"/>
  <c r="AH156" i="100"/>
  <c r="AU156" i="100" s="1"/>
  <c r="AG156" i="100"/>
  <c r="AT156" i="100" s="1"/>
  <c r="AH144" i="100"/>
  <c r="AU144" i="100" s="1"/>
  <c r="AG144" i="100"/>
  <c r="AT144" i="100" s="1"/>
  <c r="AI144" i="100"/>
  <c r="AV144" i="100" s="1"/>
  <c r="F16" i="100"/>
  <c r="T5" i="100" s="1"/>
  <c r="R20" i="100"/>
  <c r="AH53" i="100"/>
  <c r="AU53" i="100" s="1"/>
  <c r="AI53" i="100"/>
  <c r="AV53" i="100" s="1"/>
  <c r="AG53" i="100"/>
  <c r="AT53" i="100" s="1"/>
  <c r="AH41" i="100"/>
  <c r="AU41" i="100" s="1"/>
  <c r="AI41" i="100"/>
  <c r="AV41" i="100" s="1"/>
  <c r="AG41" i="100"/>
  <c r="AT41" i="100" s="1"/>
  <c r="AI236" i="100"/>
  <c r="AV236" i="100" s="1"/>
  <c r="AH236" i="100"/>
  <c r="AU236" i="100" s="1"/>
  <c r="AG236" i="100"/>
  <c r="AT236" i="100" s="1"/>
  <c r="AG274" i="100"/>
  <c r="AT274" i="100" s="1"/>
  <c r="AI274" i="100"/>
  <c r="AV274" i="100" s="1"/>
  <c r="AH274" i="100"/>
  <c r="AU274" i="100" s="1"/>
  <c r="AH257" i="100"/>
  <c r="AU257" i="100" s="1"/>
  <c r="AI257" i="100"/>
  <c r="AV257" i="100" s="1"/>
  <c r="AG257" i="100"/>
  <c r="AT257" i="100" s="1"/>
  <c r="AH240" i="100"/>
  <c r="AU240" i="100" s="1"/>
  <c r="AI240" i="100"/>
  <c r="AV240" i="100" s="1"/>
  <c r="AG240" i="100"/>
  <c r="AT240" i="100" s="1"/>
  <c r="AI190" i="100"/>
  <c r="AV190" i="100" s="1"/>
  <c r="AH190" i="100"/>
  <c r="AU190" i="100" s="1"/>
  <c r="AG190" i="100"/>
  <c r="AT190" i="100" s="1"/>
  <c r="AI196" i="100"/>
  <c r="AV196" i="100" s="1"/>
  <c r="AH196" i="100"/>
  <c r="AU196" i="100" s="1"/>
  <c r="AG196" i="100"/>
  <c r="AT196" i="100" s="1"/>
  <c r="AG198" i="100"/>
  <c r="AT198" i="100" s="1"/>
  <c r="AI198" i="100"/>
  <c r="AV198" i="100" s="1"/>
  <c r="AH198" i="100"/>
  <c r="AU198" i="100" s="1"/>
  <c r="AI150" i="100"/>
  <c r="AV150" i="100" s="1"/>
  <c r="AH150" i="100"/>
  <c r="AU150" i="100" s="1"/>
  <c r="AG150" i="100"/>
  <c r="AT150" i="100" s="1"/>
  <c r="AG180" i="100"/>
  <c r="AT180" i="100" s="1"/>
  <c r="AI180" i="100"/>
  <c r="AV180" i="100" s="1"/>
  <c r="AH180" i="100"/>
  <c r="AU180" i="100" s="1"/>
  <c r="AH147" i="100"/>
  <c r="AU147" i="100" s="1"/>
  <c r="AG147" i="100"/>
  <c r="AT147" i="100" s="1"/>
  <c r="AI147" i="100"/>
  <c r="AV147" i="100" s="1"/>
  <c r="AI120" i="100"/>
  <c r="AV120" i="100" s="1"/>
  <c r="AH120" i="100"/>
  <c r="AU120" i="100" s="1"/>
  <c r="AG120" i="100"/>
  <c r="AT120" i="100" s="1"/>
  <c r="AH102" i="100"/>
  <c r="AU102" i="100" s="1"/>
  <c r="AG102" i="100"/>
  <c r="AT102" i="100" s="1"/>
  <c r="AI102" i="100"/>
  <c r="AV102" i="100" s="1"/>
  <c r="AI90" i="100"/>
  <c r="AV90" i="100" s="1"/>
  <c r="AH90" i="100"/>
  <c r="AU90" i="100" s="1"/>
  <c r="AG90" i="100"/>
  <c r="AT90" i="100" s="1"/>
  <c r="AI97" i="100"/>
  <c r="AV97" i="100" s="1"/>
  <c r="AH97" i="100"/>
  <c r="AU97" i="100" s="1"/>
  <c r="AG97" i="100"/>
  <c r="AT97" i="100" s="1"/>
  <c r="AG70" i="100"/>
  <c r="AT70" i="100" s="1"/>
  <c r="AI70" i="100"/>
  <c r="AV70" i="100" s="1"/>
  <c r="AH70" i="100"/>
  <c r="AU70" i="100" s="1"/>
  <c r="X20" i="100"/>
  <c r="AH55" i="100"/>
  <c r="AU55" i="100" s="1"/>
  <c r="AG55" i="100"/>
  <c r="AT55" i="100" s="1"/>
  <c r="AI55" i="100"/>
  <c r="AV55" i="100" s="1"/>
  <c r="P20" i="100"/>
  <c r="V20" i="100"/>
  <c r="AI26" i="100"/>
  <c r="AV26" i="100" s="1"/>
  <c r="AG26" i="100"/>
  <c r="AT26" i="100" s="1"/>
  <c r="AH26" i="100"/>
  <c r="AU26" i="100" s="1"/>
  <c r="AI112" i="100"/>
  <c r="AV112" i="100" s="1"/>
  <c r="AH112" i="100"/>
  <c r="AU112" i="100" s="1"/>
  <c r="AG112" i="100"/>
  <c r="AT112" i="100" s="1"/>
  <c r="AH119" i="100"/>
  <c r="AU119" i="100" s="1"/>
  <c r="AG119" i="100"/>
  <c r="AT119" i="100" s="1"/>
  <c r="AI119" i="100"/>
  <c r="AV119" i="100" s="1"/>
  <c r="AH50" i="100"/>
  <c r="AU50" i="100" s="1"/>
  <c r="AG50" i="100"/>
  <c r="AT50" i="100" s="1"/>
  <c r="AI50" i="100"/>
  <c r="AV50" i="100" s="1"/>
  <c r="S20" i="100"/>
  <c r="N20" i="100"/>
  <c r="AH29" i="100"/>
  <c r="AU29" i="100" s="1"/>
  <c r="AI29" i="100"/>
  <c r="AV29" i="100" s="1"/>
  <c r="AG29" i="100"/>
  <c r="AT29" i="100" s="1"/>
  <c r="AI263" i="100"/>
  <c r="AV263" i="100" s="1"/>
  <c r="AH263" i="100"/>
  <c r="AU263" i="100" s="1"/>
  <c r="AG263" i="100"/>
  <c r="AT263" i="100" s="1"/>
  <c r="AI197" i="100"/>
  <c r="AV197" i="100" s="1"/>
  <c r="AH197" i="100"/>
  <c r="AU197" i="100" s="1"/>
  <c r="AG197" i="100"/>
  <c r="AT197" i="100" s="1"/>
  <c r="AI93" i="100"/>
  <c r="AV93" i="100" s="1"/>
  <c r="AH93" i="100"/>
  <c r="AU93" i="100" s="1"/>
  <c r="AG93" i="100"/>
  <c r="AT93" i="100" s="1"/>
  <c r="AI209" i="100"/>
  <c r="AV209" i="100" s="1"/>
  <c r="AH209" i="100"/>
  <c r="AU209" i="100" s="1"/>
  <c r="AG209" i="100"/>
  <c r="AT209" i="100" s="1"/>
  <c r="AG122" i="100"/>
  <c r="AT122" i="100" s="1"/>
  <c r="AH122" i="100"/>
  <c r="AU122" i="100" s="1"/>
  <c r="AI122" i="100"/>
  <c r="AV122" i="100" s="1"/>
  <c r="AH244" i="100"/>
  <c r="AU244" i="100" s="1"/>
  <c r="AG244" i="100"/>
  <c r="AT244" i="100" s="1"/>
  <c r="AI244" i="100"/>
  <c r="AV244" i="100" s="1"/>
  <c r="AI219" i="100"/>
  <c r="AV219" i="100" s="1"/>
  <c r="AG219" i="100"/>
  <c r="AT219" i="100" s="1"/>
  <c r="AH219" i="100"/>
  <c r="AU219" i="100" s="1"/>
  <c r="AG210" i="100"/>
  <c r="AT210" i="100" s="1"/>
  <c r="AI210" i="100"/>
  <c r="AV210" i="100" s="1"/>
  <c r="AH210" i="100"/>
  <c r="AU210" i="100" s="1"/>
  <c r="AG174" i="100"/>
  <c r="AT174" i="100" s="1"/>
  <c r="AI174" i="100"/>
  <c r="AV174" i="100" s="1"/>
  <c r="AH174" i="100"/>
  <c r="AU174" i="100" s="1"/>
  <c r="AH163" i="100"/>
  <c r="AU163" i="100" s="1"/>
  <c r="AI163" i="100"/>
  <c r="AV163" i="100" s="1"/>
  <c r="AG163" i="100"/>
  <c r="AT163" i="100" s="1"/>
  <c r="AH129" i="100"/>
  <c r="AU129" i="100" s="1"/>
  <c r="AG129" i="100"/>
  <c r="AT129" i="100" s="1"/>
  <c r="AI129" i="100"/>
  <c r="AV129" i="100" s="1"/>
  <c r="AH155" i="100"/>
  <c r="AU155" i="100" s="1"/>
  <c r="AG155" i="100"/>
  <c r="AT155" i="100" s="1"/>
  <c r="AI155" i="100"/>
  <c r="AV155" i="100" s="1"/>
  <c r="AI98" i="100"/>
  <c r="AV98" i="100" s="1"/>
  <c r="AH98" i="100"/>
  <c r="AU98" i="100" s="1"/>
  <c r="AG98" i="100"/>
  <c r="AT98" i="100" s="1"/>
  <c r="AI103" i="100"/>
  <c r="AV103" i="100" s="1"/>
  <c r="AH103" i="100"/>
  <c r="AU103" i="100" s="1"/>
  <c r="AG103" i="100"/>
  <c r="AT103" i="100" s="1"/>
  <c r="AI87" i="100"/>
  <c r="AV87" i="100" s="1"/>
  <c r="AG87" i="100"/>
  <c r="AT87" i="100" s="1"/>
  <c r="AH87" i="100"/>
  <c r="AU87" i="100" s="1"/>
  <c r="Z20" i="100"/>
  <c r="AH213" i="100"/>
  <c r="AU213" i="100" s="1"/>
  <c r="AG213" i="100"/>
  <c r="AT213" i="100" s="1"/>
  <c r="AI213" i="100"/>
  <c r="AV213" i="100" s="1"/>
  <c r="AI178" i="100"/>
  <c r="AV178" i="100" s="1"/>
  <c r="AH178" i="100"/>
  <c r="AU178" i="100" s="1"/>
  <c r="AG178" i="100"/>
  <c r="AT178" i="100" s="1"/>
  <c r="AG99" i="100"/>
  <c r="AT99" i="100" s="1"/>
  <c r="AH99" i="100"/>
  <c r="AU99" i="100" s="1"/>
  <c r="AI99" i="100"/>
  <c r="AV99" i="100" s="1"/>
  <c r="AI117" i="100"/>
  <c r="AV117" i="100" s="1"/>
  <c r="AH117" i="100"/>
  <c r="AU117" i="100" s="1"/>
  <c r="AG117" i="100"/>
  <c r="AT117" i="100" s="1"/>
  <c r="AI130" i="100"/>
  <c r="AV130" i="100" s="1"/>
  <c r="AG130" i="100"/>
  <c r="AT130" i="100" s="1"/>
  <c r="AH130" i="100"/>
  <c r="AU130" i="100" s="1"/>
  <c r="AH222" i="100"/>
  <c r="AU222" i="100" s="1"/>
  <c r="AI222" i="100"/>
  <c r="AV222" i="100" s="1"/>
  <c r="AG222" i="100"/>
  <c r="AT222" i="100" s="1"/>
  <c r="AH168" i="100"/>
  <c r="AU168" i="100" s="1"/>
  <c r="AG168" i="100"/>
  <c r="AT168" i="100" s="1"/>
  <c r="AI168" i="100"/>
  <c r="AV168" i="100" s="1"/>
  <c r="AG152" i="100"/>
  <c r="AT152" i="100" s="1"/>
  <c r="AI152" i="100"/>
  <c r="AV152" i="100" s="1"/>
  <c r="AH152" i="100"/>
  <c r="AU152" i="100" s="1"/>
  <c r="AH159" i="100"/>
  <c r="AU159" i="100" s="1"/>
  <c r="AI159" i="100"/>
  <c r="AV159" i="100" s="1"/>
  <c r="AG159" i="100"/>
  <c r="AT159" i="100" s="1"/>
  <c r="AI37" i="100"/>
  <c r="AV37" i="100" s="1"/>
  <c r="AH37" i="100"/>
  <c r="AU37" i="100" s="1"/>
  <c r="AG37" i="100"/>
  <c r="AT37" i="100" s="1"/>
  <c r="AI34" i="100"/>
  <c r="AV34" i="100" s="1"/>
  <c r="AG34" i="100"/>
  <c r="AT34" i="100" s="1"/>
  <c r="AH34" i="100"/>
  <c r="AU34" i="100" s="1"/>
  <c r="AI75" i="100"/>
  <c r="AV75" i="100" s="1"/>
  <c r="AG75" i="100"/>
  <c r="AT75" i="100" s="1"/>
  <c r="AH75" i="100"/>
  <c r="AU75" i="100" s="1"/>
  <c r="AT22" i="100"/>
  <c r="AH76" i="100"/>
  <c r="AU76" i="100" s="1"/>
  <c r="AI76" i="100"/>
  <c r="AV76" i="100" s="1"/>
  <c r="AG76" i="100"/>
  <c r="AT76" i="100" s="1"/>
  <c r="Q20" i="100"/>
  <c r="W20" i="100"/>
  <c r="AB20" i="100"/>
  <c r="AI56" i="100"/>
  <c r="AV56" i="100" s="1"/>
  <c r="AH56" i="100"/>
  <c r="AU56" i="100" s="1"/>
  <c r="AG56" i="100"/>
  <c r="AT56" i="100" s="1"/>
  <c r="AI254" i="100"/>
  <c r="AV254" i="100" s="1"/>
  <c r="AH254" i="100"/>
  <c r="AU254" i="100" s="1"/>
  <c r="AG254" i="100"/>
  <c r="AT254" i="100" s="1"/>
  <c r="AI201" i="100"/>
  <c r="AV201" i="100" s="1"/>
  <c r="AH201" i="100"/>
  <c r="AU201" i="100" s="1"/>
  <c r="AG201" i="100"/>
  <c r="AT201" i="100" s="1"/>
  <c r="AI138" i="100"/>
  <c r="AV138" i="100" s="1"/>
  <c r="AH138" i="100"/>
  <c r="AU138" i="100" s="1"/>
  <c r="AG138" i="100"/>
  <c r="AT138" i="100" s="1"/>
  <c r="AG140" i="100"/>
  <c r="AT140" i="100" s="1"/>
  <c r="AI140" i="100"/>
  <c r="AV140" i="100" s="1"/>
  <c r="AH140" i="100"/>
  <c r="AU140" i="100" s="1"/>
  <c r="AI86" i="100"/>
  <c r="AV86" i="100" s="1"/>
  <c r="AH86" i="100"/>
  <c r="AU86" i="100" s="1"/>
  <c r="AG86" i="100"/>
  <c r="AT86" i="100" s="1"/>
  <c r="AG133" i="100"/>
  <c r="AT133" i="100" s="1"/>
  <c r="AH133" i="100"/>
  <c r="AU133" i="100" s="1"/>
  <c r="AI133" i="100"/>
  <c r="AV133" i="100" s="1"/>
  <c r="AI81" i="100"/>
  <c r="AV81" i="100" s="1"/>
  <c r="AH81" i="100"/>
  <c r="AU81" i="100" s="1"/>
  <c r="AG81" i="100"/>
  <c r="AT81" i="100" s="1"/>
  <c r="AH61" i="100"/>
  <c r="AU61" i="100" s="1"/>
  <c r="AI61" i="100"/>
  <c r="AV61" i="100" s="1"/>
  <c r="AG61" i="100"/>
  <c r="AT61" i="100" s="1"/>
  <c r="F17" i="100"/>
  <c r="S5" i="100" s="1"/>
  <c r="AD20" i="100"/>
  <c r="F18" i="100"/>
  <c r="P5" i="100" s="1"/>
  <c r="Q5" i="100" s="1"/>
  <c r="AH218" i="100"/>
  <c r="AU218" i="100" s="1"/>
  <c r="AG218" i="100"/>
  <c r="AT218" i="100" s="1"/>
  <c r="AI218" i="100"/>
  <c r="AV218" i="100" s="1"/>
  <c r="AI268" i="100"/>
  <c r="AV268" i="100" s="1"/>
  <c r="AH268" i="100"/>
  <c r="AU268" i="100" s="1"/>
  <c r="AG268" i="100"/>
  <c r="AT268" i="100" s="1"/>
  <c r="AG235" i="100"/>
  <c r="AT235" i="100" s="1"/>
  <c r="AI235" i="100"/>
  <c r="AV235" i="100" s="1"/>
  <c r="AH235" i="100"/>
  <c r="AU235" i="100" s="1"/>
  <c r="AI248" i="100"/>
  <c r="AV248" i="100" s="1"/>
  <c r="AH248" i="100"/>
  <c r="AU248" i="100" s="1"/>
  <c r="AG248" i="100"/>
  <c r="AT248" i="100" s="1"/>
  <c r="AI225" i="100"/>
  <c r="AV225" i="100" s="1"/>
  <c r="AH225" i="100"/>
  <c r="AU225" i="100" s="1"/>
  <c r="AG225" i="100"/>
  <c r="AT225" i="100" s="1"/>
  <c r="AH226" i="100"/>
  <c r="AU226" i="100" s="1"/>
  <c r="AG226" i="100"/>
  <c r="AT226" i="100" s="1"/>
  <c r="AI226" i="100"/>
  <c r="AV226" i="100" s="1"/>
  <c r="AI255" i="100"/>
  <c r="AV255" i="100" s="1"/>
  <c r="AH255" i="100"/>
  <c r="AU255" i="100" s="1"/>
  <c r="AG255" i="100"/>
  <c r="AT255" i="100" s="1"/>
  <c r="AH259" i="100"/>
  <c r="AU259" i="100" s="1"/>
  <c r="AG259" i="100"/>
  <c r="AT259" i="100" s="1"/>
  <c r="AI259" i="100"/>
  <c r="AV259" i="100" s="1"/>
  <c r="AI256" i="100"/>
  <c r="AV256" i="100" s="1"/>
  <c r="AH256" i="100"/>
  <c r="AU256" i="100" s="1"/>
  <c r="AG256" i="100"/>
  <c r="AT256" i="100" s="1"/>
  <c r="AG203" i="100"/>
  <c r="AT203" i="100" s="1"/>
  <c r="AI203" i="100"/>
  <c r="AV203" i="100" s="1"/>
  <c r="AH203" i="100"/>
  <c r="AU203" i="100" s="1"/>
  <c r="AI189" i="100"/>
  <c r="AV189" i="100" s="1"/>
  <c r="AG189" i="100"/>
  <c r="AT189" i="100" s="1"/>
  <c r="AH189" i="100"/>
  <c r="AU189" i="100" s="1"/>
  <c r="AG175" i="100"/>
  <c r="AT175" i="100" s="1"/>
  <c r="AI175" i="100"/>
  <c r="AV175" i="100" s="1"/>
  <c r="AH175" i="100"/>
  <c r="AU175" i="100" s="1"/>
  <c r="AI116" i="100"/>
  <c r="AV116" i="100" s="1"/>
  <c r="AH116" i="100"/>
  <c r="AU116" i="100" s="1"/>
  <c r="AG116" i="100"/>
  <c r="AT116" i="100" s="1"/>
  <c r="AG107" i="100"/>
  <c r="AT107" i="100" s="1"/>
  <c r="AH107" i="100"/>
  <c r="AU107" i="100" s="1"/>
  <c r="AI107" i="100"/>
  <c r="AV107" i="100" s="1"/>
  <c r="AI73" i="100"/>
  <c r="AV73" i="100" s="1"/>
  <c r="AH73" i="100"/>
  <c r="AU73" i="100" s="1"/>
  <c r="AG73" i="100"/>
  <c r="AT73" i="100" s="1"/>
  <c r="AI46" i="100"/>
  <c r="AV46" i="100" s="1"/>
  <c r="AG46" i="100"/>
  <c r="AT46" i="100" s="1"/>
  <c r="AH46" i="100"/>
  <c r="AU46" i="100" s="1"/>
  <c r="AG43" i="100"/>
  <c r="AT43" i="100" s="1"/>
  <c r="AI43" i="100"/>
  <c r="AV43" i="100" s="1"/>
  <c r="AH43" i="100"/>
  <c r="AU43" i="100" s="1"/>
  <c r="U20" i="100"/>
  <c r="AH27" i="100"/>
  <c r="AU27" i="100" s="1"/>
  <c r="AI27" i="100"/>
  <c r="AV27" i="100" s="1"/>
  <c r="AG27" i="100"/>
  <c r="AT27" i="100" s="1"/>
  <c r="AH38" i="100"/>
  <c r="AU38" i="100" s="1"/>
  <c r="AG38" i="100"/>
  <c r="AT38" i="100" s="1"/>
  <c r="AI38" i="100"/>
  <c r="AV38" i="100" s="1"/>
  <c r="AH192" i="100"/>
  <c r="AU192" i="100" s="1"/>
  <c r="AG192" i="100"/>
  <c r="AT192" i="100" s="1"/>
  <c r="AI192" i="100"/>
  <c r="AV192" i="100" s="1"/>
  <c r="AG230" i="100"/>
  <c r="AT230" i="100" s="1"/>
  <c r="AI230" i="100"/>
  <c r="AV230" i="100" s="1"/>
  <c r="AH230" i="100"/>
  <c r="AU230" i="100" s="1"/>
  <c r="AI153" i="100"/>
  <c r="AV153" i="100" s="1"/>
  <c r="AH153" i="100"/>
  <c r="AU153" i="100" s="1"/>
  <c r="AG153" i="100"/>
  <c r="AT153" i="100" s="1"/>
  <c r="AH193" i="100"/>
  <c r="AU193" i="100" s="1"/>
  <c r="AG193" i="100"/>
  <c r="AT193" i="100" s="1"/>
  <c r="AI193" i="100"/>
  <c r="AV193" i="100" s="1"/>
  <c r="AG262" i="100"/>
  <c r="AT262" i="100" s="1"/>
  <c r="AI262" i="100"/>
  <c r="AV262" i="100" s="1"/>
  <c r="AH262" i="100"/>
  <c r="AU262" i="100" s="1"/>
  <c r="AH232" i="100"/>
  <c r="AU232" i="100" s="1"/>
  <c r="AG232" i="100"/>
  <c r="AT232" i="100" s="1"/>
  <c r="AI232" i="100"/>
  <c r="AV232" i="100" s="1"/>
  <c r="AG251" i="100"/>
  <c r="AT251" i="100" s="1"/>
  <c r="AI251" i="100"/>
  <c r="AV251" i="100" s="1"/>
  <c r="AH251" i="100"/>
  <c r="AU251" i="100" s="1"/>
  <c r="AH221" i="100"/>
  <c r="AU221" i="100" s="1"/>
  <c r="AG221" i="100"/>
  <c r="AT221" i="100" s="1"/>
  <c r="AI221" i="100"/>
  <c r="AV221" i="100" s="1"/>
  <c r="AI208" i="100"/>
  <c r="AV208" i="100" s="1"/>
  <c r="AH208" i="100"/>
  <c r="AU208" i="100" s="1"/>
  <c r="AG208" i="100"/>
  <c r="AT208" i="100" s="1"/>
  <c r="AI126" i="100"/>
  <c r="AV126" i="100" s="1"/>
  <c r="AH126" i="100"/>
  <c r="AU126" i="100" s="1"/>
  <c r="AG126" i="100"/>
  <c r="AT126" i="100" s="1"/>
  <c r="AI110" i="100"/>
  <c r="AV110" i="100" s="1"/>
  <c r="AH110" i="100"/>
  <c r="AU110" i="100" s="1"/>
  <c r="AG110" i="100"/>
  <c r="AT110" i="100" s="1"/>
  <c r="AI74" i="100"/>
  <c r="AV74" i="100" s="1"/>
  <c r="AH74" i="100"/>
  <c r="AU74" i="100" s="1"/>
  <c r="AG74" i="100"/>
  <c r="AT74" i="100" s="1"/>
  <c r="AG82" i="100"/>
  <c r="AT82" i="100" s="1"/>
  <c r="AI82" i="100"/>
  <c r="AV82" i="100" s="1"/>
  <c r="AH82" i="100"/>
  <c r="AU82" i="100" s="1"/>
  <c r="AG57" i="100"/>
  <c r="AT57" i="100" s="1"/>
  <c r="AI57" i="100"/>
  <c r="AV57" i="100" s="1"/>
  <c r="AH57" i="100"/>
  <c r="AU57" i="100" s="1"/>
  <c r="AI121" i="100"/>
  <c r="AV121" i="100" s="1"/>
  <c r="AH121" i="100"/>
  <c r="AU121" i="100" s="1"/>
  <c r="AG121" i="100"/>
  <c r="AT121" i="100" s="1"/>
  <c r="AG31" i="100"/>
  <c r="AT31" i="100" s="1"/>
  <c r="AH31" i="100"/>
  <c r="AU31" i="100" s="1"/>
  <c r="AI31" i="100"/>
  <c r="AV31" i="100" s="1"/>
  <c r="AU23" i="100"/>
  <c r="G147" i="2"/>
  <c r="H147" i="2"/>
  <c r="AY23" i="69"/>
  <c r="AY24" i="69"/>
  <c r="AY25" i="69"/>
  <c r="AY26" i="69"/>
  <c r="AY27" i="69"/>
  <c r="AY28" i="69"/>
  <c r="AY29" i="69"/>
  <c r="AY30" i="69"/>
  <c r="AY31" i="69"/>
  <c r="AY32" i="69"/>
  <c r="AY33" i="69"/>
  <c r="AY34" i="69"/>
  <c r="AY35" i="69"/>
  <c r="AY36" i="69"/>
  <c r="AY37" i="69"/>
  <c r="AY38" i="69"/>
  <c r="AY39" i="69"/>
  <c r="AY40" i="69"/>
  <c r="AY41" i="69"/>
  <c r="AY42" i="69"/>
  <c r="AY43" i="69"/>
  <c r="AY44" i="69"/>
  <c r="AY45" i="69"/>
  <c r="AY46" i="69"/>
  <c r="AY47" i="69"/>
  <c r="AY48" i="69"/>
  <c r="AY49" i="69"/>
  <c r="AY50" i="69"/>
  <c r="AY51" i="69"/>
  <c r="AY52" i="69"/>
  <c r="AY53" i="69"/>
  <c r="AY54" i="69"/>
  <c r="AY55" i="69"/>
  <c r="AY56" i="69"/>
  <c r="AY57" i="69"/>
  <c r="AY58" i="69"/>
  <c r="AY59" i="69"/>
  <c r="AY60" i="69"/>
  <c r="AY61" i="69"/>
  <c r="AY62" i="69"/>
  <c r="AY63" i="69"/>
  <c r="AY64" i="69"/>
  <c r="AY65" i="69"/>
  <c r="AY66" i="69"/>
  <c r="AY67" i="69"/>
  <c r="AY68" i="69"/>
  <c r="AY69" i="69"/>
  <c r="AY70" i="69"/>
  <c r="AY71" i="69"/>
  <c r="AY72" i="69"/>
  <c r="AY73" i="69"/>
  <c r="AY74" i="69"/>
  <c r="AY75" i="69"/>
  <c r="AY76" i="69"/>
  <c r="AY77" i="69"/>
  <c r="AY78" i="69"/>
  <c r="AY79" i="69"/>
  <c r="AY80" i="69"/>
  <c r="AY81" i="69"/>
  <c r="AY82" i="69"/>
  <c r="AY83" i="69"/>
  <c r="AY84" i="69"/>
  <c r="AY85" i="69"/>
  <c r="AY86" i="69"/>
  <c r="AY87" i="69"/>
  <c r="AY88" i="69"/>
  <c r="AY89" i="69"/>
  <c r="AY90" i="69"/>
  <c r="AY91" i="69"/>
  <c r="AY92" i="69"/>
  <c r="AY93" i="69"/>
  <c r="AY94" i="69"/>
  <c r="AY95" i="69"/>
  <c r="AY96" i="69"/>
  <c r="AY97" i="69"/>
  <c r="AY98" i="69"/>
  <c r="AY99" i="69"/>
  <c r="AY100" i="69"/>
  <c r="AY101" i="69"/>
  <c r="AY102" i="69"/>
  <c r="AY103" i="69"/>
  <c r="AY104" i="69"/>
  <c r="AY105" i="69"/>
  <c r="AY106" i="69"/>
  <c r="AY107" i="69"/>
  <c r="AY108" i="69"/>
  <c r="AY109" i="69"/>
  <c r="AY110" i="69"/>
  <c r="AY111" i="69"/>
  <c r="AY112" i="69"/>
  <c r="AY113" i="69"/>
  <c r="AY114" i="69"/>
  <c r="AY115" i="69"/>
  <c r="AY116" i="69"/>
  <c r="AY117" i="69"/>
  <c r="AY118" i="69"/>
  <c r="AY119" i="69"/>
  <c r="AY120" i="69"/>
  <c r="AY121" i="69"/>
  <c r="AY122" i="69"/>
  <c r="AY123" i="69"/>
  <c r="AY124" i="69"/>
  <c r="AY125" i="69"/>
  <c r="AY126" i="69"/>
  <c r="AY127" i="69"/>
  <c r="AY128" i="69"/>
  <c r="AY129" i="69"/>
  <c r="AY130" i="69"/>
  <c r="AY131" i="69"/>
  <c r="AY132" i="69"/>
  <c r="AY133" i="69"/>
  <c r="AY134" i="69"/>
  <c r="AY135" i="69"/>
  <c r="AY136" i="69"/>
  <c r="AY137" i="69"/>
  <c r="AY138" i="69"/>
  <c r="AY139" i="69"/>
  <c r="AY140" i="69"/>
  <c r="AY141" i="69"/>
  <c r="AY142" i="69"/>
  <c r="AY143" i="69"/>
  <c r="AY144" i="69"/>
  <c r="AY145" i="69"/>
  <c r="AY146" i="69"/>
  <c r="AY147" i="69"/>
  <c r="AY148" i="69"/>
  <c r="AY149" i="69"/>
  <c r="AY150" i="69"/>
  <c r="AY151" i="69"/>
  <c r="AY152" i="69"/>
  <c r="AY153" i="69"/>
  <c r="AY154" i="69"/>
  <c r="AY155" i="69"/>
  <c r="AY156" i="69"/>
  <c r="AY157" i="69"/>
  <c r="AY158" i="69"/>
  <c r="AY159" i="69"/>
  <c r="AY160" i="69"/>
  <c r="AY161" i="69"/>
  <c r="AY162" i="69"/>
  <c r="AY163" i="69"/>
  <c r="AY164" i="69"/>
  <c r="AY165" i="69"/>
  <c r="AY166" i="69"/>
  <c r="AY167" i="69"/>
  <c r="AY168" i="69"/>
  <c r="AY169" i="69"/>
  <c r="AY170" i="69"/>
  <c r="AY171" i="69"/>
  <c r="AY172" i="69"/>
  <c r="AY173" i="69"/>
  <c r="AY174" i="69"/>
  <c r="AY175" i="69"/>
  <c r="AY176" i="69"/>
  <c r="AY177" i="69"/>
  <c r="AY178" i="69"/>
  <c r="AY179" i="69"/>
  <c r="AY180" i="69"/>
  <c r="AY181" i="69"/>
  <c r="AY182" i="69"/>
  <c r="AY183" i="69"/>
  <c r="AY184" i="69"/>
  <c r="AY185" i="69"/>
  <c r="AY186" i="69"/>
  <c r="AY187" i="69"/>
  <c r="AY188" i="69"/>
  <c r="AY189" i="69"/>
  <c r="AY190" i="69"/>
  <c r="AY191" i="69"/>
  <c r="AY192" i="69"/>
  <c r="AY193" i="69"/>
  <c r="AY194" i="69"/>
  <c r="AY195" i="69"/>
  <c r="AY196" i="69"/>
  <c r="AY197" i="69"/>
  <c r="AY198" i="69"/>
  <c r="AY199" i="69"/>
  <c r="AY200" i="69"/>
  <c r="AY201" i="69"/>
  <c r="AY202" i="69"/>
  <c r="AY203" i="69"/>
  <c r="AY204" i="69"/>
  <c r="AY205" i="69"/>
  <c r="AY206" i="69"/>
  <c r="AY207" i="69"/>
  <c r="AY208" i="69"/>
  <c r="AY209" i="69"/>
  <c r="AY210" i="69"/>
  <c r="AY211" i="69"/>
  <c r="AY212" i="69"/>
  <c r="AY213" i="69"/>
  <c r="AY214" i="69"/>
  <c r="AY215" i="69"/>
  <c r="AY216" i="69"/>
  <c r="AY217" i="69"/>
  <c r="AY218" i="69"/>
  <c r="AY219" i="69"/>
  <c r="AY220" i="69"/>
  <c r="AY221" i="69"/>
  <c r="AY222" i="69"/>
  <c r="AY223" i="69"/>
  <c r="AY224" i="69"/>
  <c r="AY225" i="69"/>
  <c r="AY226" i="69"/>
  <c r="AY227" i="69"/>
  <c r="AY228" i="69"/>
  <c r="AY229" i="69"/>
  <c r="AY230" i="69"/>
  <c r="AY231" i="69"/>
  <c r="AY232" i="69"/>
  <c r="AY233" i="69"/>
  <c r="AY234" i="69"/>
  <c r="AY235" i="69"/>
  <c r="AY236" i="69"/>
  <c r="AY237" i="69"/>
  <c r="AY238" i="69"/>
  <c r="AY239" i="69"/>
  <c r="AY240" i="69"/>
  <c r="AY241" i="69"/>
  <c r="AY242" i="69"/>
  <c r="AY243" i="69"/>
  <c r="AY244" i="69"/>
  <c r="AY245" i="69"/>
  <c r="AY246" i="69"/>
  <c r="AY247" i="69"/>
  <c r="AY248" i="69"/>
  <c r="AY249" i="69"/>
  <c r="AY250" i="69"/>
  <c r="AY251" i="69"/>
  <c r="AY252" i="69"/>
  <c r="AY253" i="69"/>
  <c r="AY254" i="69"/>
  <c r="AY255" i="69"/>
  <c r="AY256" i="69"/>
  <c r="AY257" i="69"/>
  <c r="AY258" i="69"/>
  <c r="AY259" i="69"/>
  <c r="AY260" i="69"/>
  <c r="AY261" i="69"/>
  <c r="AY262" i="69"/>
  <c r="AY263" i="69"/>
  <c r="AY264" i="69"/>
  <c r="AY265" i="69"/>
  <c r="AY266" i="69"/>
  <c r="AY267" i="69"/>
  <c r="AY268" i="69"/>
  <c r="AY269" i="69"/>
  <c r="AY270" i="69"/>
  <c r="AY271" i="69"/>
  <c r="AY272" i="69"/>
  <c r="AY273" i="69"/>
  <c r="AY274" i="69"/>
  <c r="AY275" i="69"/>
  <c r="AY276" i="69"/>
  <c r="AY22" i="69"/>
  <c r="P122" i="2"/>
  <c r="N122" i="2"/>
  <c r="E122" i="2"/>
  <c r="D122" i="2"/>
  <c r="AM115" i="2"/>
  <c r="AI104" i="2"/>
  <c r="E115" i="2"/>
  <c r="D115" i="2"/>
  <c r="C115" i="2"/>
  <c r="A115" i="2"/>
  <c r="A46" i="2"/>
  <c r="B46" i="2"/>
  <c r="J46" i="2"/>
  <c r="K46" i="2"/>
  <c r="L46" i="2"/>
  <c r="M46" i="2"/>
  <c r="O6" i="104" l="1"/>
  <c r="O8" i="104"/>
  <c r="AG33" i="104"/>
  <c r="AT33" i="104" s="1"/>
  <c r="AH33" i="104"/>
  <c r="AU33" i="104" s="1"/>
  <c r="AU20" i="104" s="1"/>
  <c r="AV5" i="104" s="1"/>
  <c r="AI33" i="104"/>
  <c r="AV33" i="104" s="1"/>
  <c r="AI261" i="104"/>
  <c r="AV261" i="104" s="1"/>
  <c r="AG261" i="104"/>
  <c r="AT261" i="104" s="1"/>
  <c r="AH261" i="104"/>
  <c r="AU261" i="104" s="1"/>
  <c r="AI177" i="104"/>
  <c r="AV177" i="104" s="1"/>
  <c r="AV20" i="104" s="1"/>
  <c r="AW5" i="104" s="1"/>
  <c r="AH177" i="104"/>
  <c r="AU177" i="104" s="1"/>
  <c r="AG177" i="104"/>
  <c r="AT177" i="104" s="1"/>
  <c r="AH225" i="104"/>
  <c r="AU225" i="104" s="1"/>
  <c r="AI225" i="104"/>
  <c r="AV225" i="104" s="1"/>
  <c r="AG225" i="104"/>
  <c r="AT225" i="104" s="1"/>
  <c r="AI273" i="104"/>
  <c r="AV273" i="104" s="1"/>
  <c r="AH273" i="104"/>
  <c r="AU273" i="104" s="1"/>
  <c r="AG273" i="104"/>
  <c r="AT273" i="104" s="1"/>
  <c r="F18" i="104"/>
  <c r="P5" i="104" s="1"/>
  <c r="Q5" i="104" s="1"/>
  <c r="O8" i="103"/>
  <c r="O6" i="103"/>
  <c r="AI128" i="103"/>
  <c r="AV128" i="103" s="1"/>
  <c r="AG128" i="103"/>
  <c r="AT128" i="103" s="1"/>
  <c r="AH128" i="103"/>
  <c r="AU128" i="103" s="1"/>
  <c r="AG44" i="103"/>
  <c r="AT44" i="103" s="1"/>
  <c r="AI44" i="103"/>
  <c r="AV44" i="103" s="1"/>
  <c r="AH44" i="103"/>
  <c r="AU44" i="103" s="1"/>
  <c r="AI272" i="103"/>
  <c r="AV272" i="103" s="1"/>
  <c r="AH272" i="103"/>
  <c r="AU272" i="103" s="1"/>
  <c r="AG272" i="103"/>
  <c r="AT272" i="103" s="1"/>
  <c r="AI33" i="103"/>
  <c r="AV33" i="103" s="1"/>
  <c r="AG33" i="103"/>
  <c r="AT33" i="103" s="1"/>
  <c r="AH33" i="103"/>
  <c r="AU33" i="103" s="1"/>
  <c r="AI213" i="103"/>
  <c r="AV213" i="103" s="1"/>
  <c r="AH213" i="103"/>
  <c r="AU213" i="103" s="1"/>
  <c r="AG213" i="103"/>
  <c r="AT213" i="103" s="1"/>
  <c r="AI129" i="103"/>
  <c r="AV129" i="103" s="1"/>
  <c r="AG129" i="103"/>
  <c r="AT129" i="103" s="1"/>
  <c r="AH129" i="103"/>
  <c r="AU129" i="103" s="1"/>
  <c r="AG153" i="103"/>
  <c r="AT153" i="103" s="1"/>
  <c r="AI153" i="103"/>
  <c r="AV153" i="103" s="1"/>
  <c r="AH153" i="103"/>
  <c r="AU153" i="103" s="1"/>
  <c r="AI32" i="103"/>
  <c r="AV32" i="103" s="1"/>
  <c r="AG32" i="103"/>
  <c r="AT32" i="103" s="1"/>
  <c r="AH32" i="103"/>
  <c r="AU32" i="103" s="1"/>
  <c r="AI249" i="103"/>
  <c r="AV249" i="103" s="1"/>
  <c r="AH249" i="103"/>
  <c r="AU249" i="103" s="1"/>
  <c r="AG249" i="103"/>
  <c r="AT249" i="103" s="1"/>
  <c r="AI248" i="103"/>
  <c r="AV248" i="103" s="1"/>
  <c r="AH248" i="103"/>
  <c r="AU248" i="103" s="1"/>
  <c r="AG248" i="103"/>
  <c r="AT248" i="103" s="1"/>
  <c r="AI260" i="103"/>
  <c r="AV260" i="103" s="1"/>
  <c r="AG260" i="103"/>
  <c r="AT260" i="103" s="1"/>
  <c r="AH260" i="103"/>
  <c r="AU260" i="103" s="1"/>
  <c r="AI104" i="103"/>
  <c r="AV104" i="103" s="1"/>
  <c r="AH104" i="103"/>
  <c r="AU104" i="103" s="1"/>
  <c r="AG104" i="103"/>
  <c r="AT104" i="103" s="1"/>
  <c r="I19" i="103"/>
  <c r="Z19" i="103"/>
  <c r="AI201" i="103"/>
  <c r="AV201" i="103" s="1"/>
  <c r="AH201" i="103"/>
  <c r="AU201" i="103" s="1"/>
  <c r="AG201" i="103"/>
  <c r="AT201" i="103" s="1"/>
  <c r="AI212" i="103"/>
  <c r="AV212" i="103" s="1"/>
  <c r="AH212" i="103"/>
  <c r="AU212" i="103" s="1"/>
  <c r="AG212" i="103"/>
  <c r="AT212" i="103" s="1"/>
  <c r="Q5" i="103"/>
  <c r="AG56" i="103"/>
  <c r="AT56" i="103" s="1"/>
  <c r="AI56" i="103"/>
  <c r="AV56" i="103" s="1"/>
  <c r="AH56" i="103"/>
  <c r="AU56" i="103" s="1"/>
  <c r="AI273" i="103"/>
  <c r="AV273" i="103" s="1"/>
  <c r="AG273" i="103"/>
  <c r="AT273" i="103" s="1"/>
  <c r="AH273" i="103"/>
  <c r="AU273" i="103" s="1"/>
  <c r="AG176" i="103"/>
  <c r="AT176" i="103" s="1"/>
  <c r="AH176" i="103"/>
  <c r="AU176" i="103" s="1"/>
  <c r="AI176" i="103"/>
  <c r="AV176" i="103" s="1"/>
  <c r="AG80" i="103"/>
  <c r="AT80" i="103" s="1"/>
  <c r="AH80" i="103"/>
  <c r="AU80" i="103" s="1"/>
  <c r="AI80" i="103"/>
  <c r="AV80" i="103" s="1"/>
  <c r="O8" i="102"/>
  <c r="O6" i="102"/>
  <c r="Q5" i="102"/>
  <c r="AI105" i="102"/>
  <c r="AV105" i="102" s="1"/>
  <c r="AG105" i="102"/>
  <c r="AT105" i="102" s="1"/>
  <c r="AH105" i="102"/>
  <c r="AU105" i="102" s="1"/>
  <c r="AI213" i="102"/>
  <c r="AV213" i="102" s="1"/>
  <c r="AG213" i="102"/>
  <c r="AT213" i="102" s="1"/>
  <c r="AH213" i="102"/>
  <c r="AU213" i="102" s="1"/>
  <c r="I16" i="102"/>
  <c r="U6" i="102" s="1"/>
  <c r="Q8" i="102" s="1"/>
  <c r="AI93" i="102"/>
  <c r="AV93" i="102" s="1"/>
  <c r="AV20" i="102" s="1"/>
  <c r="AW5" i="102" s="1"/>
  <c r="AH93" i="102"/>
  <c r="AU93" i="102" s="1"/>
  <c r="AG93" i="102"/>
  <c r="AT93" i="102" s="1"/>
  <c r="AI273" i="102"/>
  <c r="AV273" i="102" s="1"/>
  <c r="AH273" i="102"/>
  <c r="AU273" i="102" s="1"/>
  <c r="AG273" i="102"/>
  <c r="AT273" i="102" s="1"/>
  <c r="AI81" i="102"/>
  <c r="AV81" i="102" s="1"/>
  <c r="AG81" i="102"/>
  <c r="AT81" i="102" s="1"/>
  <c r="AH81" i="102"/>
  <c r="AU81" i="102" s="1"/>
  <c r="AI225" i="102"/>
  <c r="AV225" i="102" s="1"/>
  <c r="AH225" i="102"/>
  <c r="AU225" i="102" s="1"/>
  <c r="AG225" i="102"/>
  <c r="AT225" i="102" s="1"/>
  <c r="AI261" i="102"/>
  <c r="AV261" i="102" s="1"/>
  <c r="AH261" i="102"/>
  <c r="AU261" i="102" s="1"/>
  <c r="AG261" i="102"/>
  <c r="AT261" i="102" s="1"/>
  <c r="AI189" i="102"/>
  <c r="AV189" i="102" s="1"/>
  <c r="AH189" i="102"/>
  <c r="AU189" i="102" s="1"/>
  <c r="AG189" i="102"/>
  <c r="AT189" i="102" s="1"/>
  <c r="N11" i="101"/>
  <c r="N13" i="101" s="1"/>
  <c r="AI201" i="101"/>
  <c r="AV201" i="101" s="1"/>
  <c r="AG201" i="101"/>
  <c r="AT201" i="101" s="1"/>
  <c r="AH201" i="101"/>
  <c r="AU201" i="101" s="1"/>
  <c r="AH177" i="100"/>
  <c r="AU177" i="100" s="1"/>
  <c r="AI177" i="100"/>
  <c r="AV177" i="100" s="1"/>
  <c r="AG177" i="100"/>
  <c r="AT177" i="100" s="1"/>
  <c r="AI261" i="100"/>
  <c r="AV261" i="100" s="1"/>
  <c r="AG261" i="100"/>
  <c r="AT261" i="100" s="1"/>
  <c r="AH261" i="100"/>
  <c r="AU261" i="100" s="1"/>
  <c r="AG237" i="100"/>
  <c r="AT237" i="100" s="1"/>
  <c r="AI237" i="100"/>
  <c r="AV237" i="100" s="1"/>
  <c r="AH237" i="100"/>
  <c r="AU237" i="100" s="1"/>
  <c r="I16" i="100"/>
  <c r="U6" i="100" s="1"/>
  <c r="Q8" i="100" s="1"/>
  <c r="AI273" i="100"/>
  <c r="AV273" i="100" s="1"/>
  <c r="AG273" i="100"/>
  <c r="AT273" i="100" s="1"/>
  <c r="AH273" i="100"/>
  <c r="AU273" i="100" s="1"/>
  <c r="AG249" i="100"/>
  <c r="AT249" i="100" s="1"/>
  <c r="AI249" i="100"/>
  <c r="AV249" i="100" s="1"/>
  <c r="AH249" i="100"/>
  <c r="AU249" i="100" s="1"/>
  <c r="AI261" i="106"/>
  <c r="AV261" i="106" s="1"/>
  <c r="AH261" i="106"/>
  <c r="AU261" i="106" s="1"/>
  <c r="AG261" i="106"/>
  <c r="AT261" i="106" s="1"/>
  <c r="AH45" i="106"/>
  <c r="AU45" i="106" s="1"/>
  <c r="AI45" i="106"/>
  <c r="AV45" i="106" s="1"/>
  <c r="AG45" i="106"/>
  <c r="AT45" i="106" s="1"/>
  <c r="AI273" i="106"/>
  <c r="AV273" i="106" s="1"/>
  <c r="AH273" i="106"/>
  <c r="AU273" i="106" s="1"/>
  <c r="AG273" i="106"/>
  <c r="AT273" i="106" s="1"/>
  <c r="AI189" i="106"/>
  <c r="AV189" i="106" s="1"/>
  <c r="AH189" i="106"/>
  <c r="AU189" i="106" s="1"/>
  <c r="AG189" i="106"/>
  <c r="AT189" i="106" s="1"/>
  <c r="AI225" i="106"/>
  <c r="AV225" i="106" s="1"/>
  <c r="AH225" i="106"/>
  <c r="AU225" i="106" s="1"/>
  <c r="AG225" i="106"/>
  <c r="AT225" i="106" s="1"/>
  <c r="AI165" i="106"/>
  <c r="AV165" i="106" s="1"/>
  <c r="AH165" i="106"/>
  <c r="AU165" i="106" s="1"/>
  <c r="AG165" i="106"/>
  <c r="AT165" i="106" s="1"/>
  <c r="AI249" i="106"/>
  <c r="AV249" i="106" s="1"/>
  <c r="AI81" i="106"/>
  <c r="AV81" i="106" s="1"/>
  <c r="AG81" i="106"/>
  <c r="AT81" i="106" s="1"/>
  <c r="AH81" i="106"/>
  <c r="AU81" i="106" s="1"/>
  <c r="AI153" i="106"/>
  <c r="AV153" i="106" s="1"/>
  <c r="AG153" i="106"/>
  <c r="AT153" i="106" s="1"/>
  <c r="AH153" i="106"/>
  <c r="AU153" i="106" s="1"/>
  <c r="AH201" i="106"/>
  <c r="AU201" i="106" s="1"/>
  <c r="AI201" i="106"/>
  <c r="AV201" i="106" s="1"/>
  <c r="AG201" i="106"/>
  <c r="AT201" i="106" s="1"/>
  <c r="U19" i="106"/>
  <c r="AI57" i="106"/>
  <c r="AV57" i="106" s="1"/>
  <c r="AG57" i="106"/>
  <c r="AT57" i="106" s="1"/>
  <c r="AH57" i="106"/>
  <c r="AU57" i="106" s="1"/>
  <c r="AI117" i="106"/>
  <c r="AV117" i="106" s="1"/>
  <c r="AH117" i="106"/>
  <c r="AU117" i="106" s="1"/>
  <c r="AG117" i="106"/>
  <c r="AT117" i="106" s="1"/>
  <c r="AI213" i="106"/>
  <c r="AV213" i="106" s="1"/>
  <c r="AG213" i="106"/>
  <c r="AT213" i="106" s="1"/>
  <c r="AH213" i="106"/>
  <c r="AU213" i="106" s="1"/>
  <c r="AI93" i="106"/>
  <c r="AV93" i="106" s="1"/>
  <c r="AG93" i="106"/>
  <c r="AT93" i="106" s="1"/>
  <c r="AH93" i="106"/>
  <c r="AU93" i="106" s="1"/>
  <c r="I16" i="106"/>
  <c r="U6" i="106" s="1"/>
  <c r="Q8" i="106" s="1"/>
  <c r="I19" i="106"/>
  <c r="O8" i="105"/>
  <c r="O6" i="105"/>
  <c r="AB5" i="105"/>
  <c r="AI261" i="105"/>
  <c r="AV261" i="105" s="1"/>
  <c r="AG261" i="105"/>
  <c r="AT261" i="105" s="1"/>
  <c r="AH261" i="105"/>
  <c r="AU261" i="105" s="1"/>
  <c r="AI129" i="105"/>
  <c r="AV129" i="105" s="1"/>
  <c r="AH129" i="105"/>
  <c r="AU129" i="105" s="1"/>
  <c r="AG129" i="105"/>
  <c r="AT129" i="105" s="1"/>
  <c r="AT20" i="105" s="1"/>
  <c r="AI273" i="105"/>
  <c r="AV273" i="105" s="1"/>
  <c r="AG273" i="105"/>
  <c r="AT273" i="105" s="1"/>
  <c r="AH273" i="105"/>
  <c r="AU273" i="105" s="1"/>
  <c r="AI249" i="105"/>
  <c r="AV249" i="105" s="1"/>
  <c r="AH249" i="105"/>
  <c r="AU249" i="105" s="1"/>
  <c r="AG249" i="105"/>
  <c r="AT249" i="105" s="1"/>
  <c r="AI177" i="105"/>
  <c r="AV177" i="105" s="1"/>
  <c r="AH177" i="105"/>
  <c r="AU177" i="105" s="1"/>
  <c r="AG177" i="105"/>
  <c r="AT177" i="105" s="1"/>
  <c r="I19" i="105"/>
  <c r="AC5" i="105"/>
  <c r="AI141" i="105"/>
  <c r="AV141" i="105" s="1"/>
  <c r="AH141" i="105"/>
  <c r="AU141" i="105" s="1"/>
  <c r="AG141" i="105"/>
  <c r="AT141" i="105" s="1"/>
  <c r="AH153" i="105"/>
  <c r="AU153" i="105" s="1"/>
  <c r="AG153" i="105"/>
  <c r="AT153" i="105" s="1"/>
  <c r="AI153" i="105"/>
  <c r="AV153" i="105" s="1"/>
  <c r="N19" i="106"/>
  <c r="N11" i="106"/>
  <c r="N13" i="106" s="1"/>
  <c r="Z5" i="106"/>
  <c r="W19" i="106"/>
  <c r="AI5" i="106"/>
  <c r="X19" i="106"/>
  <c r="AJ5" i="106"/>
  <c r="P19" i="106"/>
  <c r="AB5" i="106"/>
  <c r="T19" i="106"/>
  <c r="AF5" i="106"/>
  <c r="AC19" i="106"/>
  <c r="AO5" i="106"/>
  <c r="V19" i="106"/>
  <c r="AH5" i="106"/>
  <c r="AB19" i="106"/>
  <c r="AN5" i="106"/>
  <c r="AC5" i="106"/>
  <c r="Q19" i="106"/>
  <c r="AD19" i="106"/>
  <c r="AP5" i="106"/>
  <c r="O6" i="106"/>
  <c r="O8" i="106"/>
  <c r="Y19" i="106"/>
  <c r="AK5" i="106"/>
  <c r="Z19" i="106"/>
  <c r="AL5" i="106"/>
  <c r="Q5" i="106"/>
  <c r="AT22" i="106"/>
  <c r="AA19" i="106"/>
  <c r="AM5" i="106"/>
  <c r="AU22" i="106"/>
  <c r="AU20" i="106" s="1"/>
  <c r="AV5" i="106" s="1"/>
  <c r="AD5" i="106"/>
  <c r="R19" i="106"/>
  <c r="AV22" i="106"/>
  <c r="AI20" i="106"/>
  <c r="AT5" i="106" s="1"/>
  <c r="AA5" i="105"/>
  <c r="O19" i="105"/>
  <c r="V19" i="105"/>
  <c r="AH5" i="105"/>
  <c r="AP5" i="105"/>
  <c r="AD19" i="105"/>
  <c r="AV23" i="105"/>
  <c r="Q5" i="105"/>
  <c r="T19" i="105"/>
  <c r="AF5" i="105"/>
  <c r="R19" i="105"/>
  <c r="AD5" i="105"/>
  <c r="U19" i="105"/>
  <c r="AG5" i="105"/>
  <c r="N11" i="105"/>
  <c r="N13" i="105" s="1"/>
  <c r="Z5" i="105"/>
  <c r="N19" i="105"/>
  <c r="AM5" i="105"/>
  <c r="AA19" i="105"/>
  <c r="AU20" i="105"/>
  <c r="AV5" i="105" s="1"/>
  <c r="AH20" i="105"/>
  <c r="AS5" i="105" s="1"/>
  <c r="AL5" i="105"/>
  <c r="Z19" i="105"/>
  <c r="W19" i="105"/>
  <c r="AI5" i="105"/>
  <c r="AI20" i="104"/>
  <c r="AT5" i="104" s="1"/>
  <c r="S19" i="104"/>
  <c r="AE5" i="104"/>
  <c r="Z5" i="104"/>
  <c r="N19" i="104"/>
  <c r="N11" i="104"/>
  <c r="N13" i="104" s="1"/>
  <c r="AA5" i="104"/>
  <c r="O19" i="104"/>
  <c r="X19" i="104"/>
  <c r="AJ5" i="104"/>
  <c r="P19" i="104"/>
  <c r="AB5" i="104"/>
  <c r="AB19" i="104"/>
  <c r="AN5" i="104"/>
  <c r="U19" i="104"/>
  <c r="AG5" i="104"/>
  <c r="AD19" i="104"/>
  <c r="AP5" i="104"/>
  <c r="T19" i="104"/>
  <c r="AF5" i="104"/>
  <c r="R19" i="104"/>
  <c r="AD5" i="104"/>
  <c r="AM5" i="104"/>
  <c r="AA19" i="104"/>
  <c r="AH20" i="104"/>
  <c r="AS5" i="104" s="1"/>
  <c r="AL5" i="104"/>
  <c r="Z19" i="104"/>
  <c r="AT20" i="104"/>
  <c r="AU22" i="103"/>
  <c r="AC19" i="103"/>
  <c r="AO5" i="103"/>
  <c r="AV22" i="103"/>
  <c r="AV20" i="103" s="1"/>
  <c r="AW5" i="103" s="1"/>
  <c r="X19" i="103"/>
  <c r="AJ5" i="103"/>
  <c r="T19" i="103"/>
  <c r="AF5" i="103"/>
  <c r="V19" i="103"/>
  <c r="AH5" i="103"/>
  <c r="W19" i="103"/>
  <c r="AI5" i="103"/>
  <c r="Q19" i="103"/>
  <c r="AC5" i="103"/>
  <c r="N11" i="103"/>
  <c r="N13" i="103" s="1"/>
  <c r="AT22" i="103"/>
  <c r="Y19" i="103"/>
  <c r="AK5" i="103"/>
  <c r="U19" i="103"/>
  <c r="AG5" i="103"/>
  <c r="T19" i="102"/>
  <c r="AF5" i="102"/>
  <c r="AD19" i="102"/>
  <c r="AP5" i="102"/>
  <c r="R19" i="102"/>
  <c r="AD5" i="102"/>
  <c r="N11" i="102"/>
  <c r="N13" i="102" s="1"/>
  <c r="AB19" i="102"/>
  <c r="AN5" i="102"/>
  <c r="O19" i="102"/>
  <c r="AA5" i="102"/>
  <c r="Y19" i="102"/>
  <c r="AK5" i="102"/>
  <c r="U19" i="102"/>
  <c r="AG5" i="102"/>
  <c r="AI5" i="102"/>
  <c r="W19" i="102"/>
  <c r="Q19" i="102"/>
  <c r="AC5" i="102"/>
  <c r="AC19" i="102"/>
  <c r="AO5" i="102"/>
  <c r="AA19" i="102"/>
  <c r="AM5" i="102"/>
  <c r="P19" i="102"/>
  <c r="AB5" i="102"/>
  <c r="AQ5" i="102" s="1"/>
  <c r="AT23" i="102"/>
  <c r="AT20" i="102" s="1"/>
  <c r="AU23" i="102"/>
  <c r="AU20" i="102" s="1"/>
  <c r="AV5" i="102" s="1"/>
  <c r="P19" i="101"/>
  <c r="AB5" i="101"/>
  <c r="AJ5" i="101"/>
  <c r="X19" i="101"/>
  <c r="AA5" i="101"/>
  <c r="O19" i="101"/>
  <c r="AG20" i="101"/>
  <c r="AR5" i="101" s="1"/>
  <c r="T19" i="101"/>
  <c r="AF5" i="101"/>
  <c r="AA19" i="101"/>
  <c r="AM5" i="101"/>
  <c r="AU23" i="101"/>
  <c r="AT20" i="101"/>
  <c r="AL5" i="101"/>
  <c r="Z19" i="101"/>
  <c r="AV23" i="101"/>
  <c r="AI20" i="101"/>
  <c r="AT5" i="101" s="1"/>
  <c r="O8" i="101"/>
  <c r="O6" i="101"/>
  <c r="R19" i="101"/>
  <c r="AD5" i="101"/>
  <c r="AP5" i="101"/>
  <c r="AD19" i="101"/>
  <c r="U19" i="101"/>
  <c r="AG5" i="101"/>
  <c r="S19" i="101"/>
  <c r="AE5" i="101"/>
  <c r="W19" i="101"/>
  <c r="AI5" i="101"/>
  <c r="V19" i="101"/>
  <c r="AH5" i="101"/>
  <c r="Q5" i="101"/>
  <c r="Y19" i="100"/>
  <c r="AK5" i="100"/>
  <c r="AC19" i="100"/>
  <c r="AO5" i="100"/>
  <c r="X19" i="100"/>
  <c r="AJ5" i="100"/>
  <c r="AG5" i="100"/>
  <c r="U19" i="100"/>
  <c r="AU20" i="100"/>
  <c r="AV5" i="100" s="1"/>
  <c r="AT20" i="100"/>
  <c r="AL5" i="100"/>
  <c r="Z19" i="100"/>
  <c r="O19" i="100"/>
  <c r="AA5" i="100"/>
  <c r="R19" i="100"/>
  <c r="AD5" i="100"/>
  <c r="AV24" i="100"/>
  <c r="Z5" i="100"/>
  <c r="N19" i="100"/>
  <c r="N11" i="100"/>
  <c r="N13" i="100" s="1"/>
  <c r="Q19" i="100"/>
  <c r="AC5" i="100"/>
  <c r="S19" i="100"/>
  <c r="AE5" i="100"/>
  <c r="AD19" i="100"/>
  <c r="AP5" i="100"/>
  <c r="AB19" i="100"/>
  <c r="AN5" i="100"/>
  <c r="V19" i="100"/>
  <c r="AH5" i="100"/>
  <c r="O6" i="100"/>
  <c r="O8" i="100"/>
  <c r="W19" i="100"/>
  <c r="AI5" i="100"/>
  <c r="P19" i="100"/>
  <c r="AB5" i="100"/>
  <c r="Y20" i="69"/>
  <c r="AK5" i="69" s="1"/>
  <c r="Y46" i="2" s="1"/>
  <c r="AA20" i="69"/>
  <c r="AM5" i="69" s="1"/>
  <c r="AA46" i="2" s="1"/>
  <c r="AG20" i="104" l="1"/>
  <c r="AR5" i="104" s="1"/>
  <c r="AT20" i="103"/>
  <c r="AU5" i="103" s="1"/>
  <c r="AG20" i="103"/>
  <c r="AR5" i="103" s="1"/>
  <c r="AI20" i="103"/>
  <c r="AT5" i="103" s="1"/>
  <c r="AU20" i="103"/>
  <c r="AV5" i="103" s="1"/>
  <c r="AH20" i="103"/>
  <c r="AS5" i="103" s="1"/>
  <c r="AQ5" i="103"/>
  <c r="AH20" i="102"/>
  <c r="AS5" i="102" s="1"/>
  <c r="AG20" i="102"/>
  <c r="AR5" i="102" s="1"/>
  <c r="AI20" i="102"/>
  <c r="AT5" i="102" s="1"/>
  <c r="AV20" i="101"/>
  <c r="AW5" i="101" s="1"/>
  <c r="AH20" i="101"/>
  <c r="AS5" i="101" s="1"/>
  <c r="AU20" i="101"/>
  <c r="AV5" i="101" s="1"/>
  <c r="AQ5" i="101"/>
  <c r="AV20" i="100"/>
  <c r="AW5" i="100" s="1"/>
  <c r="AI20" i="100"/>
  <c r="AT5" i="100" s="1"/>
  <c r="AH20" i="100"/>
  <c r="AS5" i="100" s="1"/>
  <c r="AG20" i="100"/>
  <c r="AR5" i="100" s="1"/>
  <c r="AV20" i="106"/>
  <c r="AW5" i="106" s="1"/>
  <c r="AH20" i="106"/>
  <c r="AS5" i="106" s="1"/>
  <c r="AT20" i="106"/>
  <c r="AU5" i="106" s="1"/>
  <c r="AG20" i="106"/>
  <c r="AR5" i="106" s="1"/>
  <c r="AI20" i="105"/>
  <c r="AT5" i="105" s="1"/>
  <c r="AV20" i="105"/>
  <c r="AW5" i="105" s="1"/>
  <c r="AG20" i="105"/>
  <c r="AR5" i="105" s="1"/>
  <c r="AQ5" i="106"/>
  <c r="AU5" i="105"/>
  <c r="AQ5" i="105"/>
  <c r="AQ5" i="104"/>
  <c r="AU5" i="104"/>
  <c r="AW20" i="104"/>
  <c r="AX20" i="104" s="1"/>
  <c r="AU5" i="102"/>
  <c r="AW20" i="102"/>
  <c r="AX20" i="102" s="1"/>
  <c r="AU5" i="101"/>
  <c r="AQ5" i="100"/>
  <c r="AU5" i="100"/>
  <c r="AC20" i="69"/>
  <c r="AO5" i="69" s="1"/>
  <c r="AC46" i="2" s="1"/>
  <c r="AB20" i="69"/>
  <c r="AN5" i="69" s="1"/>
  <c r="AB46" i="2" s="1"/>
  <c r="AD20" i="69"/>
  <c r="AP5" i="69" s="1"/>
  <c r="AD46" i="2" s="1"/>
  <c r="Z20" i="69"/>
  <c r="AL5" i="69" s="1"/>
  <c r="Z46" i="2" s="1"/>
  <c r="Y19" i="69"/>
  <c r="AW20" i="103" l="1"/>
  <c r="AX20" i="103" s="1"/>
  <c r="AW20" i="101"/>
  <c r="AX20" i="101" s="1"/>
  <c r="AW20" i="100"/>
  <c r="AX20" i="100" s="1"/>
  <c r="AW20" i="106"/>
  <c r="AX20" i="106" s="1"/>
  <c r="AW20" i="105"/>
  <c r="AX20" i="105" s="1"/>
  <c r="G102" i="2"/>
  <c r="F74" i="2"/>
  <c r="AF22" i="69" l="1"/>
  <c r="AA47" i="2" l="1"/>
  <c r="AB19" i="69"/>
  <c r="E10" i="69"/>
  <c r="C1" i="69"/>
  <c r="V20" i="69" l="1"/>
  <c r="AH5" i="69" s="1"/>
  <c r="V46" i="2" s="1"/>
  <c r="V19" i="69" l="1"/>
  <c r="C23" i="69"/>
  <c r="J47" i="2" l="1"/>
  <c r="N5" i="69" l="1"/>
  <c r="J22" i="69"/>
  <c r="J23" i="69"/>
  <c r="M23" i="69" s="1"/>
  <c r="J24" i="69"/>
  <c r="M24" i="69" s="1"/>
  <c r="AG24" i="69" s="1"/>
  <c r="J25" i="69"/>
  <c r="I25" i="69" s="1"/>
  <c r="J26" i="69"/>
  <c r="M26" i="69" s="1"/>
  <c r="J27" i="69"/>
  <c r="I27" i="69" s="1"/>
  <c r="J28" i="69"/>
  <c r="M28" i="69" s="1"/>
  <c r="J29" i="69"/>
  <c r="M29" i="69" s="1"/>
  <c r="AH29" i="69" s="1"/>
  <c r="J30" i="69"/>
  <c r="I30" i="69" s="1"/>
  <c r="J31" i="69"/>
  <c r="M31" i="69" s="1"/>
  <c r="J32" i="69"/>
  <c r="M32" i="69" s="1"/>
  <c r="J33" i="69"/>
  <c r="I33" i="69" s="1"/>
  <c r="J34" i="69"/>
  <c r="M34" i="69" s="1"/>
  <c r="J35" i="69"/>
  <c r="I35" i="69" s="1"/>
  <c r="J36" i="69"/>
  <c r="M36" i="69" s="1"/>
  <c r="J37" i="69"/>
  <c r="I37" i="69" s="1"/>
  <c r="J38" i="69"/>
  <c r="I38" i="69" s="1"/>
  <c r="J39" i="69"/>
  <c r="M39" i="69" s="1"/>
  <c r="AH39" i="69" s="1"/>
  <c r="J40" i="69"/>
  <c r="I40" i="69" s="1"/>
  <c r="J41" i="69"/>
  <c r="M41" i="69" s="1"/>
  <c r="J42" i="69"/>
  <c r="M42" i="69" s="1"/>
  <c r="J43" i="69"/>
  <c r="M43" i="69" s="1"/>
  <c r="J44" i="69"/>
  <c r="AK44" i="69" s="1"/>
  <c r="J45" i="69"/>
  <c r="M45" i="69" s="1"/>
  <c r="J46" i="69"/>
  <c r="M46" i="69" s="1"/>
  <c r="J47" i="69"/>
  <c r="AL47" i="69" s="1"/>
  <c r="J48" i="69"/>
  <c r="AK48" i="69" s="1"/>
  <c r="J49" i="69"/>
  <c r="AK49" i="69" s="1"/>
  <c r="J50" i="69"/>
  <c r="AK50" i="69" s="1"/>
  <c r="J51" i="69"/>
  <c r="M51" i="69" s="1"/>
  <c r="J52" i="69"/>
  <c r="AK52" i="69" s="1"/>
  <c r="J53" i="69"/>
  <c r="M53" i="69" s="1"/>
  <c r="J54" i="69"/>
  <c r="AK54" i="69" s="1"/>
  <c r="J55" i="69"/>
  <c r="M55" i="69" s="1"/>
  <c r="AH55" i="69" s="1"/>
  <c r="J56" i="69"/>
  <c r="M56" i="69" s="1"/>
  <c r="J57" i="69"/>
  <c r="AK57" i="69" s="1"/>
  <c r="J58" i="69"/>
  <c r="AK58" i="69" s="1"/>
  <c r="J59" i="69"/>
  <c r="M59" i="69" s="1"/>
  <c r="J60" i="69"/>
  <c r="AK60" i="69" s="1"/>
  <c r="J61" i="69"/>
  <c r="M61" i="69" s="1"/>
  <c r="J62" i="69"/>
  <c r="M62" i="69" s="1"/>
  <c r="J63" i="69"/>
  <c r="M63" i="69" s="1"/>
  <c r="J64" i="69"/>
  <c r="M64" i="69" s="1"/>
  <c r="J65" i="69"/>
  <c r="AK65" i="69" s="1"/>
  <c r="J66" i="69"/>
  <c r="AK66" i="69" s="1"/>
  <c r="J67" i="69"/>
  <c r="M67" i="69" s="1"/>
  <c r="J68" i="69"/>
  <c r="AK68" i="69" s="1"/>
  <c r="J69" i="69"/>
  <c r="J70" i="69"/>
  <c r="M70" i="69" s="1"/>
  <c r="J71" i="69"/>
  <c r="M71" i="69" s="1"/>
  <c r="AH71" i="69" s="1"/>
  <c r="J72" i="69"/>
  <c r="M72" i="69" s="1"/>
  <c r="J73" i="69"/>
  <c r="AK73" i="69" s="1"/>
  <c r="J74" i="69"/>
  <c r="AK74" i="69" s="1"/>
  <c r="J75" i="69"/>
  <c r="M75" i="69" s="1"/>
  <c r="J76" i="69"/>
  <c r="AK76" i="69" s="1"/>
  <c r="J77" i="69"/>
  <c r="M77" i="69" s="1"/>
  <c r="J78" i="69"/>
  <c r="M78" i="69" s="1"/>
  <c r="J79" i="69"/>
  <c r="H79" i="69" s="1"/>
  <c r="J80" i="69"/>
  <c r="AK80" i="69" s="1"/>
  <c r="J81" i="69"/>
  <c r="AK81" i="69" s="1"/>
  <c r="J82" i="69"/>
  <c r="AK82" i="69" s="1"/>
  <c r="J83" i="69"/>
  <c r="M83" i="69" s="1"/>
  <c r="J84" i="69"/>
  <c r="AK84" i="69" s="1"/>
  <c r="J85" i="69"/>
  <c r="M85" i="69" s="1"/>
  <c r="J86" i="69"/>
  <c r="AK86" i="69" s="1"/>
  <c r="J87" i="69"/>
  <c r="M87" i="69" s="1"/>
  <c r="AH87" i="69" s="1"/>
  <c r="AU87" i="69" s="1"/>
  <c r="J88" i="69"/>
  <c r="M88" i="69" s="1"/>
  <c r="J89" i="69"/>
  <c r="AK89" i="69" s="1"/>
  <c r="J90" i="69"/>
  <c r="AK90" i="69" s="1"/>
  <c r="J91" i="69"/>
  <c r="M91" i="69" s="1"/>
  <c r="J92" i="69"/>
  <c r="M92" i="69" s="1"/>
  <c r="J93" i="69"/>
  <c r="J94" i="69"/>
  <c r="M94" i="69" s="1"/>
  <c r="J95" i="69"/>
  <c r="AL95" i="69" s="1"/>
  <c r="J96" i="69"/>
  <c r="M96" i="69" s="1"/>
  <c r="J97" i="69"/>
  <c r="AK97" i="69" s="1"/>
  <c r="J98" i="69"/>
  <c r="M98" i="69" s="1"/>
  <c r="J99" i="69"/>
  <c r="M99" i="69" s="1"/>
  <c r="J100" i="69"/>
  <c r="M100" i="69" s="1"/>
  <c r="J101" i="69"/>
  <c r="J102" i="69"/>
  <c r="J103" i="69"/>
  <c r="M103" i="69" s="1"/>
  <c r="AH103" i="69" s="1"/>
  <c r="J104" i="69"/>
  <c r="M104" i="69" s="1"/>
  <c r="J105" i="69"/>
  <c r="AK105" i="69" s="1"/>
  <c r="J106" i="69"/>
  <c r="M106" i="69" s="1"/>
  <c r="J107" i="69"/>
  <c r="M107" i="69" s="1"/>
  <c r="J108" i="69"/>
  <c r="M108" i="69" s="1"/>
  <c r="J109" i="69"/>
  <c r="M109" i="69" s="1"/>
  <c r="J110" i="69"/>
  <c r="M110" i="69" s="1"/>
  <c r="J111" i="69"/>
  <c r="AL111" i="69" s="1"/>
  <c r="J112" i="69"/>
  <c r="M112" i="69" s="1"/>
  <c r="J113" i="69"/>
  <c r="AK113" i="69" s="1"/>
  <c r="J114" i="69"/>
  <c r="J115" i="69"/>
  <c r="M115" i="69" s="1"/>
  <c r="J116" i="69"/>
  <c r="M116" i="69" s="1"/>
  <c r="J117" i="69"/>
  <c r="J118" i="69"/>
  <c r="M118" i="69" s="1"/>
  <c r="J119" i="69"/>
  <c r="AK119" i="69" s="1"/>
  <c r="J120" i="69"/>
  <c r="M120" i="69" s="1"/>
  <c r="J121" i="69"/>
  <c r="J122" i="69"/>
  <c r="J123" i="69"/>
  <c r="M123" i="69" s="1"/>
  <c r="J124" i="69"/>
  <c r="M124" i="69" s="1"/>
  <c r="J125" i="69"/>
  <c r="J126" i="69"/>
  <c r="J127" i="69"/>
  <c r="AL127" i="69" s="1"/>
  <c r="J128" i="69"/>
  <c r="M128" i="69" s="1"/>
  <c r="J129" i="69"/>
  <c r="AK129" i="69" s="1"/>
  <c r="J130" i="69"/>
  <c r="M130" i="69" s="1"/>
  <c r="J131" i="69"/>
  <c r="M131" i="69" s="1"/>
  <c r="J132" i="69"/>
  <c r="M132" i="69" s="1"/>
  <c r="J133" i="69"/>
  <c r="M133" i="69" s="1"/>
  <c r="J134" i="69"/>
  <c r="M134" i="69" s="1"/>
  <c r="J135" i="69"/>
  <c r="AK135" i="69" s="1"/>
  <c r="J136" i="69"/>
  <c r="M136" i="69" s="1"/>
  <c r="J137" i="69"/>
  <c r="J138" i="69"/>
  <c r="J139" i="69"/>
  <c r="M139" i="69" s="1"/>
  <c r="J140" i="69"/>
  <c r="I140" i="69" s="1"/>
  <c r="J141" i="69"/>
  <c r="I141" i="69" s="1"/>
  <c r="J142" i="69"/>
  <c r="I142" i="69" s="1"/>
  <c r="J143" i="69"/>
  <c r="M143" i="69" s="1"/>
  <c r="AH143" i="69" s="1"/>
  <c r="J144" i="69"/>
  <c r="I144" i="69" s="1"/>
  <c r="J145" i="69"/>
  <c r="AK145" i="69" s="1"/>
  <c r="J146" i="69"/>
  <c r="M146" i="69" s="1"/>
  <c r="AG146" i="69" s="1"/>
  <c r="AT146" i="69" s="1"/>
  <c r="J147" i="69"/>
  <c r="I147" i="69" s="1"/>
  <c r="J148" i="69"/>
  <c r="I148" i="69" s="1"/>
  <c r="J149" i="69"/>
  <c r="I149" i="69" s="1"/>
  <c r="J150" i="69"/>
  <c r="I150" i="69" s="1"/>
  <c r="J151" i="69"/>
  <c r="AL151" i="69" s="1"/>
  <c r="J152" i="69"/>
  <c r="I152" i="69" s="1"/>
  <c r="J153" i="69"/>
  <c r="I153" i="69" s="1"/>
  <c r="J154" i="69"/>
  <c r="I154" i="69" s="1"/>
  <c r="J155" i="69"/>
  <c r="I155" i="69" s="1"/>
  <c r="J156" i="69"/>
  <c r="I156" i="69" s="1"/>
  <c r="J157" i="69"/>
  <c r="I157" i="69" s="1"/>
  <c r="J158" i="69"/>
  <c r="I158" i="69" s="1"/>
  <c r="J159" i="69"/>
  <c r="AL159" i="69" s="1"/>
  <c r="J160" i="69"/>
  <c r="I160" i="69" s="1"/>
  <c r="J161" i="69"/>
  <c r="AK161" i="69" s="1"/>
  <c r="J162" i="69"/>
  <c r="I162" i="69" s="1"/>
  <c r="J163" i="69"/>
  <c r="I163" i="69" s="1"/>
  <c r="J164" i="69"/>
  <c r="I164" i="69" s="1"/>
  <c r="J165" i="69"/>
  <c r="I165" i="69" s="1"/>
  <c r="J166" i="69"/>
  <c r="I166" i="69" s="1"/>
  <c r="J167" i="69"/>
  <c r="AL167" i="69" s="1"/>
  <c r="J168" i="69"/>
  <c r="I168" i="69" s="1"/>
  <c r="J169" i="69"/>
  <c r="AK169" i="69" s="1"/>
  <c r="J170" i="69"/>
  <c r="I170" i="69" s="1"/>
  <c r="J171" i="69"/>
  <c r="I171" i="69" s="1"/>
  <c r="J172" i="69"/>
  <c r="I172" i="69" s="1"/>
  <c r="J173" i="69"/>
  <c r="I173" i="69" s="1"/>
  <c r="J174" i="69"/>
  <c r="I174" i="69" s="1"/>
  <c r="J175" i="69"/>
  <c r="I175" i="69" s="1"/>
  <c r="J176" i="69"/>
  <c r="AM176" i="69" s="1"/>
  <c r="J177" i="69"/>
  <c r="AK177" i="69" s="1"/>
  <c r="J178" i="69"/>
  <c r="I178" i="69" s="1"/>
  <c r="J179" i="69"/>
  <c r="I179" i="69" s="1"/>
  <c r="J180" i="69"/>
  <c r="I180" i="69" s="1"/>
  <c r="J181" i="69"/>
  <c r="I181" i="69" s="1"/>
  <c r="J182" i="69"/>
  <c r="I182" i="69" s="1"/>
  <c r="J183" i="69"/>
  <c r="AL183" i="69" s="1"/>
  <c r="J184" i="69"/>
  <c r="I184" i="69" s="1"/>
  <c r="J185" i="69"/>
  <c r="AK185" i="69" s="1"/>
  <c r="J186" i="69"/>
  <c r="I186" i="69" s="1"/>
  <c r="J187" i="69"/>
  <c r="I187" i="69" s="1"/>
  <c r="J188" i="69"/>
  <c r="I188" i="69" s="1"/>
  <c r="J189" i="69"/>
  <c r="J190" i="69"/>
  <c r="I190" i="69" s="1"/>
  <c r="J191" i="69"/>
  <c r="AL191" i="69" s="1"/>
  <c r="J192" i="69"/>
  <c r="AM192" i="69" s="1"/>
  <c r="J193" i="69"/>
  <c r="AK193" i="69" s="1"/>
  <c r="J194" i="69"/>
  <c r="I194" i="69" s="1"/>
  <c r="J195" i="69"/>
  <c r="I195" i="69" s="1"/>
  <c r="J196" i="69"/>
  <c r="I196" i="69" s="1"/>
  <c r="J197" i="69"/>
  <c r="I197" i="69" s="1"/>
  <c r="J198" i="69"/>
  <c r="I198" i="69" s="1"/>
  <c r="J199" i="69"/>
  <c r="AL199" i="69" s="1"/>
  <c r="J200" i="69"/>
  <c r="I200" i="69" s="1"/>
  <c r="J201" i="69"/>
  <c r="AK201" i="69" s="1"/>
  <c r="J202" i="69"/>
  <c r="I202" i="69" s="1"/>
  <c r="J203" i="69"/>
  <c r="H203" i="69" s="1"/>
  <c r="J204" i="69"/>
  <c r="I204" i="69" s="1"/>
  <c r="J205" i="69"/>
  <c r="I205" i="69" s="1"/>
  <c r="J206" i="69"/>
  <c r="AL206" i="69" s="1"/>
  <c r="J207" i="69"/>
  <c r="AL207" i="69" s="1"/>
  <c r="J208" i="69"/>
  <c r="AL208" i="69" s="1"/>
  <c r="J209" i="69"/>
  <c r="I209" i="69" s="1"/>
  <c r="J210" i="69"/>
  <c r="AL210" i="69" s="1"/>
  <c r="J211" i="69"/>
  <c r="I211" i="69" s="1"/>
  <c r="J212" i="69"/>
  <c r="M212" i="69" s="1"/>
  <c r="J213" i="69"/>
  <c r="I213" i="69" s="1"/>
  <c r="J214" i="69"/>
  <c r="AL214" i="69" s="1"/>
  <c r="J215" i="69"/>
  <c r="AL215" i="69" s="1"/>
  <c r="J216" i="69"/>
  <c r="AL216" i="69" s="1"/>
  <c r="J217" i="69"/>
  <c r="I217" i="69" s="1"/>
  <c r="J218" i="69"/>
  <c r="AR218" i="69" s="1"/>
  <c r="J219" i="69"/>
  <c r="I219" i="69" s="1"/>
  <c r="J220" i="69"/>
  <c r="AL220" i="69" s="1"/>
  <c r="J221" i="69"/>
  <c r="I221" i="69" s="1"/>
  <c r="J222" i="69"/>
  <c r="AL222" i="69" s="1"/>
  <c r="J223" i="69"/>
  <c r="AL223" i="69" s="1"/>
  <c r="J224" i="69"/>
  <c r="AL224" i="69" s="1"/>
  <c r="J225" i="69"/>
  <c r="I225" i="69" s="1"/>
  <c r="J226" i="69"/>
  <c r="AK226" i="69" s="1"/>
  <c r="J227" i="69"/>
  <c r="I227" i="69" s="1"/>
  <c r="J228" i="69"/>
  <c r="M228" i="69" s="1"/>
  <c r="J229" i="69"/>
  <c r="I229" i="69" s="1"/>
  <c r="J230" i="69"/>
  <c r="AL230" i="69" s="1"/>
  <c r="J231" i="69"/>
  <c r="AL231" i="69" s="1"/>
  <c r="J232" i="69"/>
  <c r="AL232" i="69" s="1"/>
  <c r="J233" i="69"/>
  <c r="I233" i="69" s="1"/>
  <c r="J234" i="69"/>
  <c r="AR234" i="69" s="1"/>
  <c r="J235" i="69"/>
  <c r="I235" i="69" s="1"/>
  <c r="J236" i="69"/>
  <c r="I236" i="69" s="1"/>
  <c r="J237" i="69"/>
  <c r="I237" i="69" s="1"/>
  <c r="J238" i="69"/>
  <c r="AL238" i="69" s="1"/>
  <c r="J239" i="69"/>
  <c r="I239" i="69" s="1"/>
  <c r="J240" i="69"/>
  <c r="AL240" i="69" s="1"/>
  <c r="J241" i="69"/>
  <c r="I241" i="69" s="1"/>
  <c r="J242" i="69"/>
  <c r="AL242" i="69" s="1"/>
  <c r="J243" i="69"/>
  <c r="I243" i="69" s="1"/>
  <c r="J244" i="69"/>
  <c r="M244" i="69" s="1"/>
  <c r="J245" i="69"/>
  <c r="I245" i="69" s="1"/>
  <c r="J246" i="69"/>
  <c r="AL246" i="69" s="1"/>
  <c r="J247" i="69"/>
  <c r="AK247" i="69" s="1"/>
  <c r="J248" i="69"/>
  <c r="AL248" i="69" s="1"/>
  <c r="J249" i="69"/>
  <c r="AE249" i="69" s="1"/>
  <c r="J250" i="69"/>
  <c r="AR250" i="69" s="1"/>
  <c r="J251" i="69"/>
  <c r="AE251" i="69" s="1"/>
  <c r="J252" i="69"/>
  <c r="AL252" i="69" s="1"/>
  <c r="J253" i="69"/>
  <c r="AE253" i="69" s="1"/>
  <c r="J254" i="69"/>
  <c r="AL254" i="69" s="1"/>
  <c r="J255" i="69"/>
  <c r="AK255" i="69" s="1"/>
  <c r="J256" i="69"/>
  <c r="AP256" i="69" s="1"/>
  <c r="J257" i="69"/>
  <c r="AE257" i="69" s="1"/>
  <c r="J258" i="69"/>
  <c r="AK258" i="69" s="1"/>
  <c r="J259" i="69"/>
  <c r="AE259" i="69" s="1"/>
  <c r="J260" i="69"/>
  <c r="M260" i="69" s="1"/>
  <c r="J261" i="69"/>
  <c r="AE261" i="69" s="1"/>
  <c r="J262" i="69"/>
  <c r="AL262" i="69" s="1"/>
  <c r="J263" i="69"/>
  <c r="AK263" i="69" s="1"/>
  <c r="J264" i="69"/>
  <c r="AL264" i="69" s="1"/>
  <c r="J265" i="69"/>
  <c r="AE265" i="69" s="1"/>
  <c r="J266" i="69"/>
  <c r="AR266" i="69" s="1"/>
  <c r="J267" i="69"/>
  <c r="AE267" i="69" s="1"/>
  <c r="J268" i="69"/>
  <c r="I268" i="69" s="1"/>
  <c r="J269" i="69"/>
  <c r="AE269" i="69" s="1"/>
  <c r="J270" i="69"/>
  <c r="AL270" i="69" s="1"/>
  <c r="J271" i="69"/>
  <c r="AK271" i="69" s="1"/>
  <c r="J272" i="69"/>
  <c r="AP272" i="69" s="1"/>
  <c r="J273" i="69"/>
  <c r="AQ273" i="69" s="1"/>
  <c r="J274" i="69"/>
  <c r="AL274" i="69" s="1"/>
  <c r="J275" i="69"/>
  <c r="AM275" i="69" s="1"/>
  <c r="J276" i="69"/>
  <c r="M276" i="69" s="1"/>
  <c r="M22" i="69"/>
  <c r="M65" i="69"/>
  <c r="M69" i="69"/>
  <c r="M81" i="69"/>
  <c r="M89" i="69"/>
  <c r="M93" i="69"/>
  <c r="M101" i="69"/>
  <c r="M102" i="69"/>
  <c r="M105" i="69"/>
  <c r="M113" i="69"/>
  <c r="M114" i="69"/>
  <c r="M117" i="69"/>
  <c r="M121" i="69"/>
  <c r="M122" i="69"/>
  <c r="M125" i="69"/>
  <c r="M126" i="69"/>
  <c r="M129" i="69"/>
  <c r="M137" i="69"/>
  <c r="M138" i="69"/>
  <c r="M141" i="69"/>
  <c r="M149" i="69"/>
  <c r="M150" i="69"/>
  <c r="AM150" i="69"/>
  <c r="AM162" i="69"/>
  <c r="AM165" i="69"/>
  <c r="AM174" i="69"/>
  <c r="AM185" i="69"/>
  <c r="AM189" i="69"/>
  <c r="AM197" i="69"/>
  <c r="AM225" i="69"/>
  <c r="AM234" i="69"/>
  <c r="AM237" i="69"/>
  <c r="H22" i="69"/>
  <c r="M8" i="69"/>
  <c r="E28" i="2" s="1"/>
  <c r="N8" i="69"/>
  <c r="F28" i="2" s="1"/>
  <c r="AF27" i="69"/>
  <c r="AF28" i="69"/>
  <c r="AF29" i="69"/>
  <c r="AF30" i="69"/>
  <c r="AF31" i="69"/>
  <c r="AF32" i="69"/>
  <c r="AF33" i="69"/>
  <c r="AF34" i="69"/>
  <c r="AF35" i="69"/>
  <c r="AF36" i="69"/>
  <c r="AF37" i="69"/>
  <c r="AF38" i="69"/>
  <c r="AF39" i="69"/>
  <c r="AF40" i="69"/>
  <c r="AF41" i="69"/>
  <c r="AF42" i="69"/>
  <c r="AF43" i="69"/>
  <c r="AF44" i="69"/>
  <c r="AF45" i="69"/>
  <c r="AF46" i="69"/>
  <c r="AF47" i="69"/>
  <c r="AF48" i="69"/>
  <c r="AF49" i="69"/>
  <c r="AF50" i="69"/>
  <c r="AF51" i="69"/>
  <c r="AF52" i="69"/>
  <c r="AF53" i="69"/>
  <c r="AF54" i="69"/>
  <c r="AF55" i="69"/>
  <c r="AF56" i="69"/>
  <c r="AF57" i="69"/>
  <c r="AF58" i="69"/>
  <c r="AF59" i="69"/>
  <c r="AF60" i="69"/>
  <c r="AF61" i="69"/>
  <c r="AF62" i="69"/>
  <c r="AF63" i="69"/>
  <c r="AF64" i="69"/>
  <c r="AF65" i="69"/>
  <c r="AF66" i="69"/>
  <c r="AF67" i="69"/>
  <c r="AF68" i="69"/>
  <c r="AF69" i="69"/>
  <c r="AF70" i="69"/>
  <c r="AF71" i="69"/>
  <c r="AF72" i="69"/>
  <c r="AF73" i="69"/>
  <c r="AF74" i="69"/>
  <c r="AF75" i="69"/>
  <c r="AF76" i="69"/>
  <c r="AF77" i="69"/>
  <c r="AF78" i="69"/>
  <c r="AF79" i="69"/>
  <c r="AF80" i="69"/>
  <c r="AF81" i="69"/>
  <c r="AF82" i="69"/>
  <c r="AF83" i="69"/>
  <c r="AF84" i="69"/>
  <c r="AF85" i="69"/>
  <c r="AF86" i="69"/>
  <c r="AF87" i="69"/>
  <c r="AF88" i="69"/>
  <c r="AF89" i="69"/>
  <c r="AF90" i="69"/>
  <c r="AF91" i="69"/>
  <c r="AF92" i="69"/>
  <c r="AF93" i="69"/>
  <c r="AF94" i="69"/>
  <c r="AF95" i="69"/>
  <c r="AF96" i="69"/>
  <c r="AF97" i="69"/>
  <c r="AF98" i="69"/>
  <c r="AF99" i="69"/>
  <c r="AF100" i="69"/>
  <c r="AF101" i="69"/>
  <c r="AF102" i="69"/>
  <c r="AF103" i="69"/>
  <c r="AF104" i="69"/>
  <c r="AF105" i="69"/>
  <c r="AF106" i="69"/>
  <c r="AF107" i="69"/>
  <c r="AF108" i="69"/>
  <c r="AF109" i="69"/>
  <c r="AF110" i="69"/>
  <c r="AF111" i="69"/>
  <c r="AF112" i="69"/>
  <c r="AF113" i="69"/>
  <c r="AF114" i="69"/>
  <c r="AF115" i="69"/>
  <c r="AF116" i="69"/>
  <c r="AF117" i="69"/>
  <c r="AF118" i="69"/>
  <c r="AF119" i="69"/>
  <c r="AF120" i="69"/>
  <c r="AF121" i="69"/>
  <c r="AF122" i="69"/>
  <c r="AF123" i="69"/>
  <c r="AF124" i="69"/>
  <c r="AF125" i="69"/>
  <c r="AF126" i="69"/>
  <c r="AF127" i="69"/>
  <c r="AF128" i="69"/>
  <c r="AF129" i="69"/>
  <c r="AF130" i="69"/>
  <c r="AF131" i="69"/>
  <c r="AF132" i="69"/>
  <c r="AF133" i="69"/>
  <c r="AF134" i="69"/>
  <c r="AF135" i="69"/>
  <c r="AF136" i="69"/>
  <c r="AF137" i="69"/>
  <c r="AF138" i="69"/>
  <c r="AF139" i="69"/>
  <c r="AF140" i="69"/>
  <c r="AF141" i="69"/>
  <c r="AF142" i="69"/>
  <c r="AF143" i="69"/>
  <c r="AF144" i="69"/>
  <c r="AF145" i="69"/>
  <c r="AF146" i="69"/>
  <c r="AF147" i="69"/>
  <c r="AF148" i="69"/>
  <c r="AF149" i="69"/>
  <c r="AF150" i="69"/>
  <c r="AF151" i="69"/>
  <c r="AF152" i="69"/>
  <c r="AF153" i="69"/>
  <c r="AF154" i="69"/>
  <c r="AF155" i="69"/>
  <c r="AF156" i="69"/>
  <c r="AF157" i="69"/>
  <c r="AF158" i="69"/>
  <c r="AF159" i="69"/>
  <c r="AF160" i="69"/>
  <c r="AF161" i="69"/>
  <c r="AF162" i="69"/>
  <c r="AF163" i="69"/>
  <c r="AF164" i="69"/>
  <c r="AF165" i="69"/>
  <c r="AF166" i="69"/>
  <c r="AF167" i="69"/>
  <c r="AF168" i="69"/>
  <c r="AF169" i="69"/>
  <c r="AF170" i="69"/>
  <c r="AF171" i="69"/>
  <c r="AF172" i="69"/>
  <c r="AF173" i="69"/>
  <c r="AF174" i="69"/>
  <c r="AF175" i="69"/>
  <c r="AF176" i="69"/>
  <c r="AF177" i="69"/>
  <c r="AF178" i="69"/>
  <c r="AF179" i="69"/>
  <c r="AF180" i="69"/>
  <c r="AF181" i="69"/>
  <c r="AF182" i="69"/>
  <c r="AF183" i="69"/>
  <c r="AF184" i="69"/>
  <c r="AF185" i="69"/>
  <c r="AF186" i="69"/>
  <c r="AF187" i="69"/>
  <c r="AF188" i="69"/>
  <c r="AF189" i="69"/>
  <c r="AF190" i="69"/>
  <c r="AF191" i="69"/>
  <c r="AF192" i="69"/>
  <c r="AF193" i="69"/>
  <c r="AF194" i="69"/>
  <c r="AF195" i="69"/>
  <c r="AF196" i="69"/>
  <c r="AF197" i="69"/>
  <c r="AF198" i="69"/>
  <c r="AF199" i="69"/>
  <c r="AF200" i="69"/>
  <c r="AF201" i="69"/>
  <c r="AF202" i="69"/>
  <c r="AF203" i="69"/>
  <c r="AF204" i="69"/>
  <c r="AF205" i="69"/>
  <c r="AF206" i="69"/>
  <c r="AF207" i="69"/>
  <c r="AF208" i="69"/>
  <c r="AF209" i="69"/>
  <c r="AF210" i="69"/>
  <c r="AF211" i="69"/>
  <c r="AF212" i="69"/>
  <c r="AF213" i="69"/>
  <c r="AF214" i="69"/>
  <c r="AF215" i="69"/>
  <c r="AF216" i="69"/>
  <c r="AF217" i="69"/>
  <c r="AF218" i="69"/>
  <c r="AF219" i="69"/>
  <c r="AF220" i="69"/>
  <c r="AF221" i="69"/>
  <c r="AF222" i="69"/>
  <c r="AF223" i="69"/>
  <c r="AF224" i="69"/>
  <c r="AF225" i="69"/>
  <c r="AF226" i="69"/>
  <c r="AF227" i="69"/>
  <c r="AF228" i="69"/>
  <c r="AF229" i="69"/>
  <c r="AF230" i="69"/>
  <c r="AF231" i="69"/>
  <c r="AF232" i="69"/>
  <c r="AF233" i="69"/>
  <c r="AF234" i="69"/>
  <c r="AF235" i="69"/>
  <c r="AF236" i="69"/>
  <c r="AF237" i="69"/>
  <c r="AF238" i="69"/>
  <c r="AF239" i="69"/>
  <c r="AF240" i="69"/>
  <c r="AF241" i="69"/>
  <c r="AF242" i="69"/>
  <c r="AF243" i="69"/>
  <c r="AF244" i="69"/>
  <c r="AF245" i="69"/>
  <c r="AF246" i="69"/>
  <c r="AF247" i="69"/>
  <c r="AF248" i="69"/>
  <c r="AF249" i="69"/>
  <c r="AF250" i="69"/>
  <c r="AF251" i="69"/>
  <c r="AF252" i="69"/>
  <c r="AF253" i="69"/>
  <c r="AF254" i="69"/>
  <c r="AF255" i="69"/>
  <c r="AF256" i="69"/>
  <c r="AF257" i="69"/>
  <c r="AF258" i="69"/>
  <c r="AF259" i="69"/>
  <c r="AF260" i="69"/>
  <c r="AF261" i="69"/>
  <c r="AF262" i="69"/>
  <c r="AF263" i="69"/>
  <c r="AF264" i="69"/>
  <c r="AF265" i="69"/>
  <c r="AF266" i="69"/>
  <c r="AF267" i="69"/>
  <c r="AF268" i="69"/>
  <c r="AF269" i="69"/>
  <c r="AF270" i="69"/>
  <c r="AF271" i="69"/>
  <c r="AF272" i="69"/>
  <c r="M5" i="69"/>
  <c r="AF23" i="69"/>
  <c r="AF24" i="69"/>
  <c r="AF25" i="69"/>
  <c r="AF26" i="69"/>
  <c r="C24" i="69"/>
  <c r="C25" i="69" s="1"/>
  <c r="C26" i="69" s="1"/>
  <c r="C27" i="69" s="1"/>
  <c r="C28" i="69" s="1"/>
  <c r="C29" i="69" s="1"/>
  <c r="C30" i="69" s="1"/>
  <c r="C31" i="69" s="1"/>
  <c r="C32" i="69" s="1"/>
  <c r="C33" i="69" s="1"/>
  <c r="C34" i="69" s="1"/>
  <c r="C35" i="69" s="1"/>
  <c r="C36" i="69" s="1"/>
  <c r="C37" i="69" s="1"/>
  <c r="C38" i="69" s="1"/>
  <c r="C39" i="69" s="1"/>
  <c r="C40" i="69" s="1"/>
  <c r="C41" i="69" s="1"/>
  <c r="C42" i="69" s="1"/>
  <c r="C43" i="69" s="1"/>
  <c r="C44" i="69" s="1"/>
  <c r="C45" i="69" s="1"/>
  <c r="C46" i="69" s="1"/>
  <c r="C47" i="69" s="1"/>
  <c r="C48" i="69" s="1"/>
  <c r="C2" i="69"/>
  <c r="C3" i="69"/>
  <c r="C4" i="69"/>
  <c r="C5" i="69"/>
  <c r="C6" i="69"/>
  <c r="M6" i="69"/>
  <c r="N6" i="69"/>
  <c r="T6" i="69"/>
  <c r="E9" i="69"/>
  <c r="AF273" i="69"/>
  <c r="AF274" i="69"/>
  <c r="AF275" i="69"/>
  <c r="AF276" i="69"/>
  <c r="Q63" i="2"/>
  <c r="H62" i="2"/>
  <c r="AM173" i="69" l="1"/>
  <c r="AM269" i="69"/>
  <c r="AM161" i="69"/>
  <c r="AM258" i="69"/>
  <c r="M135" i="69"/>
  <c r="AH135" i="69" s="1"/>
  <c r="AM254" i="69"/>
  <c r="AM202" i="69"/>
  <c r="AM249" i="69"/>
  <c r="AM177" i="69"/>
  <c r="AM245" i="69"/>
  <c r="AM213" i="69"/>
  <c r="AM253" i="69"/>
  <c r="AM201" i="69"/>
  <c r="AM270" i="69"/>
  <c r="AM273" i="69"/>
  <c r="AM257" i="69"/>
  <c r="I240" i="69"/>
  <c r="M147" i="69"/>
  <c r="AG147" i="69" s="1"/>
  <c r="AT147" i="69" s="1"/>
  <c r="M119" i="69"/>
  <c r="AH119" i="69" s="1"/>
  <c r="AU119" i="69" s="1"/>
  <c r="M111" i="69"/>
  <c r="AG111" i="69" s="1"/>
  <c r="AT111" i="69" s="1"/>
  <c r="M95" i="69"/>
  <c r="AH95" i="69" s="1"/>
  <c r="I192" i="69"/>
  <c r="AM246" i="69"/>
  <c r="AM228" i="69"/>
  <c r="AM180" i="69"/>
  <c r="M156" i="69"/>
  <c r="M144" i="69"/>
  <c r="AI144" i="69" s="1"/>
  <c r="AV144" i="69" s="1"/>
  <c r="AM265" i="69"/>
  <c r="M151" i="69"/>
  <c r="AH151" i="69" s="1"/>
  <c r="AM261" i="69"/>
  <c r="I9" i="2"/>
  <c r="I8" i="2"/>
  <c r="I10" i="2"/>
  <c r="AM241" i="69"/>
  <c r="AM205" i="69"/>
  <c r="I176" i="69"/>
  <c r="AM266" i="69"/>
  <c r="AM218" i="69"/>
  <c r="AM217" i="69"/>
  <c r="AM182" i="69"/>
  <c r="AM170" i="69"/>
  <c r="AM158" i="69"/>
  <c r="M127" i="69"/>
  <c r="AH127" i="69" s="1"/>
  <c r="AU127" i="69" s="1"/>
  <c r="M79" i="69"/>
  <c r="AG79" i="69" s="1"/>
  <c r="AT79" i="69" s="1"/>
  <c r="AM260" i="69"/>
  <c r="AM230" i="69"/>
  <c r="AM181" i="69"/>
  <c r="AM169" i="69"/>
  <c r="AM157" i="69"/>
  <c r="M140" i="69"/>
  <c r="M97" i="69"/>
  <c r="AI97" i="69" s="1"/>
  <c r="M80" i="69"/>
  <c r="AH80" i="69" s="1"/>
  <c r="AU80" i="69" s="1"/>
  <c r="AM229" i="69"/>
  <c r="AM212" i="69"/>
  <c r="AM194" i="69"/>
  <c r="AM242" i="69"/>
  <c r="AM206" i="69"/>
  <c r="AM193" i="69"/>
  <c r="AM164" i="69"/>
  <c r="M145" i="69"/>
  <c r="AG145" i="69" s="1"/>
  <c r="AT145" i="69" s="1"/>
  <c r="M73" i="69"/>
  <c r="AG73" i="69" s="1"/>
  <c r="M48" i="69"/>
  <c r="AH48" i="69" s="1"/>
  <c r="M37" i="69"/>
  <c r="AG37" i="69" s="1"/>
  <c r="M30" i="69"/>
  <c r="AI30" i="69" s="1"/>
  <c r="M38" i="69"/>
  <c r="AI38" i="69" s="1"/>
  <c r="M49" i="69"/>
  <c r="AG49" i="69" s="1"/>
  <c r="M47" i="69"/>
  <c r="AH47" i="69" s="1"/>
  <c r="M57" i="69"/>
  <c r="AH57" i="69" s="1"/>
  <c r="M35" i="69"/>
  <c r="AG35" i="69" s="1"/>
  <c r="I256" i="69"/>
  <c r="AM244" i="69"/>
  <c r="AM233" i="69"/>
  <c r="AM222" i="69"/>
  <c r="AM190" i="69"/>
  <c r="AM274" i="69"/>
  <c r="AM262" i="69"/>
  <c r="AM221" i="69"/>
  <c r="AM210" i="69"/>
  <c r="AM198" i="69"/>
  <c r="AM178" i="69"/>
  <c r="AM166" i="69"/>
  <c r="M148" i="69"/>
  <c r="AI148" i="69" s="1"/>
  <c r="AV148" i="69" s="1"/>
  <c r="M142" i="69"/>
  <c r="AG142" i="69" s="1"/>
  <c r="AT142" i="69" s="1"/>
  <c r="AM250" i="69"/>
  <c r="AM209" i="69"/>
  <c r="AM186" i="69"/>
  <c r="AM238" i="69"/>
  <c r="AM196" i="69"/>
  <c r="AM226" i="69"/>
  <c r="AM214" i="69"/>
  <c r="M27" i="69"/>
  <c r="AI27" i="69" s="1"/>
  <c r="M76" i="69"/>
  <c r="AI76" i="69" s="1"/>
  <c r="M60" i="69"/>
  <c r="AI60" i="69" s="1"/>
  <c r="M44" i="69"/>
  <c r="AG44" i="69" s="1"/>
  <c r="M40" i="69"/>
  <c r="AH40" i="69" s="1"/>
  <c r="M33" i="69"/>
  <c r="AG33" i="69" s="1"/>
  <c r="M84" i="69"/>
  <c r="AI84" i="69" s="1"/>
  <c r="AV84" i="69" s="1"/>
  <c r="M68" i="69"/>
  <c r="AI68" i="69" s="1"/>
  <c r="M52" i="69"/>
  <c r="AG52" i="69" s="1"/>
  <c r="M90" i="69"/>
  <c r="AH90" i="69" s="1"/>
  <c r="M86" i="69"/>
  <c r="AG86" i="69" s="1"/>
  <c r="AT86" i="69" s="1"/>
  <c r="M82" i="69"/>
  <c r="AG82" i="69" s="1"/>
  <c r="AT82" i="69" s="1"/>
  <c r="M74" i="69"/>
  <c r="AH74" i="69" s="1"/>
  <c r="M66" i="69"/>
  <c r="AH66" i="69" s="1"/>
  <c r="AU66" i="69" s="1"/>
  <c r="M58" i="69"/>
  <c r="AH58" i="69" s="1"/>
  <c r="M54" i="69"/>
  <c r="AH54" i="69" s="1"/>
  <c r="M50" i="69"/>
  <c r="AG50" i="69" s="1"/>
  <c r="M25" i="69"/>
  <c r="AH25" i="69" s="1"/>
  <c r="AH22" i="69"/>
  <c r="AG22" i="69"/>
  <c r="AJ22" i="69"/>
  <c r="AM264" i="69"/>
  <c r="AM248" i="69"/>
  <c r="AM232" i="69"/>
  <c r="AM216" i="69"/>
  <c r="AM200" i="69"/>
  <c r="AM184" i="69"/>
  <c r="AM168" i="69"/>
  <c r="AM272" i="69"/>
  <c r="AM256" i="69"/>
  <c r="AM240" i="69"/>
  <c r="AM224" i="69"/>
  <c r="AM208" i="69"/>
  <c r="AM160" i="69"/>
  <c r="AK220" i="69"/>
  <c r="AM268" i="69"/>
  <c r="AM252" i="69"/>
  <c r="AM236" i="69"/>
  <c r="AM220" i="69"/>
  <c r="AM204" i="69"/>
  <c r="AM188" i="69"/>
  <c r="AM172" i="69"/>
  <c r="AM156" i="69"/>
  <c r="I272" i="69"/>
  <c r="I208" i="69"/>
  <c r="AK252" i="69"/>
  <c r="I224" i="69"/>
  <c r="AM271" i="69"/>
  <c r="AM267" i="69"/>
  <c r="AM263" i="69"/>
  <c r="AM259" i="69"/>
  <c r="AM255" i="69"/>
  <c r="AM251" i="69"/>
  <c r="AM247" i="69"/>
  <c r="AM243" i="69"/>
  <c r="AM239" i="69"/>
  <c r="AM235" i="69"/>
  <c r="AM231" i="69"/>
  <c r="AM227" i="69"/>
  <c r="AM223" i="69"/>
  <c r="AM219" i="69"/>
  <c r="AM215" i="69"/>
  <c r="AM211" i="69"/>
  <c r="AM207" i="69"/>
  <c r="AM203" i="69"/>
  <c r="AM199" i="69"/>
  <c r="AM195" i="69"/>
  <c r="AM191" i="69"/>
  <c r="AM187" i="69"/>
  <c r="AM183" i="69"/>
  <c r="AM179" i="69"/>
  <c r="AM175" i="69"/>
  <c r="AM171" i="69"/>
  <c r="AM167" i="69"/>
  <c r="AM163" i="69"/>
  <c r="AM159" i="69"/>
  <c r="AM155" i="69"/>
  <c r="AI26" i="69"/>
  <c r="AG26" i="69"/>
  <c r="AK41" i="69"/>
  <c r="I41" i="69"/>
  <c r="AK34" i="69"/>
  <c r="I34" i="69"/>
  <c r="AK26" i="69"/>
  <c r="I26" i="69"/>
  <c r="AK22" i="69"/>
  <c r="I22" i="69"/>
  <c r="AK42" i="69"/>
  <c r="I42" i="69"/>
  <c r="AK31" i="69"/>
  <c r="I31" i="69"/>
  <c r="AK23" i="69"/>
  <c r="I23" i="69"/>
  <c r="AL39" i="69"/>
  <c r="I39" i="69"/>
  <c r="AK32" i="69"/>
  <c r="I32" i="69"/>
  <c r="AK28" i="69"/>
  <c r="I28" i="69"/>
  <c r="AK24" i="69"/>
  <c r="I24" i="69"/>
  <c r="AK36" i="69"/>
  <c r="I36" i="69"/>
  <c r="AL29" i="69"/>
  <c r="I29" i="69"/>
  <c r="AM28" i="69"/>
  <c r="I264" i="69"/>
  <c r="I248" i="69"/>
  <c r="I232" i="69"/>
  <c r="I216" i="69"/>
  <c r="AK268" i="69"/>
  <c r="AK236" i="69"/>
  <c r="I260" i="69"/>
  <c r="I252" i="69"/>
  <c r="I244" i="69"/>
  <c r="I228" i="69"/>
  <c r="I220" i="69"/>
  <c r="I212" i="69"/>
  <c r="AK276" i="69"/>
  <c r="AK260" i="69"/>
  <c r="AK244" i="69"/>
  <c r="AK228" i="69"/>
  <c r="AK212" i="69"/>
  <c r="I80" i="69"/>
  <c r="AM276" i="69"/>
  <c r="AL239" i="69"/>
  <c r="AQ274" i="69"/>
  <c r="AE274" i="69"/>
  <c r="I276" i="69"/>
  <c r="I270" i="69"/>
  <c r="I266" i="69"/>
  <c r="I262" i="69"/>
  <c r="I258" i="69"/>
  <c r="I254" i="69"/>
  <c r="I250" i="69"/>
  <c r="I246" i="69"/>
  <c r="I242" i="69"/>
  <c r="I238" i="69"/>
  <c r="I234" i="69"/>
  <c r="I230" i="69"/>
  <c r="I226" i="69"/>
  <c r="I222" i="69"/>
  <c r="I218" i="69"/>
  <c r="I214" i="69"/>
  <c r="I210" i="69"/>
  <c r="I206" i="69"/>
  <c r="AK272" i="69"/>
  <c r="AK264" i="69"/>
  <c r="AK256" i="69"/>
  <c r="AK248" i="69"/>
  <c r="AK240" i="69"/>
  <c r="AK232" i="69"/>
  <c r="AK224" i="69"/>
  <c r="AK216" i="69"/>
  <c r="AK208" i="69"/>
  <c r="AR210" i="69"/>
  <c r="Q20" i="69"/>
  <c r="AC5" i="69" s="1"/>
  <c r="Q46" i="2" s="1"/>
  <c r="C49" i="69"/>
  <c r="C50" i="69" s="1"/>
  <c r="C51" i="69" s="1"/>
  <c r="C52" i="69" s="1"/>
  <c r="C53" i="69" s="1"/>
  <c r="C54" i="69" s="1"/>
  <c r="C55" i="69" s="1"/>
  <c r="C56" i="69" s="1"/>
  <c r="C57" i="69" s="1"/>
  <c r="C58" i="69" s="1"/>
  <c r="C59" i="69" s="1"/>
  <c r="C60" i="69" s="1"/>
  <c r="C61" i="69" s="1"/>
  <c r="C62" i="69" s="1"/>
  <c r="C63" i="69" s="1"/>
  <c r="C64" i="69" s="1"/>
  <c r="C65" i="69" s="1"/>
  <c r="C66" i="69" s="1"/>
  <c r="C67" i="69" s="1"/>
  <c r="C68" i="69" s="1"/>
  <c r="C69" i="69" s="1"/>
  <c r="C70" i="69" s="1"/>
  <c r="C71" i="69" s="1"/>
  <c r="C72" i="69" s="1"/>
  <c r="C73" i="69" s="1"/>
  <c r="C74" i="69" s="1"/>
  <c r="C75" i="69" s="1"/>
  <c r="C76" i="69" s="1"/>
  <c r="C77" i="69" s="1"/>
  <c r="C78" i="69" s="1"/>
  <c r="C79" i="69" s="1"/>
  <c r="C80" i="69" s="1"/>
  <c r="C81" i="69" s="1"/>
  <c r="C82" i="69" s="1"/>
  <c r="C83" i="69" s="1"/>
  <c r="C84" i="69" s="1"/>
  <c r="C85" i="69" s="1"/>
  <c r="C86" i="69" s="1"/>
  <c r="C87" i="69" s="1"/>
  <c r="C88" i="69" s="1"/>
  <c r="C89" i="69" s="1"/>
  <c r="C90" i="69" s="1"/>
  <c r="C91" i="69" s="1"/>
  <c r="C92" i="69" s="1"/>
  <c r="C93" i="69" s="1"/>
  <c r="C94" i="69" s="1"/>
  <c r="C95" i="69" s="1"/>
  <c r="C96" i="69" s="1"/>
  <c r="C97" i="69" s="1"/>
  <c r="C98" i="69" s="1"/>
  <c r="C99" i="69" s="1"/>
  <c r="C100" i="69" s="1"/>
  <c r="C101" i="69" s="1"/>
  <c r="C102" i="69" s="1"/>
  <c r="C103" i="69" s="1"/>
  <c r="C104" i="69" s="1"/>
  <c r="C105" i="69" s="1"/>
  <c r="C106" i="69" s="1"/>
  <c r="C107" i="69" s="1"/>
  <c r="C108" i="69" s="1"/>
  <c r="C109" i="69" s="1"/>
  <c r="C110" i="69" s="1"/>
  <c r="C111" i="69" s="1"/>
  <c r="C112" i="69" s="1"/>
  <c r="C113" i="69" s="1"/>
  <c r="C114" i="69" s="1"/>
  <c r="C115" i="69" s="1"/>
  <c r="C116" i="69" s="1"/>
  <c r="C117" i="69" s="1"/>
  <c r="C118" i="69" s="1"/>
  <c r="C119" i="69" s="1"/>
  <c r="C120" i="69" s="1"/>
  <c r="C121" i="69" s="1"/>
  <c r="C122" i="69" s="1"/>
  <c r="C123" i="69" s="1"/>
  <c r="C124" i="69" s="1"/>
  <c r="C125" i="69" s="1"/>
  <c r="C126" i="69" s="1"/>
  <c r="C127" i="69" s="1"/>
  <c r="C128" i="69" s="1"/>
  <c r="C129" i="69" s="1"/>
  <c r="C130" i="69" s="1"/>
  <c r="C131" i="69" s="1"/>
  <c r="C132" i="69" s="1"/>
  <c r="C133" i="69" s="1"/>
  <c r="C134" i="69" s="1"/>
  <c r="C135" i="69" s="1"/>
  <c r="C136" i="69" s="1"/>
  <c r="C137" i="69" s="1"/>
  <c r="C138" i="69" s="1"/>
  <c r="C139" i="69" s="1"/>
  <c r="C140" i="69" s="1"/>
  <c r="C141" i="69" s="1"/>
  <c r="C142" i="69" s="1"/>
  <c r="C143" i="69" s="1"/>
  <c r="C144" i="69" s="1"/>
  <c r="C145" i="69" s="1"/>
  <c r="C146" i="69" s="1"/>
  <c r="C147" i="69" s="1"/>
  <c r="C148" i="69" s="1"/>
  <c r="C149" i="69" s="1"/>
  <c r="C150" i="69" s="1"/>
  <c r="C151" i="69" s="1"/>
  <c r="C152" i="69" s="1"/>
  <c r="C153" i="69" s="1"/>
  <c r="C154" i="69" s="1"/>
  <c r="C155" i="69" s="1"/>
  <c r="C156" i="69" s="1"/>
  <c r="C157" i="69" s="1"/>
  <c r="C158" i="69" s="1"/>
  <c r="C159" i="69" s="1"/>
  <c r="C160" i="69" s="1"/>
  <c r="C161" i="69" s="1"/>
  <c r="C162" i="69" s="1"/>
  <c r="C163" i="69" s="1"/>
  <c r="C164" i="69" s="1"/>
  <c r="C165" i="69" s="1"/>
  <c r="C166" i="69" s="1"/>
  <c r="C167" i="69" s="1"/>
  <c r="C168" i="69" s="1"/>
  <c r="C169" i="69" s="1"/>
  <c r="C170" i="69" s="1"/>
  <c r="C171" i="69" s="1"/>
  <c r="C172" i="69" s="1"/>
  <c r="C173" i="69" s="1"/>
  <c r="C174" i="69" s="1"/>
  <c r="C175" i="69" s="1"/>
  <c r="C176" i="69" s="1"/>
  <c r="C177" i="69" s="1"/>
  <c r="C178" i="69" s="1"/>
  <c r="C179" i="69" s="1"/>
  <c r="C180" i="69" s="1"/>
  <c r="C181" i="69" s="1"/>
  <c r="C182" i="69" s="1"/>
  <c r="C183" i="69" s="1"/>
  <c r="C184" i="69" s="1"/>
  <c r="C185" i="69" s="1"/>
  <c r="C186" i="69" s="1"/>
  <c r="C187" i="69" s="1"/>
  <c r="C188" i="69" s="1"/>
  <c r="C189" i="69" s="1"/>
  <c r="C190" i="69" s="1"/>
  <c r="C191" i="69" s="1"/>
  <c r="C192" i="69" s="1"/>
  <c r="C193" i="69" s="1"/>
  <c r="C194" i="69" s="1"/>
  <c r="C195" i="69" s="1"/>
  <c r="C196" i="69" s="1"/>
  <c r="C197" i="69" s="1"/>
  <c r="C198" i="69" s="1"/>
  <c r="C199" i="69" s="1"/>
  <c r="C200" i="69" s="1"/>
  <c r="C201" i="69" s="1"/>
  <c r="C202" i="69" s="1"/>
  <c r="C203" i="69" s="1"/>
  <c r="C204" i="69" s="1"/>
  <c r="C205" i="69" s="1"/>
  <c r="C206" i="69" s="1"/>
  <c r="C207" i="69" s="1"/>
  <c r="C208" i="69" s="1"/>
  <c r="C209" i="69" s="1"/>
  <c r="C210" i="69" s="1"/>
  <c r="C211" i="69" s="1"/>
  <c r="C212" i="69" s="1"/>
  <c r="C213" i="69" s="1"/>
  <c r="C214" i="69" s="1"/>
  <c r="C215" i="69" s="1"/>
  <c r="C216" i="69" s="1"/>
  <c r="C217" i="69" s="1"/>
  <c r="C218" i="69" s="1"/>
  <c r="C219" i="69" s="1"/>
  <c r="C220" i="69" s="1"/>
  <c r="C221" i="69" s="1"/>
  <c r="C222" i="69" s="1"/>
  <c r="C223" i="69" s="1"/>
  <c r="C224" i="69" s="1"/>
  <c r="C225" i="69" s="1"/>
  <c r="C226" i="69" s="1"/>
  <c r="C227" i="69" s="1"/>
  <c r="C228" i="69" s="1"/>
  <c r="C229" i="69" s="1"/>
  <c r="C230" i="69" s="1"/>
  <c r="C231" i="69" s="1"/>
  <c r="C232" i="69" s="1"/>
  <c r="C233" i="69" s="1"/>
  <c r="C234" i="69" s="1"/>
  <c r="C235" i="69" s="1"/>
  <c r="C236" i="69" s="1"/>
  <c r="C237" i="69" s="1"/>
  <c r="C238" i="69" s="1"/>
  <c r="C239" i="69" s="1"/>
  <c r="C240" i="69" s="1"/>
  <c r="C241" i="69" s="1"/>
  <c r="C242" i="69" s="1"/>
  <c r="C243" i="69" s="1"/>
  <c r="C244" i="69" s="1"/>
  <c r="C245" i="69" s="1"/>
  <c r="C246" i="69" s="1"/>
  <c r="C247" i="69" s="1"/>
  <c r="C248" i="69" s="1"/>
  <c r="C249" i="69" s="1"/>
  <c r="C250" i="69" s="1"/>
  <c r="C251" i="69" s="1"/>
  <c r="C252" i="69" s="1"/>
  <c r="C253" i="69" s="1"/>
  <c r="C254" i="69" s="1"/>
  <c r="C255" i="69" s="1"/>
  <c r="C256" i="69" s="1"/>
  <c r="C257" i="69" s="1"/>
  <c r="C258" i="69" s="1"/>
  <c r="C259" i="69" s="1"/>
  <c r="C260" i="69" s="1"/>
  <c r="C261" i="69" s="1"/>
  <c r="C262" i="69" s="1"/>
  <c r="C263" i="69" s="1"/>
  <c r="C264" i="69" s="1"/>
  <c r="C265" i="69" s="1"/>
  <c r="C266" i="69" s="1"/>
  <c r="C267" i="69" s="1"/>
  <c r="C268" i="69" s="1"/>
  <c r="C269" i="69" s="1"/>
  <c r="C270" i="69" s="1"/>
  <c r="C271" i="69" s="1"/>
  <c r="C272" i="69" s="1"/>
  <c r="C273" i="69" s="1"/>
  <c r="C274" i="69" s="1"/>
  <c r="C275" i="69" s="1"/>
  <c r="C276" i="69" s="1"/>
  <c r="I146" i="69"/>
  <c r="I138" i="69"/>
  <c r="AL22" i="69"/>
  <c r="I273" i="69"/>
  <c r="AK153" i="69"/>
  <c r="AL175" i="69"/>
  <c r="AL63" i="69"/>
  <c r="AE273" i="69"/>
  <c r="I271" i="69"/>
  <c r="I269" i="69"/>
  <c r="I267" i="69"/>
  <c r="I265" i="69"/>
  <c r="I263" i="69"/>
  <c r="I261" i="69"/>
  <c r="I259" i="69"/>
  <c r="I257" i="69"/>
  <c r="I255" i="69"/>
  <c r="I253" i="69"/>
  <c r="I251" i="69"/>
  <c r="I249" i="69"/>
  <c r="I247" i="69"/>
  <c r="I231" i="69"/>
  <c r="I223" i="69"/>
  <c r="I215" i="69"/>
  <c r="I207" i="69"/>
  <c r="I203" i="69"/>
  <c r="I201" i="69"/>
  <c r="I199" i="69"/>
  <c r="I193" i="69"/>
  <c r="I191" i="69"/>
  <c r="I189" i="69"/>
  <c r="I185" i="69"/>
  <c r="AO185" i="69" s="1"/>
  <c r="I183" i="69"/>
  <c r="I177" i="69"/>
  <c r="AO177" i="69" s="1"/>
  <c r="I169" i="69"/>
  <c r="I167" i="69"/>
  <c r="I161" i="69"/>
  <c r="I159" i="69"/>
  <c r="I151" i="69"/>
  <c r="I145" i="69"/>
  <c r="AK121" i="69"/>
  <c r="AL271" i="69"/>
  <c r="AL143" i="69"/>
  <c r="AL79" i="69"/>
  <c r="H267" i="69"/>
  <c r="AK274" i="69"/>
  <c r="AK270" i="69"/>
  <c r="AK266" i="69"/>
  <c r="AK262" i="69"/>
  <c r="AK254" i="69"/>
  <c r="AK250" i="69"/>
  <c r="AK246" i="69"/>
  <c r="AK242" i="69"/>
  <c r="AK238" i="69"/>
  <c r="AK234" i="69"/>
  <c r="AK230" i="69"/>
  <c r="AK222" i="69"/>
  <c r="AK218" i="69"/>
  <c r="AK214" i="69"/>
  <c r="AK210" i="69"/>
  <c r="AK206" i="69"/>
  <c r="AR274" i="69"/>
  <c r="AP264" i="69"/>
  <c r="AM86" i="69"/>
  <c r="M220" i="69"/>
  <c r="AH220" i="69" s="1"/>
  <c r="AU220" i="69" s="1"/>
  <c r="I137" i="69"/>
  <c r="AK137" i="69"/>
  <c r="AL255" i="69"/>
  <c r="AL71" i="69"/>
  <c r="AL55" i="69"/>
  <c r="AQ79" i="69"/>
  <c r="AQ22" i="69"/>
  <c r="AP253" i="69"/>
  <c r="H143" i="69"/>
  <c r="AQ143" i="69" s="1"/>
  <c r="AG149" i="69"/>
  <c r="AT149" i="69" s="1"/>
  <c r="AH149" i="69"/>
  <c r="AG141" i="69"/>
  <c r="AT141" i="69" s="1"/>
  <c r="AH141" i="69"/>
  <c r="AU141" i="69" s="1"/>
  <c r="AG137" i="69"/>
  <c r="AT137" i="69" s="1"/>
  <c r="AH137" i="69"/>
  <c r="AG133" i="69"/>
  <c r="AT133" i="69" s="1"/>
  <c r="AH133" i="69"/>
  <c r="AG129" i="69"/>
  <c r="AT129" i="69" s="1"/>
  <c r="AH129" i="69"/>
  <c r="AU129" i="69" s="1"/>
  <c r="AG125" i="69"/>
  <c r="AT125" i="69" s="1"/>
  <c r="AH125" i="69"/>
  <c r="AU125" i="69" s="1"/>
  <c r="AG121" i="69"/>
  <c r="AT121" i="69" s="1"/>
  <c r="AH121" i="69"/>
  <c r="AU121" i="69" s="1"/>
  <c r="AG117" i="69"/>
  <c r="AT117" i="69" s="1"/>
  <c r="AH117" i="69"/>
  <c r="AU117" i="69" s="1"/>
  <c r="AG113" i="69"/>
  <c r="AT113" i="69" s="1"/>
  <c r="AH113" i="69"/>
  <c r="AG109" i="69"/>
  <c r="AT109" i="69" s="1"/>
  <c r="AH109" i="69"/>
  <c r="AG105" i="69"/>
  <c r="AT105" i="69" s="1"/>
  <c r="AH105" i="69"/>
  <c r="AG103" i="69"/>
  <c r="AT103" i="69" s="1"/>
  <c r="AG101" i="69"/>
  <c r="AT101" i="69" s="1"/>
  <c r="AH101" i="69"/>
  <c r="AG93" i="69"/>
  <c r="AT93" i="69" s="1"/>
  <c r="AH93" i="69"/>
  <c r="AG87" i="69"/>
  <c r="AT87" i="69" s="1"/>
  <c r="AG83" i="69"/>
  <c r="AT83" i="69" s="1"/>
  <c r="AH83" i="69"/>
  <c r="AG75" i="69"/>
  <c r="AT75" i="69" s="1"/>
  <c r="AH75" i="69"/>
  <c r="AG71" i="69"/>
  <c r="AT71" i="69" s="1"/>
  <c r="AG67" i="69"/>
  <c r="AT67" i="69" s="1"/>
  <c r="AH67" i="69"/>
  <c r="AG63" i="69"/>
  <c r="AT63" i="69" s="1"/>
  <c r="AG59" i="69"/>
  <c r="AH59" i="69"/>
  <c r="AG55" i="69"/>
  <c r="AG51" i="69"/>
  <c r="AH51" i="69"/>
  <c r="AG43" i="69"/>
  <c r="AH43" i="69"/>
  <c r="AG39" i="69"/>
  <c r="AG29" i="69"/>
  <c r="AG23" i="69"/>
  <c r="AH23" i="69"/>
  <c r="AL275" i="69"/>
  <c r="AK275" i="69"/>
  <c r="AK191" i="69"/>
  <c r="AE275" i="69"/>
  <c r="AQ275" i="69"/>
  <c r="I275" i="69"/>
  <c r="AQ271" i="69"/>
  <c r="AE271" i="69"/>
  <c r="AQ269" i="69"/>
  <c r="AQ267" i="69"/>
  <c r="AQ265" i="69"/>
  <c r="AQ263" i="69"/>
  <c r="AE263" i="69"/>
  <c r="AQ261" i="69"/>
  <c r="AQ259" i="69"/>
  <c r="AQ257" i="69"/>
  <c r="AQ255" i="69"/>
  <c r="AE255" i="69"/>
  <c r="AQ253" i="69"/>
  <c r="AQ251" i="69"/>
  <c r="AQ249" i="69"/>
  <c r="AQ247" i="69"/>
  <c r="AE247" i="69"/>
  <c r="AL263" i="69"/>
  <c r="AL247" i="69"/>
  <c r="AL135" i="69"/>
  <c r="AL119" i="69"/>
  <c r="AL103" i="69"/>
  <c r="AL87" i="69"/>
  <c r="AH111" i="69"/>
  <c r="AU111" i="69" s="1"/>
  <c r="AH63" i="69"/>
  <c r="AG143" i="69"/>
  <c r="AT143" i="69" s="1"/>
  <c r="AG139" i="69"/>
  <c r="AT139" i="69" s="1"/>
  <c r="AH139" i="69"/>
  <c r="AG135" i="69"/>
  <c r="AT135" i="69" s="1"/>
  <c r="AG131" i="69"/>
  <c r="AT131" i="69" s="1"/>
  <c r="AH131" i="69"/>
  <c r="AU131" i="69" s="1"/>
  <c r="AG123" i="69"/>
  <c r="AT123" i="69" s="1"/>
  <c r="AH123" i="69"/>
  <c r="AG115" i="69"/>
  <c r="AT115" i="69" s="1"/>
  <c r="AH115" i="69"/>
  <c r="AU115" i="69" s="1"/>
  <c r="AG107" i="69"/>
  <c r="AT107" i="69" s="1"/>
  <c r="AH107" i="69"/>
  <c r="AG99" i="69"/>
  <c r="AT99" i="69" s="1"/>
  <c r="AH99" i="69"/>
  <c r="AG91" i="69"/>
  <c r="AT91" i="69" s="1"/>
  <c r="AH91" i="69"/>
  <c r="AG89" i="69"/>
  <c r="AT89" i="69" s="1"/>
  <c r="AH89" i="69"/>
  <c r="AG85" i="69"/>
  <c r="AT85" i="69" s="1"/>
  <c r="AH85" i="69"/>
  <c r="AG81" i="69"/>
  <c r="AT81" i="69" s="1"/>
  <c r="AH81" i="69"/>
  <c r="AG77" i="69"/>
  <c r="AT77" i="69" s="1"/>
  <c r="AH77" i="69"/>
  <c r="AG69" i="69"/>
  <c r="AT69" i="69" s="1"/>
  <c r="AH69" i="69"/>
  <c r="AU69" i="69" s="1"/>
  <c r="AG65" i="69"/>
  <c r="AT65" i="69" s="1"/>
  <c r="AH65" i="69"/>
  <c r="AG61" i="69"/>
  <c r="AH61" i="69"/>
  <c r="AG53" i="69"/>
  <c r="AH53" i="69"/>
  <c r="AG45" i="69"/>
  <c r="AH45" i="69"/>
  <c r="AG41" i="69"/>
  <c r="AH41" i="69"/>
  <c r="AG31" i="69"/>
  <c r="AH31" i="69"/>
  <c r="AL273" i="69"/>
  <c r="AK273" i="69"/>
  <c r="AL269" i="69"/>
  <c r="AK269" i="69"/>
  <c r="AL267" i="69"/>
  <c r="AK267" i="69"/>
  <c r="AL265" i="69"/>
  <c r="AK265" i="69"/>
  <c r="AL261" i="69"/>
  <c r="AK261" i="69"/>
  <c r="AL259" i="69"/>
  <c r="AK259" i="69"/>
  <c r="AL257" i="69"/>
  <c r="AK257" i="69"/>
  <c r="AL253" i="69"/>
  <c r="AK253" i="69"/>
  <c r="H251" i="69"/>
  <c r="AL251" i="69"/>
  <c r="AK251" i="69"/>
  <c r="AL249" i="69"/>
  <c r="AK249" i="69"/>
  <c r="AL245" i="69"/>
  <c r="AK245" i="69"/>
  <c r="AE245" i="69"/>
  <c r="AQ245" i="69"/>
  <c r="AL243" i="69"/>
  <c r="AK243" i="69"/>
  <c r="AE243" i="69"/>
  <c r="AQ243" i="69"/>
  <c r="AL241" i="69"/>
  <c r="AK241" i="69"/>
  <c r="AE241" i="69"/>
  <c r="AQ241" i="69"/>
  <c r="AK239" i="69"/>
  <c r="AE239" i="69"/>
  <c r="AQ239" i="69"/>
  <c r="AP237" i="69"/>
  <c r="AL237" i="69"/>
  <c r="AK237" i="69"/>
  <c r="AE237" i="69"/>
  <c r="AQ237" i="69"/>
  <c r="H235" i="69"/>
  <c r="AL235" i="69"/>
  <c r="AK235" i="69"/>
  <c r="AE235" i="69"/>
  <c r="AQ235" i="69"/>
  <c r="AL233" i="69"/>
  <c r="AK233" i="69"/>
  <c r="AE233" i="69"/>
  <c r="AQ233" i="69"/>
  <c r="AK231" i="69"/>
  <c r="AE231" i="69"/>
  <c r="AQ231" i="69"/>
  <c r="AL229" i="69"/>
  <c r="AK229" i="69"/>
  <c r="AE229" i="69"/>
  <c r="AQ229" i="69"/>
  <c r="AL227" i="69"/>
  <c r="AK227" i="69"/>
  <c r="AE227" i="69"/>
  <c r="AQ227" i="69"/>
  <c r="AL225" i="69"/>
  <c r="AK225" i="69"/>
  <c r="AE225" i="69"/>
  <c r="AQ225" i="69"/>
  <c r="AK223" i="69"/>
  <c r="AE223" i="69"/>
  <c r="AQ223" i="69"/>
  <c r="AL221" i="69"/>
  <c r="AP221" i="69"/>
  <c r="AK221" i="69"/>
  <c r="AE221" i="69"/>
  <c r="AQ221" i="69"/>
  <c r="H219" i="69"/>
  <c r="AL219" i="69"/>
  <c r="AK219" i="69"/>
  <c r="AE219" i="69"/>
  <c r="AQ219" i="69"/>
  <c r="AL217" i="69"/>
  <c r="AK217" i="69"/>
  <c r="AE217" i="69"/>
  <c r="AQ217" i="69"/>
  <c r="AK215" i="69"/>
  <c r="AE215" i="69"/>
  <c r="AQ215" i="69"/>
  <c r="AL213" i="69"/>
  <c r="AK213" i="69"/>
  <c r="AE213" i="69"/>
  <c r="AQ213" i="69"/>
  <c r="AL211" i="69"/>
  <c r="AK211" i="69"/>
  <c r="AE211" i="69"/>
  <c r="AQ211" i="69"/>
  <c r="AL209" i="69"/>
  <c r="AK209" i="69"/>
  <c r="AE209" i="69"/>
  <c r="AQ209" i="69"/>
  <c r="AK207" i="69"/>
  <c r="AE207" i="69"/>
  <c r="AQ207" i="69"/>
  <c r="AP205" i="69"/>
  <c r="AL205" i="69"/>
  <c r="AK205" i="69"/>
  <c r="AE205" i="69"/>
  <c r="AQ205" i="69"/>
  <c r="AK203" i="69"/>
  <c r="AL203" i="69"/>
  <c r="AE203" i="69"/>
  <c r="AQ203" i="69"/>
  <c r="AL201" i="69"/>
  <c r="AE201" i="69"/>
  <c r="AQ201" i="69"/>
  <c r="AK199" i="69"/>
  <c r="AE199" i="69"/>
  <c r="AQ199" i="69"/>
  <c r="AL197" i="69"/>
  <c r="AK197" i="69"/>
  <c r="AK195" i="69"/>
  <c r="AL195" i="69"/>
  <c r="AL193" i="69"/>
  <c r="AL189" i="69"/>
  <c r="AK189" i="69"/>
  <c r="H187" i="69"/>
  <c r="AQ187" i="69" s="1"/>
  <c r="AK187" i="69"/>
  <c r="AL187" i="69"/>
  <c r="AL185" i="69"/>
  <c r="AK183" i="69"/>
  <c r="AL181" i="69"/>
  <c r="AK181" i="69"/>
  <c r="AK179" i="69"/>
  <c r="AL179" i="69"/>
  <c r="AL177" i="69"/>
  <c r="AK175" i="69"/>
  <c r="AP173" i="69"/>
  <c r="AL173" i="69"/>
  <c r="AK173" i="69"/>
  <c r="AK171" i="69"/>
  <c r="H171" i="69"/>
  <c r="AQ171" i="69" s="1"/>
  <c r="AL171" i="69"/>
  <c r="AL169" i="69"/>
  <c r="AK167" i="69"/>
  <c r="AL165" i="69"/>
  <c r="AK165" i="69"/>
  <c r="AK163" i="69"/>
  <c r="AL163" i="69"/>
  <c r="AL161" i="69"/>
  <c r="AK159" i="69"/>
  <c r="AL157" i="69"/>
  <c r="AP157" i="69"/>
  <c r="AK157" i="69"/>
  <c r="H155" i="69"/>
  <c r="AQ155" i="69" s="1"/>
  <c r="AK155" i="69"/>
  <c r="AL155" i="69"/>
  <c r="AL153" i="69"/>
  <c r="AK151" i="69"/>
  <c r="AP149" i="69"/>
  <c r="AL149" i="69"/>
  <c r="AK149" i="69"/>
  <c r="AK147" i="69"/>
  <c r="AL147" i="69"/>
  <c r="AL145" i="69"/>
  <c r="AK143" i="69"/>
  <c r="I143" i="69"/>
  <c r="AL141" i="69"/>
  <c r="AK141" i="69"/>
  <c r="AK139" i="69"/>
  <c r="AL139" i="69"/>
  <c r="I139" i="69"/>
  <c r="AL137" i="69"/>
  <c r="AL133" i="69"/>
  <c r="AK133" i="69"/>
  <c r="AK131" i="69"/>
  <c r="AL131" i="69"/>
  <c r="AL129" i="69"/>
  <c r="H127" i="69"/>
  <c r="AQ127" i="69" s="1"/>
  <c r="AK127" i="69"/>
  <c r="AL125" i="69"/>
  <c r="AK125" i="69"/>
  <c r="AK123" i="69"/>
  <c r="AL123" i="69"/>
  <c r="AL121" i="69"/>
  <c r="AL117" i="69"/>
  <c r="AK117" i="69"/>
  <c r="AK115" i="69"/>
  <c r="AL115" i="69"/>
  <c r="AL113" i="69"/>
  <c r="AK111" i="69"/>
  <c r="H111" i="69"/>
  <c r="AQ111" i="69" s="1"/>
  <c r="AL109" i="69"/>
  <c r="AK109" i="69"/>
  <c r="AK107" i="69"/>
  <c r="AL107" i="69"/>
  <c r="AL105" i="69"/>
  <c r="AK103" i="69"/>
  <c r="AL101" i="69"/>
  <c r="AK101" i="69"/>
  <c r="AK99" i="69"/>
  <c r="AL99" i="69"/>
  <c r="AL97" i="69"/>
  <c r="H95" i="69"/>
  <c r="AQ95" i="69" s="1"/>
  <c r="AK95" i="69"/>
  <c r="AL93" i="69"/>
  <c r="AK93" i="69"/>
  <c r="AK91" i="69"/>
  <c r="AL91" i="69"/>
  <c r="AL89" i="69"/>
  <c r="AK87" i="69"/>
  <c r="AL85" i="69"/>
  <c r="AK85" i="69"/>
  <c r="AK83" i="69"/>
  <c r="AL83" i="69"/>
  <c r="AL81" i="69"/>
  <c r="AK79" i="69"/>
  <c r="AL77" i="69"/>
  <c r="AK77" i="69"/>
  <c r="AK75" i="69"/>
  <c r="AL75" i="69"/>
  <c r="AL73" i="69"/>
  <c r="AK71" i="69"/>
  <c r="AL69" i="69"/>
  <c r="AK69" i="69"/>
  <c r="AK67" i="69"/>
  <c r="AL67" i="69"/>
  <c r="AL65" i="69"/>
  <c r="H63" i="69"/>
  <c r="AQ63" i="69" s="1"/>
  <c r="AK63" i="69"/>
  <c r="AL61" i="69"/>
  <c r="AK61" i="69"/>
  <c r="AK59" i="69"/>
  <c r="AL59" i="69"/>
  <c r="AL57" i="69"/>
  <c r="AK55" i="69"/>
  <c r="AL53" i="69"/>
  <c r="AK53" i="69"/>
  <c r="AK51" i="69"/>
  <c r="AL51" i="69"/>
  <c r="AL49" i="69"/>
  <c r="AK47" i="69"/>
  <c r="H47" i="69"/>
  <c r="AQ47" i="69" s="1"/>
  <c r="AL45" i="69"/>
  <c r="AK45" i="69"/>
  <c r="AK43" i="69"/>
  <c r="AL43" i="69"/>
  <c r="AL41" i="69"/>
  <c r="AK39" i="69"/>
  <c r="AL37" i="69"/>
  <c r="AK37" i="69"/>
  <c r="AL35" i="69"/>
  <c r="AK35" i="69"/>
  <c r="AK33" i="69"/>
  <c r="AL33" i="69"/>
  <c r="AL31" i="69"/>
  <c r="AK29" i="69"/>
  <c r="AL27" i="69"/>
  <c r="AK27" i="69"/>
  <c r="AK25" i="69"/>
  <c r="AL25" i="69"/>
  <c r="AL23" i="69"/>
  <c r="AI140" i="69"/>
  <c r="AV140" i="69" s="1"/>
  <c r="AG138" i="69"/>
  <c r="AT138" i="69" s="1"/>
  <c r="AI132" i="69"/>
  <c r="AG130" i="69"/>
  <c r="AT130" i="69" s="1"/>
  <c r="AI124" i="69"/>
  <c r="AV124" i="69" s="1"/>
  <c r="AG122" i="69"/>
  <c r="AT122" i="69" s="1"/>
  <c r="AI108" i="69"/>
  <c r="AG106" i="69"/>
  <c r="AT106" i="69" s="1"/>
  <c r="AI100" i="69"/>
  <c r="AV100" i="69" s="1"/>
  <c r="AG98" i="69"/>
  <c r="AT98" i="69" s="1"/>
  <c r="AI92" i="69"/>
  <c r="AV92" i="69" s="1"/>
  <c r="AG42" i="69"/>
  <c r="AI36" i="69"/>
  <c r="AI34" i="69"/>
  <c r="AG32" i="69"/>
  <c r="AL268" i="69"/>
  <c r="M268" i="69"/>
  <c r="AH268" i="69" s="1"/>
  <c r="AU268" i="69" s="1"/>
  <c r="AL258" i="69"/>
  <c r="AR258" i="69"/>
  <c r="AL236" i="69"/>
  <c r="M236" i="69"/>
  <c r="AG236" i="69" s="1"/>
  <c r="AT236" i="69" s="1"/>
  <c r="AL226" i="69"/>
  <c r="AR226" i="69"/>
  <c r="AL204" i="69"/>
  <c r="M204" i="69"/>
  <c r="AG204" i="69" s="1"/>
  <c r="AT204" i="69" s="1"/>
  <c r="AK204" i="69"/>
  <c r="AR202" i="69"/>
  <c r="AK202" i="69"/>
  <c r="AL200" i="69"/>
  <c r="AK200" i="69"/>
  <c r="AL198" i="69"/>
  <c r="AK198" i="69"/>
  <c r="M196" i="69"/>
  <c r="AH196" i="69" s="1"/>
  <c r="AK196" i="69"/>
  <c r="AL194" i="69"/>
  <c r="AK194" i="69"/>
  <c r="AL192" i="69"/>
  <c r="AK192" i="69"/>
  <c r="AL190" i="69"/>
  <c r="AK190" i="69"/>
  <c r="AL188" i="69"/>
  <c r="AK188" i="69"/>
  <c r="AK186" i="69"/>
  <c r="AL184" i="69"/>
  <c r="AK184" i="69"/>
  <c r="AL182" i="69"/>
  <c r="AK182" i="69"/>
  <c r="M180" i="69"/>
  <c r="AG180" i="69" s="1"/>
  <c r="AT180" i="69" s="1"/>
  <c r="AK180" i="69"/>
  <c r="AL178" i="69"/>
  <c r="AK178" i="69"/>
  <c r="AL176" i="69"/>
  <c r="AK176" i="69"/>
  <c r="AL174" i="69"/>
  <c r="AK174" i="69"/>
  <c r="AL172" i="69"/>
  <c r="M172" i="69"/>
  <c r="AG172" i="69" s="1"/>
  <c r="AT172" i="69" s="1"/>
  <c r="AK172" i="69"/>
  <c r="AK170" i="69"/>
  <c r="AL168" i="69"/>
  <c r="AK168" i="69"/>
  <c r="AL166" i="69"/>
  <c r="AK166" i="69"/>
  <c r="M164" i="69"/>
  <c r="AH164" i="69" s="1"/>
  <c r="AK164" i="69"/>
  <c r="AL162" i="69"/>
  <c r="AK162" i="69"/>
  <c r="AL160" i="69"/>
  <c r="AK160" i="69"/>
  <c r="AL158" i="69"/>
  <c r="AK158" i="69"/>
  <c r="AL156" i="69"/>
  <c r="AK156" i="69"/>
  <c r="AK154" i="69"/>
  <c r="AP152" i="69"/>
  <c r="AK152" i="69"/>
  <c r="AL150" i="69"/>
  <c r="AK150" i="69"/>
  <c r="AL148" i="69"/>
  <c r="AK148" i="69"/>
  <c r="AL146" i="69"/>
  <c r="AK146" i="69"/>
  <c r="AL144" i="69"/>
  <c r="AK144" i="69"/>
  <c r="AM142" i="69"/>
  <c r="AK142" i="69"/>
  <c r="AL140" i="69"/>
  <c r="AK140" i="69"/>
  <c r="AK138" i="69"/>
  <c r="I136" i="69"/>
  <c r="AK136" i="69"/>
  <c r="AL134" i="69"/>
  <c r="AM134" i="69"/>
  <c r="AK134" i="69"/>
  <c r="AL132" i="69"/>
  <c r="AK132" i="69"/>
  <c r="AL130" i="69"/>
  <c r="AK130" i="69"/>
  <c r="AL128" i="69"/>
  <c r="I128" i="69"/>
  <c r="AK128" i="69"/>
  <c r="AM126" i="69"/>
  <c r="AK126" i="69"/>
  <c r="AL124" i="69"/>
  <c r="AK124" i="69"/>
  <c r="AL122" i="69"/>
  <c r="AK122" i="69"/>
  <c r="I120" i="69"/>
  <c r="AK120" i="69"/>
  <c r="AL118" i="69"/>
  <c r="AK118" i="69"/>
  <c r="AL116" i="69"/>
  <c r="AK116" i="69"/>
  <c r="AL114" i="69"/>
  <c r="AK114" i="69"/>
  <c r="AL112" i="69"/>
  <c r="AK112" i="69"/>
  <c r="AM110" i="69"/>
  <c r="AK110" i="69"/>
  <c r="AL108" i="69"/>
  <c r="AK108" i="69"/>
  <c r="AL106" i="69"/>
  <c r="AK106" i="69"/>
  <c r="I104" i="69"/>
  <c r="AK104" i="69"/>
  <c r="AL102" i="69"/>
  <c r="AM102" i="69"/>
  <c r="AK102" i="69"/>
  <c r="AL100" i="69"/>
  <c r="AK100" i="69"/>
  <c r="AL98" i="69"/>
  <c r="AK98" i="69"/>
  <c r="AL96" i="69"/>
  <c r="I96" i="69"/>
  <c r="AK96" i="69"/>
  <c r="AM94" i="69"/>
  <c r="AK94" i="69"/>
  <c r="AL92" i="69"/>
  <c r="AK92" i="69"/>
  <c r="I88" i="69"/>
  <c r="AK88" i="69"/>
  <c r="AM78" i="69"/>
  <c r="AK78" i="69"/>
  <c r="I72" i="69"/>
  <c r="AK72" i="69"/>
  <c r="AM70" i="69"/>
  <c r="AK70" i="69"/>
  <c r="I64" i="69"/>
  <c r="AK64" i="69"/>
  <c r="AM62" i="69"/>
  <c r="AK62" i="69"/>
  <c r="I56" i="69"/>
  <c r="AP56" i="69" s="1"/>
  <c r="AK56" i="69"/>
  <c r="AM46" i="69"/>
  <c r="AK46" i="69"/>
  <c r="AK40" i="69"/>
  <c r="AM38" i="69"/>
  <c r="AK38" i="69"/>
  <c r="AK30" i="69"/>
  <c r="AQ276" i="69"/>
  <c r="AE276" i="69"/>
  <c r="I274" i="69"/>
  <c r="AQ272" i="69"/>
  <c r="AE272" i="69"/>
  <c r="AQ270" i="69"/>
  <c r="AE270" i="69"/>
  <c r="AQ268" i="69"/>
  <c r="AE268" i="69"/>
  <c r="AQ266" i="69"/>
  <c r="AE266" i="69"/>
  <c r="AQ264" i="69"/>
  <c r="AE264" i="69"/>
  <c r="AQ262" i="69"/>
  <c r="AE262" i="69"/>
  <c r="AQ260" i="69"/>
  <c r="AE260" i="69"/>
  <c r="AQ258" i="69"/>
  <c r="AE258" i="69"/>
  <c r="AQ256" i="69"/>
  <c r="AE256" i="69"/>
  <c r="AQ254" i="69"/>
  <c r="AE254" i="69"/>
  <c r="AQ252" i="69"/>
  <c r="AE252" i="69"/>
  <c r="AQ250" i="69"/>
  <c r="AE250" i="69"/>
  <c r="AQ248" i="69"/>
  <c r="AE248" i="69"/>
  <c r="AQ246" i="69"/>
  <c r="AE246" i="69"/>
  <c r="AQ244" i="69"/>
  <c r="AE244" i="69"/>
  <c r="AQ242" i="69"/>
  <c r="AE242" i="69"/>
  <c r="AQ240" i="69"/>
  <c r="AE240" i="69"/>
  <c r="AQ238" i="69"/>
  <c r="AE238" i="69"/>
  <c r="AQ236" i="69"/>
  <c r="AE236" i="69"/>
  <c r="AQ234" i="69"/>
  <c r="AE234" i="69"/>
  <c r="AQ232" i="69"/>
  <c r="AE232" i="69"/>
  <c r="AQ230" i="69"/>
  <c r="AE230" i="69"/>
  <c r="AQ228" i="69"/>
  <c r="AE228" i="69"/>
  <c r="AQ226" i="69"/>
  <c r="AE226" i="69"/>
  <c r="AQ224" i="69"/>
  <c r="AE224" i="69"/>
  <c r="AQ222" i="69"/>
  <c r="AE222" i="69"/>
  <c r="AQ220" i="69"/>
  <c r="AE220" i="69"/>
  <c r="AQ218" i="69"/>
  <c r="AE218" i="69"/>
  <c r="AQ216" i="69"/>
  <c r="AE216" i="69"/>
  <c r="AQ214" i="69"/>
  <c r="AE214" i="69"/>
  <c r="AQ212" i="69"/>
  <c r="AE212" i="69"/>
  <c r="AQ210" i="69"/>
  <c r="AE210" i="69"/>
  <c r="AQ208" i="69"/>
  <c r="AE208" i="69"/>
  <c r="AQ206" i="69"/>
  <c r="AE206" i="69"/>
  <c r="AQ204" i="69"/>
  <c r="AE204" i="69"/>
  <c r="AQ202" i="69"/>
  <c r="AE202" i="69"/>
  <c r="AQ200" i="69"/>
  <c r="AE200" i="69"/>
  <c r="AI116" i="69"/>
  <c r="AG114" i="69"/>
  <c r="AT114" i="69" s="1"/>
  <c r="AR242" i="69"/>
  <c r="I112" i="69"/>
  <c r="I48" i="69"/>
  <c r="AM118" i="69"/>
  <c r="AM54" i="69"/>
  <c r="M252" i="69"/>
  <c r="AG252" i="69" s="1"/>
  <c r="AT252" i="69" s="1"/>
  <c r="M188" i="69"/>
  <c r="AH188" i="69" s="1"/>
  <c r="AG276" i="69"/>
  <c r="AT276" i="69" s="1"/>
  <c r="AH276" i="69"/>
  <c r="AU276" i="69" s="1"/>
  <c r="AI276" i="69"/>
  <c r="AV276" i="69" s="1"/>
  <c r="AG260" i="69"/>
  <c r="AT260" i="69" s="1"/>
  <c r="AH260" i="69"/>
  <c r="AU260" i="69" s="1"/>
  <c r="AI260" i="69"/>
  <c r="AV260" i="69" s="1"/>
  <c r="AG244" i="69"/>
  <c r="AT244" i="69" s="1"/>
  <c r="AH244" i="69"/>
  <c r="AU244" i="69" s="1"/>
  <c r="AI244" i="69"/>
  <c r="AV244" i="69" s="1"/>
  <c r="AG228" i="69"/>
  <c r="AT228" i="69" s="1"/>
  <c r="AH228" i="69"/>
  <c r="AU228" i="69" s="1"/>
  <c r="AI228" i="69"/>
  <c r="AV228" i="69" s="1"/>
  <c r="AG212" i="69"/>
  <c r="AT212" i="69" s="1"/>
  <c r="AH212" i="69"/>
  <c r="AU212" i="69" s="1"/>
  <c r="AI212" i="69"/>
  <c r="AV212" i="69" s="1"/>
  <c r="AG196" i="69"/>
  <c r="AT196" i="69" s="1"/>
  <c r="AL276" i="69"/>
  <c r="AL272" i="69"/>
  <c r="AL266" i="69"/>
  <c r="AL260" i="69"/>
  <c r="AL256" i="69"/>
  <c r="AL250" i="69"/>
  <c r="AL244" i="69"/>
  <c r="AL234" i="69"/>
  <c r="AL228" i="69"/>
  <c r="AL218" i="69"/>
  <c r="AL212" i="69"/>
  <c r="AL202" i="69"/>
  <c r="AL196" i="69"/>
  <c r="AL186" i="69"/>
  <c r="AL180" i="69"/>
  <c r="AL170" i="69"/>
  <c r="AL164" i="69"/>
  <c r="AL154" i="69"/>
  <c r="AL152" i="69"/>
  <c r="AL142" i="69"/>
  <c r="AL138" i="69"/>
  <c r="AL136" i="69"/>
  <c r="AL126" i="69"/>
  <c r="AL120" i="69"/>
  <c r="AL110" i="69"/>
  <c r="AL104" i="69"/>
  <c r="AL94" i="69"/>
  <c r="AG156" i="69"/>
  <c r="AT156" i="69" s="1"/>
  <c r="AH156" i="69"/>
  <c r="AI156" i="69"/>
  <c r="AV156" i="69" s="1"/>
  <c r="AH150" i="69"/>
  <c r="AI150" i="69"/>
  <c r="AV150" i="69" s="1"/>
  <c r="AG150" i="69"/>
  <c r="AT150" i="69" s="1"/>
  <c r="AG148" i="69"/>
  <c r="AT148" i="69" s="1"/>
  <c r="AH148" i="69"/>
  <c r="AH146" i="69"/>
  <c r="AI146" i="69"/>
  <c r="AV146" i="69" s="1"/>
  <c r="AG140" i="69"/>
  <c r="AT140" i="69" s="1"/>
  <c r="AH140" i="69"/>
  <c r="AH138" i="69"/>
  <c r="AI138" i="69"/>
  <c r="AV138" i="69" s="1"/>
  <c r="AG136" i="69"/>
  <c r="AT136" i="69" s="1"/>
  <c r="AH136" i="69"/>
  <c r="AI136" i="69"/>
  <c r="AV136" i="69" s="1"/>
  <c r="AH134" i="69"/>
  <c r="AU134" i="69" s="1"/>
  <c r="AI134" i="69"/>
  <c r="AG134" i="69"/>
  <c r="AT134" i="69" s="1"/>
  <c r="AG132" i="69"/>
  <c r="AT132" i="69" s="1"/>
  <c r="AH132" i="69"/>
  <c r="AU132" i="69" s="1"/>
  <c r="AH130" i="69"/>
  <c r="AU130" i="69" s="1"/>
  <c r="AI130" i="69"/>
  <c r="AG128" i="69"/>
  <c r="AT128" i="69" s="1"/>
  <c r="AH128" i="69"/>
  <c r="AU128" i="69" s="1"/>
  <c r="AI128" i="69"/>
  <c r="AH126" i="69"/>
  <c r="AI126" i="69"/>
  <c r="AV126" i="69" s="1"/>
  <c r="AG126" i="69"/>
  <c r="AT126" i="69" s="1"/>
  <c r="AG124" i="69"/>
  <c r="AT124" i="69" s="1"/>
  <c r="AH124" i="69"/>
  <c r="AH122" i="69"/>
  <c r="AI122" i="69"/>
  <c r="AV122" i="69" s="1"/>
  <c r="AG120" i="69"/>
  <c r="AT120" i="69" s="1"/>
  <c r="AH120" i="69"/>
  <c r="AU120" i="69" s="1"/>
  <c r="AI120" i="69"/>
  <c r="AH118" i="69"/>
  <c r="AU118" i="69" s="1"/>
  <c r="AI118" i="69"/>
  <c r="AG118" i="69"/>
  <c r="AT118" i="69" s="1"/>
  <c r="AG116" i="69"/>
  <c r="AT116" i="69" s="1"/>
  <c r="AH116" i="69"/>
  <c r="AU116" i="69" s="1"/>
  <c r="AH114" i="69"/>
  <c r="AU114" i="69" s="1"/>
  <c r="AI114" i="69"/>
  <c r="AG112" i="69"/>
  <c r="AT112" i="69" s="1"/>
  <c r="AH112" i="69"/>
  <c r="AI112" i="69"/>
  <c r="AV112" i="69" s="1"/>
  <c r="AH110" i="69"/>
  <c r="AI110" i="69"/>
  <c r="AV110" i="69" s="1"/>
  <c r="AG110" i="69"/>
  <c r="AT110" i="69" s="1"/>
  <c r="AG108" i="69"/>
  <c r="AT108" i="69" s="1"/>
  <c r="AH108" i="69"/>
  <c r="AU108" i="69" s="1"/>
  <c r="AH106" i="69"/>
  <c r="AI106" i="69"/>
  <c r="AV106" i="69" s="1"/>
  <c r="AG104" i="69"/>
  <c r="AT104" i="69" s="1"/>
  <c r="AH104" i="69"/>
  <c r="AI104" i="69"/>
  <c r="AV104" i="69" s="1"/>
  <c r="AH102" i="69"/>
  <c r="AI102" i="69"/>
  <c r="AV102" i="69" s="1"/>
  <c r="AG102" i="69"/>
  <c r="AT102" i="69" s="1"/>
  <c r="AG100" i="69"/>
  <c r="AT100" i="69" s="1"/>
  <c r="AH100" i="69"/>
  <c r="AH98" i="69"/>
  <c r="AI98" i="69"/>
  <c r="AV98" i="69" s="1"/>
  <c r="AG96" i="69"/>
  <c r="AT96" i="69" s="1"/>
  <c r="AH96" i="69"/>
  <c r="AU96" i="69" s="1"/>
  <c r="AI96" i="69"/>
  <c r="AH94" i="69"/>
  <c r="AI94" i="69"/>
  <c r="AV94" i="69" s="1"/>
  <c r="AG94" i="69"/>
  <c r="AT94" i="69" s="1"/>
  <c r="AG92" i="69"/>
  <c r="AT92" i="69" s="1"/>
  <c r="AH92" i="69"/>
  <c r="AG88" i="69"/>
  <c r="AT88" i="69" s="1"/>
  <c r="AH88" i="69"/>
  <c r="AI88" i="69"/>
  <c r="AV88" i="69" s="1"/>
  <c r="AH82" i="69"/>
  <c r="AI82" i="69"/>
  <c r="AV82" i="69" s="1"/>
  <c r="AH78" i="69"/>
  <c r="AU78" i="69" s="1"/>
  <c r="AI78" i="69"/>
  <c r="AG78" i="69"/>
  <c r="AG72" i="69"/>
  <c r="AT72" i="69" s="1"/>
  <c r="AH72" i="69"/>
  <c r="AI72" i="69"/>
  <c r="AH70" i="69"/>
  <c r="AI70" i="69"/>
  <c r="AV70" i="69" s="1"/>
  <c r="AG70" i="69"/>
  <c r="AT70" i="69" s="1"/>
  <c r="AG64" i="69"/>
  <c r="AT64" i="69" s="1"/>
  <c r="AH64" i="69"/>
  <c r="AU64" i="69" s="1"/>
  <c r="AI64" i="69"/>
  <c r="AH62" i="69"/>
  <c r="AI62" i="69"/>
  <c r="AV62" i="69" s="1"/>
  <c r="AG62" i="69"/>
  <c r="AT62" i="69" s="1"/>
  <c r="AG56" i="69"/>
  <c r="AH56" i="69"/>
  <c r="AU56" i="69" s="1"/>
  <c r="AI56" i="69"/>
  <c r="AG54" i="69"/>
  <c r="AT54" i="69" s="1"/>
  <c r="AH46" i="69"/>
  <c r="AI46" i="69"/>
  <c r="AG46" i="69"/>
  <c r="AH42" i="69"/>
  <c r="AI42" i="69"/>
  <c r="AG36" i="69"/>
  <c r="AH36" i="69"/>
  <c r="AG34" i="69"/>
  <c r="AH34" i="69"/>
  <c r="AH32" i="69"/>
  <c r="AI32" i="69"/>
  <c r="AH28" i="69"/>
  <c r="AI28" i="69"/>
  <c r="AG28" i="69"/>
  <c r="AH26" i="69"/>
  <c r="AH24" i="69"/>
  <c r="AI24" i="69"/>
  <c r="AO276" i="69"/>
  <c r="AN276" i="69"/>
  <c r="AR276" i="69"/>
  <c r="AP276" i="69"/>
  <c r="AO274" i="69"/>
  <c r="AN274" i="69"/>
  <c r="K274" i="69" s="1"/>
  <c r="M274" i="69"/>
  <c r="AP274" i="69"/>
  <c r="AO272" i="69"/>
  <c r="AN272" i="69"/>
  <c r="K272" i="69" s="1"/>
  <c r="AR272" i="69"/>
  <c r="M272" i="69"/>
  <c r="AO270" i="69"/>
  <c r="AN270" i="69"/>
  <c r="K270" i="69" s="1"/>
  <c r="M270" i="69"/>
  <c r="AP270" i="69"/>
  <c r="AR270" i="69"/>
  <c r="AO268" i="69"/>
  <c r="AN268" i="69"/>
  <c r="K268" i="69" s="1"/>
  <c r="AR268" i="69"/>
  <c r="AP268" i="69"/>
  <c r="AO266" i="69"/>
  <c r="AN266" i="69"/>
  <c r="K266" i="69" s="1"/>
  <c r="M266" i="69"/>
  <c r="AP266" i="69"/>
  <c r="AO264" i="69"/>
  <c r="AN264" i="69"/>
  <c r="K264" i="69" s="1"/>
  <c r="AR264" i="69"/>
  <c r="M264" i="69"/>
  <c r="AO262" i="69"/>
  <c r="AN262" i="69"/>
  <c r="K262" i="69" s="1"/>
  <c r="M262" i="69"/>
  <c r="AP262" i="69"/>
  <c r="AR262" i="69"/>
  <c r="AO260" i="69"/>
  <c r="AN260" i="69"/>
  <c r="K260" i="69" s="1"/>
  <c r="AR260" i="69"/>
  <c r="AP260" i="69"/>
  <c r="AO258" i="69"/>
  <c r="AN258" i="69"/>
  <c r="K258" i="69" s="1"/>
  <c r="M258" i="69"/>
  <c r="AP258" i="69"/>
  <c r="AO256" i="69"/>
  <c r="AN256" i="69"/>
  <c r="K256" i="69" s="1"/>
  <c r="AR256" i="69"/>
  <c r="M256" i="69"/>
  <c r="AO254" i="69"/>
  <c r="AN254" i="69"/>
  <c r="K254" i="69" s="1"/>
  <c r="M254" i="69"/>
  <c r="AR254" i="69"/>
  <c r="AO252" i="69"/>
  <c r="AN252" i="69"/>
  <c r="K252" i="69" s="1"/>
  <c r="AR252" i="69"/>
  <c r="AO250" i="69"/>
  <c r="AN250" i="69"/>
  <c r="K250" i="69" s="1"/>
  <c r="M250" i="69"/>
  <c r="AO248" i="69"/>
  <c r="AN248" i="69"/>
  <c r="K248" i="69" s="1"/>
  <c r="AR248" i="69"/>
  <c r="M248" i="69"/>
  <c r="AO246" i="69"/>
  <c r="AN246" i="69"/>
  <c r="K246" i="69" s="1"/>
  <c r="M246" i="69"/>
  <c r="AR246" i="69"/>
  <c r="AO244" i="69"/>
  <c r="AN244" i="69"/>
  <c r="K244" i="69" s="1"/>
  <c r="AR244" i="69"/>
  <c r="AO242" i="69"/>
  <c r="AN242" i="69"/>
  <c r="K242" i="69" s="1"/>
  <c r="M242" i="69"/>
  <c r="AO240" i="69"/>
  <c r="AN240" i="69"/>
  <c r="K240" i="69" s="1"/>
  <c r="AR240" i="69"/>
  <c r="M240" i="69"/>
  <c r="AO238" i="69"/>
  <c r="AN238" i="69"/>
  <c r="K238" i="69" s="1"/>
  <c r="M238" i="69"/>
  <c r="AR238" i="69"/>
  <c r="AO236" i="69"/>
  <c r="AN236" i="69"/>
  <c r="K236" i="69" s="1"/>
  <c r="AR236" i="69"/>
  <c r="AO234" i="69"/>
  <c r="AN234" i="69"/>
  <c r="K234" i="69" s="1"/>
  <c r="M234" i="69"/>
  <c r="AO232" i="69"/>
  <c r="AN232" i="69"/>
  <c r="K232" i="69" s="1"/>
  <c r="AR232" i="69"/>
  <c r="M232" i="69"/>
  <c r="AO230" i="69"/>
  <c r="AN230" i="69"/>
  <c r="K230" i="69" s="1"/>
  <c r="M230" i="69"/>
  <c r="AR230" i="69"/>
  <c r="AO228" i="69"/>
  <c r="AN228" i="69"/>
  <c r="K228" i="69" s="1"/>
  <c r="AR228" i="69"/>
  <c r="AO226" i="69"/>
  <c r="AN226" i="69"/>
  <c r="K226" i="69" s="1"/>
  <c r="M226" i="69"/>
  <c r="AO224" i="69"/>
  <c r="AN224" i="69"/>
  <c r="K224" i="69" s="1"/>
  <c r="AR224" i="69"/>
  <c r="M224" i="69"/>
  <c r="AO222" i="69"/>
  <c r="AN222" i="69"/>
  <c r="K222" i="69" s="1"/>
  <c r="M222" i="69"/>
  <c r="AR222" i="69"/>
  <c r="AO220" i="69"/>
  <c r="AN220" i="69"/>
  <c r="K220" i="69" s="1"/>
  <c r="AR220" i="69"/>
  <c r="AO218" i="69"/>
  <c r="AN218" i="69"/>
  <c r="K218" i="69" s="1"/>
  <c r="M218" i="69"/>
  <c r="AO216" i="69"/>
  <c r="AN216" i="69"/>
  <c r="K216" i="69" s="1"/>
  <c r="AR216" i="69"/>
  <c r="M216" i="69"/>
  <c r="AO214" i="69"/>
  <c r="AN214" i="69"/>
  <c r="K214" i="69" s="1"/>
  <c r="M214" i="69"/>
  <c r="AR214" i="69"/>
  <c r="AO212" i="69"/>
  <c r="AN212" i="69"/>
  <c r="K212" i="69" s="1"/>
  <c r="AR212" i="69"/>
  <c r="AO210" i="69"/>
  <c r="AN210" i="69"/>
  <c r="K210" i="69" s="1"/>
  <c r="M210" i="69"/>
  <c r="AO208" i="69"/>
  <c r="AN208" i="69"/>
  <c r="K208" i="69" s="1"/>
  <c r="AR208" i="69"/>
  <c r="M208" i="69"/>
  <c r="AO206" i="69"/>
  <c r="AN206" i="69"/>
  <c r="K206" i="69" s="1"/>
  <c r="M206" i="69"/>
  <c r="AR206" i="69"/>
  <c r="AO204" i="69"/>
  <c r="AN204" i="69"/>
  <c r="K204" i="69" s="1"/>
  <c r="AR204" i="69"/>
  <c r="AO202" i="69"/>
  <c r="AN202" i="69"/>
  <c r="K202" i="69" s="1"/>
  <c r="M202" i="69"/>
  <c r="AO200" i="69"/>
  <c r="AN200" i="69"/>
  <c r="K200" i="69" s="1"/>
  <c r="AR200" i="69"/>
  <c r="M200" i="69"/>
  <c r="AO198" i="69"/>
  <c r="AN198" i="69"/>
  <c r="M198" i="69"/>
  <c r="AO196" i="69"/>
  <c r="AN196" i="69"/>
  <c r="AO194" i="69"/>
  <c r="AN194" i="69"/>
  <c r="M194" i="69"/>
  <c r="AO192" i="69"/>
  <c r="AN192" i="69"/>
  <c r="M192" i="69"/>
  <c r="AO190" i="69"/>
  <c r="AN190" i="69"/>
  <c r="M190" i="69"/>
  <c r="AO188" i="69"/>
  <c r="AN188" i="69"/>
  <c r="AO186" i="69"/>
  <c r="AN186" i="69"/>
  <c r="M186" i="69"/>
  <c r="AO184" i="69"/>
  <c r="AN184" i="69"/>
  <c r="M184" i="69"/>
  <c r="AO182" i="69"/>
  <c r="AN182" i="69"/>
  <c r="M182" i="69"/>
  <c r="AO180" i="69"/>
  <c r="AN180" i="69"/>
  <c r="AO178" i="69"/>
  <c r="AN178" i="69"/>
  <c r="M178" i="69"/>
  <c r="AO176" i="69"/>
  <c r="AN176" i="69"/>
  <c r="M176" i="69"/>
  <c r="AO174" i="69"/>
  <c r="AN174" i="69"/>
  <c r="M174" i="69"/>
  <c r="AO172" i="69"/>
  <c r="AN172" i="69"/>
  <c r="AO170" i="69"/>
  <c r="AN170" i="69"/>
  <c r="M170" i="69"/>
  <c r="AO168" i="69"/>
  <c r="AN168" i="69"/>
  <c r="M168" i="69"/>
  <c r="AO166" i="69"/>
  <c r="AN166" i="69"/>
  <c r="M166" i="69"/>
  <c r="AO164" i="69"/>
  <c r="AN164" i="69"/>
  <c r="AO162" i="69"/>
  <c r="AN162" i="69"/>
  <c r="M162" i="69"/>
  <c r="AO160" i="69"/>
  <c r="AN160" i="69"/>
  <c r="M160" i="69"/>
  <c r="AO158" i="69"/>
  <c r="AN158" i="69"/>
  <c r="M158" i="69"/>
  <c r="AO156" i="69"/>
  <c r="AN156" i="69"/>
  <c r="AO154" i="69"/>
  <c r="AN154" i="69"/>
  <c r="AO152" i="69"/>
  <c r="AN152" i="69"/>
  <c r="AO150" i="69"/>
  <c r="AN150" i="69"/>
  <c r="AO148" i="69"/>
  <c r="AN148" i="69"/>
  <c r="AM148" i="69"/>
  <c r="AO146" i="69"/>
  <c r="AN146" i="69"/>
  <c r="AM146" i="69"/>
  <c r="AO144" i="69"/>
  <c r="AN144" i="69"/>
  <c r="AM144" i="69"/>
  <c r="AO142" i="69"/>
  <c r="AN142" i="69"/>
  <c r="AO140" i="69"/>
  <c r="AN140" i="69"/>
  <c r="AM140" i="69"/>
  <c r="AN138" i="69"/>
  <c r="AM138" i="69"/>
  <c r="AN136" i="69"/>
  <c r="AM136" i="69"/>
  <c r="AN134" i="69"/>
  <c r="I134" i="69"/>
  <c r="AN132" i="69"/>
  <c r="AM132" i="69"/>
  <c r="I132" i="69"/>
  <c r="AP132" i="69" s="1"/>
  <c r="AN130" i="69"/>
  <c r="I130" i="69"/>
  <c r="AM130" i="69"/>
  <c r="AN128" i="69"/>
  <c r="AM128" i="69"/>
  <c r="AN126" i="69"/>
  <c r="I126" i="69"/>
  <c r="AP126" i="69" s="1"/>
  <c r="AN124" i="69"/>
  <c r="AM124" i="69"/>
  <c r="I124" i="69"/>
  <c r="AP124" i="69" s="1"/>
  <c r="AN122" i="69"/>
  <c r="I122" i="69"/>
  <c r="AP122" i="69" s="1"/>
  <c r="AM122" i="69"/>
  <c r="AO120" i="69"/>
  <c r="AN120" i="69"/>
  <c r="AM120" i="69"/>
  <c r="AN118" i="69"/>
  <c r="I118" i="69"/>
  <c r="AP118" i="69" s="1"/>
  <c r="AN116" i="69"/>
  <c r="AM116" i="69"/>
  <c r="I116" i="69"/>
  <c r="AP116" i="69" s="1"/>
  <c r="AN114" i="69"/>
  <c r="I114" i="69"/>
  <c r="AM114" i="69"/>
  <c r="AN112" i="69"/>
  <c r="AM112" i="69"/>
  <c r="AN110" i="69"/>
  <c r="I110" i="69"/>
  <c r="AN108" i="69"/>
  <c r="AM108" i="69"/>
  <c r="I108" i="69"/>
  <c r="AP108" i="69" s="1"/>
  <c r="AN106" i="69"/>
  <c r="I106" i="69"/>
  <c r="AP106" i="69" s="1"/>
  <c r="AM106" i="69"/>
  <c r="AN104" i="69"/>
  <c r="AM104" i="69"/>
  <c r="AN102" i="69"/>
  <c r="I102" i="69"/>
  <c r="AN100" i="69"/>
  <c r="AM100" i="69"/>
  <c r="I100" i="69"/>
  <c r="AN98" i="69"/>
  <c r="I98" i="69"/>
  <c r="AP98" i="69" s="1"/>
  <c r="AM98" i="69"/>
  <c r="AN96" i="69"/>
  <c r="AM96" i="69"/>
  <c r="AN94" i="69"/>
  <c r="I94" i="69"/>
  <c r="AP94" i="69" s="1"/>
  <c r="AN92" i="69"/>
  <c r="AM92" i="69"/>
  <c r="I92" i="69"/>
  <c r="AP92" i="69" s="1"/>
  <c r="AN90" i="69"/>
  <c r="I90" i="69"/>
  <c r="AP90" i="69" s="1"/>
  <c r="AM90" i="69"/>
  <c r="AL90" i="69"/>
  <c r="AN88" i="69"/>
  <c r="AM88" i="69"/>
  <c r="AL88" i="69"/>
  <c r="AN86" i="69"/>
  <c r="I86" i="69"/>
  <c r="AL86" i="69"/>
  <c r="AN84" i="69"/>
  <c r="AM84" i="69"/>
  <c r="I84" i="69"/>
  <c r="AL84" i="69"/>
  <c r="AN82" i="69"/>
  <c r="I82" i="69"/>
  <c r="AM82" i="69"/>
  <c r="AL82" i="69"/>
  <c r="AO80" i="69"/>
  <c r="AN80" i="69"/>
  <c r="AM80" i="69"/>
  <c r="AL80" i="69"/>
  <c r="AN78" i="69"/>
  <c r="I78" i="69"/>
  <c r="AL78" i="69"/>
  <c r="AN76" i="69"/>
  <c r="AM76" i="69"/>
  <c r="I76" i="69"/>
  <c r="AL76" i="69"/>
  <c r="AN74" i="69"/>
  <c r="I74" i="69"/>
  <c r="AM74" i="69"/>
  <c r="AL74" i="69"/>
  <c r="AN72" i="69"/>
  <c r="AM72" i="69"/>
  <c r="AL72" i="69"/>
  <c r="AN70" i="69"/>
  <c r="I70" i="69"/>
  <c r="AL70" i="69"/>
  <c r="AN68" i="69"/>
  <c r="AM68" i="69"/>
  <c r="I68" i="69"/>
  <c r="AL68" i="69"/>
  <c r="AN66" i="69"/>
  <c r="I66" i="69"/>
  <c r="AM66" i="69"/>
  <c r="AL66" i="69"/>
  <c r="AO64" i="69"/>
  <c r="AN64" i="69"/>
  <c r="AM64" i="69"/>
  <c r="AL64" i="69"/>
  <c r="AN62" i="69"/>
  <c r="I62" i="69"/>
  <c r="AL62" i="69"/>
  <c r="AN60" i="69"/>
  <c r="AM60" i="69"/>
  <c r="I60" i="69"/>
  <c r="AL60" i="69"/>
  <c r="AN58" i="69"/>
  <c r="I58" i="69"/>
  <c r="AM58" i="69"/>
  <c r="AL58" i="69"/>
  <c r="AN56" i="69"/>
  <c r="AM56" i="69"/>
  <c r="AL56" i="69"/>
  <c r="AN54" i="69"/>
  <c r="I54" i="69"/>
  <c r="AL54" i="69"/>
  <c r="AM52" i="69"/>
  <c r="AN52" i="69"/>
  <c r="I52" i="69"/>
  <c r="AL52" i="69"/>
  <c r="AN50" i="69"/>
  <c r="I50" i="69"/>
  <c r="AM50" i="69"/>
  <c r="AL50" i="69"/>
  <c r="AM48" i="69"/>
  <c r="AN48" i="69"/>
  <c r="AL48" i="69"/>
  <c r="I46" i="69"/>
  <c r="AN46" i="69"/>
  <c r="AL46" i="69"/>
  <c r="AM44" i="69"/>
  <c r="AN44" i="69"/>
  <c r="I44" i="69"/>
  <c r="AL44" i="69"/>
  <c r="AN42" i="69"/>
  <c r="AM42" i="69"/>
  <c r="AL42" i="69"/>
  <c r="AM40" i="69"/>
  <c r="AN40" i="69"/>
  <c r="AL40" i="69"/>
  <c r="AP38" i="69"/>
  <c r="AN38" i="69"/>
  <c r="AL38" i="69"/>
  <c r="AM36" i="69"/>
  <c r="AN36" i="69"/>
  <c r="AL36" i="69"/>
  <c r="AM34" i="69"/>
  <c r="AN34" i="69"/>
  <c r="AL34" i="69"/>
  <c r="AN32" i="69"/>
  <c r="AM32" i="69"/>
  <c r="AL32" i="69"/>
  <c r="AM30" i="69"/>
  <c r="AN30" i="69"/>
  <c r="AL30" i="69"/>
  <c r="AN28" i="69"/>
  <c r="AL28" i="69"/>
  <c r="AM26" i="69"/>
  <c r="AN26" i="69"/>
  <c r="AL26" i="69"/>
  <c r="AN24" i="69"/>
  <c r="AM24" i="69"/>
  <c r="AL24" i="69"/>
  <c r="AR275" i="69"/>
  <c r="AO275" i="69"/>
  <c r="AN275" i="69"/>
  <c r="K275" i="69" s="1"/>
  <c r="AR273" i="69"/>
  <c r="AO273" i="69"/>
  <c r="AN273" i="69"/>
  <c r="K273" i="69" s="1"/>
  <c r="AO271" i="69"/>
  <c r="AN271" i="69"/>
  <c r="K271" i="69" s="1"/>
  <c r="AR269" i="69"/>
  <c r="AO269" i="69"/>
  <c r="AN269" i="69"/>
  <c r="K269" i="69" s="1"/>
  <c r="AR267" i="69"/>
  <c r="AO267" i="69"/>
  <c r="AN267" i="69"/>
  <c r="K267" i="69" s="1"/>
  <c r="AR265" i="69"/>
  <c r="AO265" i="69"/>
  <c r="AN265" i="69"/>
  <c r="K265" i="69" s="1"/>
  <c r="AO263" i="69"/>
  <c r="AN263" i="69"/>
  <c r="K263" i="69" s="1"/>
  <c r="AR261" i="69"/>
  <c r="AO261" i="69"/>
  <c r="AN261" i="69"/>
  <c r="K261" i="69" s="1"/>
  <c r="AR259" i="69"/>
  <c r="AO259" i="69"/>
  <c r="AN259" i="69"/>
  <c r="K259" i="69" s="1"/>
  <c r="AR257" i="69"/>
  <c r="AO257" i="69"/>
  <c r="AN257" i="69"/>
  <c r="K257" i="69" s="1"/>
  <c r="AO255" i="69"/>
  <c r="AN255" i="69"/>
  <c r="K255" i="69" s="1"/>
  <c r="AR253" i="69"/>
  <c r="AO253" i="69"/>
  <c r="AN253" i="69"/>
  <c r="K253" i="69" s="1"/>
  <c r="AR251" i="69"/>
  <c r="AO251" i="69"/>
  <c r="AN251" i="69"/>
  <c r="K251" i="69" s="1"/>
  <c r="AO249" i="69"/>
  <c r="AN249" i="69"/>
  <c r="K249" i="69" s="1"/>
  <c r="AO247" i="69"/>
  <c r="AN247" i="69"/>
  <c r="K247" i="69" s="1"/>
  <c r="AR245" i="69"/>
  <c r="AO245" i="69"/>
  <c r="AN245" i="69"/>
  <c r="K245" i="69" s="1"/>
  <c r="AR243" i="69"/>
  <c r="AO243" i="69"/>
  <c r="AN243" i="69"/>
  <c r="K243" i="69" s="1"/>
  <c r="AO241" i="69"/>
  <c r="AN241" i="69"/>
  <c r="K241" i="69" s="1"/>
  <c r="AO239" i="69"/>
  <c r="AN239" i="69"/>
  <c r="K239" i="69" s="1"/>
  <c r="AR237" i="69"/>
  <c r="AO237" i="69"/>
  <c r="AN237" i="69"/>
  <c r="K237" i="69" s="1"/>
  <c r="AR235" i="69"/>
  <c r="AO235" i="69"/>
  <c r="AN235" i="69"/>
  <c r="K235" i="69" s="1"/>
  <c r="AO233" i="69"/>
  <c r="AN233" i="69"/>
  <c r="K233" i="69" s="1"/>
  <c r="AO231" i="69"/>
  <c r="AN231" i="69"/>
  <c r="K231" i="69" s="1"/>
  <c r="AR229" i="69"/>
  <c r="AO229" i="69"/>
  <c r="AN229" i="69"/>
  <c r="K229" i="69" s="1"/>
  <c r="AR227" i="69"/>
  <c r="AO227" i="69"/>
  <c r="AN227" i="69"/>
  <c r="K227" i="69" s="1"/>
  <c r="AO225" i="69"/>
  <c r="AN225" i="69"/>
  <c r="K225" i="69" s="1"/>
  <c r="AO223" i="69"/>
  <c r="AN223" i="69"/>
  <c r="K223" i="69" s="1"/>
  <c r="AR221" i="69"/>
  <c r="AO221" i="69"/>
  <c r="AN221" i="69"/>
  <c r="K221" i="69" s="1"/>
  <c r="AR219" i="69"/>
  <c r="AO219" i="69"/>
  <c r="AN219" i="69"/>
  <c r="K219" i="69" s="1"/>
  <c r="AO217" i="69"/>
  <c r="AN217" i="69"/>
  <c r="K217" i="69" s="1"/>
  <c r="AO215" i="69"/>
  <c r="AN215" i="69"/>
  <c r="K215" i="69" s="1"/>
  <c r="AR213" i="69"/>
  <c r="AO213" i="69"/>
  <c r="AN213" i="69"/>
  <c r="K213" i="69" s="1"/>
  <c r="AR211" i="69"/>
  <c r="AO211" i="69"/>
  <c r="AN211" i="69"/>
  <c r="K211" i="69" s="1"/>
  <c r="AO209" i="69"/>
  <c r="AN209" i="69"/>
  <c r="K209" i="69" s="1"/>
  <c r="AO207" i="69"/>
  <c r="AN207" i="69"/>
  <c r="K207" i="69" s="1"/>
  <c r="AR205" i="69"/>
  <c r="AO205" i="69"/>
  <c r="AN205" i="69"/>
  <c r="K205" i="69" s="1"/>
  <c r="AR203" i="69"/>
  <c r="AO203" i="69"/>
  <c r="AN203" i="69"/>
  <c r="K203" i="69" s="1"/>
  <c r="AO201" i="69"/>
  <c r="AN201" i="69"/>
  <c r="K201" i="69" s="1"/>
  <c r="AO199" i="69"/>
  <c r="AN199" i="69"/>
  <c r="K199" i="69" s="1"/>
  <c r="AO197" i="69"/>
  <c r="AN197" i="69"/>
  <c r="AO195" i="69"/>
  <c r="AN195" i="69"/>
  <c r="AO193" i="69"/>
  <c r="AN193" i="69"/>
  <c r="AN191" i="69"/>
  <c r="AO189" i="69"/>
  <c r="AN189" i="69"/>
  <c r="AO187" i="69"/>
  <c r="AN187" i="69"/>
  <c r="AN185" i="69"/>
  <c r="AO183" i="69"/>
  <c r="AN183" i="69"/>
  <c r="AO181" i="69"/>
  <c r="AN181" i="69"/>
  <c r="AO179" i="69"/>
  <c r="AN179" i="69"/>
  <c r="AN177" i="69"/>
  <c r="AO175" i="69"/>
  <c r="AN175" i="69"/>
  <c r="AO173" i="69"/>
  <c r="AN173" i="69"/>
  <c r="AO171" i="69"/>
  <c r="AN171" i="69"/>
  <c r="AO169" i="69"/>
  <c r="AN169" i="69"/>
  <c r="AN167" i="69"/>
  <c r="AO165" i="69"/>
  <c r="AN165" i="69"/>
  <c r="AO163" i="69"/>
  <c r="AN163" i="69"/>
  <c r="AO161" i="69"/>
  <c r="AN161" i="69"/>
  <c r="AN159" i="69"/>
  <c r="AO157" i="69"/>
  <c r="AN157" i="69"/>
  <c r="AO155" i="69"/>
  <c r="AN155" i="69"/>
  <c r="AO153" i="69"/>
  <c r="AN153" i="69"/>
  <c r="AO151" i="69"/>
  <c r="AN151" i="69"/>
  <c r="AO149" i="69"/>
  <c r="AN149" i="69"/>
  <c r="AO147" i="69"/>
  <c r="AN147" i="69"/>
  <c r="AN145" i="69"/>
  <c r="AN143" i="69"/>
  <c r="AO141" i="69"/>
  <c r="AN141" i="69"/>
  <c r="AN139" i="69"/>
  <c r="AN137" i="69"/>
  <c r="AN135" i="69"/>
  <c r="AN133" i="69"/>
  <c r="AN131" i="69"/>
  <c r="AN129" i="69"/>
  <c r="AN127" i="69"/>
  <c r="AN125" i="69"/>
  <c r="AN123" i="69"/>
  <c r="AN121" i="69"/>
  <c r="AN119" i="69"/>
  <c r="AN117" i="69"/>
  <c r="AN115" i="69"/>
  <c r="AN113" i="69"/>
  <c r="AN111" i="69"/>
  <c r="AN109" i="69"/>
  <c r="AN107" i="69"/>
  <c r="AN105" i="69"/>
  <c r="AN103" i="69"/>
  <c r="AN101" i="69"/>
  <c r="AN99" i="69"/>
  <c r="AN97" i="69"/>
  <c r="AN95" i="69"/>
  <c r="AN93" i="69"/>
  <c r="AN91" i="69"/>
  <c r="I89" i="69"/>
  <c r="AN89" i="69"/>
  <c r="AN87" i="69"/>
  <c r="I85" i="69"/>
  <c r="AN85" i="69"/>
  <c r="AN83" i="69"/>
  <c r="I81" i="69"/>
  <c r="AN81" i="69"/>
  <c r="AN79" i="69"/>
  <c r="AN77" i="69"/>
  <c r="AN75" i="69"/>
  <c r="AN73" i="69"/>
  <c r="AN71" i="69"/>
  <c r="AN69" i="69"/>
  <c r="AN67" i="69"/>
  <c r="AN65" i="69"/>
  <c r="AN63" i="69"/>
  <c r="AN61" i="69"/>
  <c r="AN59" i="69"/>
  <c r="AN57" i="69"/>
  <c r="AN55" i="69"/>
  <c r="AN53" i="69"/>
  <c r="AN51" i="69"/>
  <c r="AN49" i="69"/>
  <c r="AN22" i="69"/>
  <c r="AN23" i="69"/>
  <c r="AN25" i="69"/>
  <c r="AN27" i="69"/>
  <c r="AN29" i="69"/>
  <c r="AN31" i="69"/>
  <c r="AN33" i="69"/>
  <c r="AN35" i="69"/>
  <c r="AN37" i="69"/>
  <c r="AN39" i="69"/>
  <c r="AN41" i="69"/>
  <c r="AN43" i="69"/>
  <c r="AN45" i="69"/>
  <c r="AN47" i="69"/>
  <c r="H271" i="69"/>
  <c r="AR271" i="69"/>
  <c r="H263" i="69"/>
  <c r="AR263" i="69"/>
  <c r="H255" i="69"/>
  <c r="AR255" i="69"/>
  <c r="AP249" i="69"/>
  <c r="AR249" i="69"/>
  <c r="H247" i="69"/>
  <c r="AR247" i="69"/>
  <c r="AP241" i="69"/>
  <c r="AR241" i="69"/>
  <c r="H239" i="69"/>
  <c r="AR239" i="69"/>
  <c r="AP233" i="69"/>
  <c r="AR233" i="69"/>
  <c r="H231" i="69"/>
  <c r="AR231" i="69"/>
  <c r="AP225" i="69"/>
  <c r="AR225" i="69"/>
  <c r="H223" i="69"/>
  <c r="AR223" i="69"/>
  <c r="AP217" i="69"/>
  <c r="AR217" i="69"/>
  <c r="H215" i="69"/>
  <c r="AR215" i="69"/>
  <c r="AP209" i="69"/>
  <c r="AR209" i="69"/>
  <c r="H207" i="69"/>
  <c r="AR207" i="69"/>
  <c r="AP201" i="69"/>
  <c r="AR201" i="69"/>
  <c r="H199" i="69"/>
  <c r="AR199" i="69"/>
  <c r="H191" i="69"/>
  <c r="AQ191" i="69" s="1"/>
  <c r="H183" i="69"/>
  <c r="AQ183" i="69" s="1"/>
  <c r="H175" i="69"/>
  <c r="AQ175" i="69" s="1"/>
  <c r="AR175" i="69" s="1"/>
  <c r="H167" i="69"/>
  <c r="AQ167" i="69" s="1"/>
  <c r="H159" i="69"/>
  <c r="AQ159" i="69" s="1"/>
  <c r="M153" i="69"/>
  <c r="AM153" i="69"/>
  <c r="H153" i="69"/>
  <c r="AQ153" i="69" s="1"/>
  <c r="H147" i="69"/>
  <c r="AQ147" i="69" s="1"/>
  <c r="H139" i="69"/>
  <c r="AQ139" i="69" s="1"/>
  <c r="I133" i="69"/>
  <c r="AP133" i="69" s="1"/>
  <c r="H131" i="69"/>
  <c r="AQ131" i="69" s="1"/>
  <c r="I129" i="69"/>
  <c r="AP129" i="69" s="1"/>
  <c r="I125" i="69"/>
  <c r="AP125" i="69" s="1"/>
  <c r="H123" i="69"/>
  <c r="AQ123" i="69" s="1"/>
  <c r="I121" i="69"/>
  <c r="I117" i="69"/>
  <c r="AP117" i="69" s="1"/>
  <c r="H115" i="69"/>
  <c r="AQ115" i="69" s="1"/>
  <c r="I113" i="69"/>
  <c r="AP113" i="69" s="1"/>
  <c r="I109" i="69"/>
  <c r="AP109" i="69" s="1"/>
  <c r="H107" i="69"/>
  <c r="AQ107" i="69" s="1"/>
  <c r="I105" i="69"/>
  <c r="I101" i="69"/>
  <c r="AP101" i="69" s="1"/>
  <c r="H99" i="69"/>
  <c r="AQ99" i="69" s="1"/>
  <c r="I97" i="69"/>
  <c r="AP97" i="69" s="1"/>
  <c r="I93" i="69"/>
  <c r="H91" i="69"/>
  <c r="AQ91" i="69" s="1"/>
  <c r="H83" i="69"/>
  <c r="AQ83" i="69" s="1"/>
  <c r="I77" i="69"/>
  <c r="H75" i="69"/>
  <c r="AQ75" i="69" s="1"/>
  <c r="I73" i="69"/>
  <c r="I69" i="69"/>
  <c r="H67" i="69"/>
  <c r="AQ67" i="69" s="1"/>
  <c r="I65" i="69"/>
  <c r="AP65" i="69" s="1"/>
  <c r="I61" i="69"/>
  <c r="H59" i="69"/>
  <c r="AQ59" i="69" s="1"/>
  <c r="I57" i="69"/>
  <c r="I53" i="69"/>
  <c r="H51" i="69"/>
  <c r="AQ51" i="69" s="1"/>
  <c r="I49" i="69"/>
  <c r="I45" i="69"/>
  <c r="H43" i="69"/>
  <c r="AQ43" i="69" s="1"/>
  <c r="AP35" i="69"/>
  <c r="H33" i="69"/>
  <c r="AQ33" i="69" s="1"/>
  <c r="H25" i="69"/>
  <c r="AQ25" i="69" s="1"/>
  <c r="AI149" i="69"/>
  <c r="AV149" i="69" s="1"/>
  <c r="AI147" i="69"/>
  <c r="AI145" i="69"/>
  <c r="AI143" i="69"/>
  <c r="AV143" i="69" s="1"/>
  <c r="AI141" i="69"/>
  <c r="AI139" i="69"/>
  <c r="AV139" i="69" s="1"/>
  <c r="AI137" i="69"/>
  <c r="AV137" i="69" s="1"/>
  <c r="AI135" i="69"/>
  <c r="AV135" i="69" s="1"/>
  <c r="AI133" i="69"/>
  <c r="AV133" i="69" s="1"/>
  <c r="AI131" i="69"/>
  <c r="AI129" i="69"/>
  <c r="AI125" i="69"/>
  <c r="AI123" i="69"/>
  <c r="AV123" i="69" s="1"/>
  <c r="AI121" i="69"/>
  <c r="AI117" i="69"/>
  <c r="AI115" i="69"/>
  <c r="AI113" i="69"/>
  <c r="AV113" i="69" s="1"/>
  <c r="AI111" i="69"/>
  <c r="AI109" i="69"/>
  <c r="AV109" i="69" s="1"/>
  <c r="AI107" i="69"/>
  <c r="AV107" i="69" s="1"/>
  <c r="AI105" i="69"/>
  <c r="AV105" i="69" s="1"/>
  <c r="AI103" i="69"/>
  <c r="AV103" i="69" s="1"/>
  <c r="AI101" i="69"/>
  <c r="AV101" i="69" s="1"/>
  <c r="AI99" i="69"/>
  <c r="AV99" i="69" s="1"/>
  <c r="AI93" i="69"/>
  <c r="AV93" i="69" s="1"/>
  <c r="AI91" i="69"/>
  <c r="AV91" i="69" s="1"/>
  <c r="AI89" i="69"/>
  <c r="AV89" i="69" s="1"/>
  <c r="AI87" i="69"/>
  <c r="AI85" i="69"/>
  <c r="AV85" i="69" s="1"/>
  <c r="AI83" i="69"/>
  <c r="AV83" i="69" s="1"/>
  <c r="AI81" i="69"/>
  <c r="AV81" i="69" s="1"/>
  <c r="AI77" i="69"/>
  <c r="AI75" i="69"/>
  <c r="AI71" i="69"/>
  <c r="AI69" i="69"/>
  <c r="AI67" i="69"/>
  <c r="AV67" i="69" s="1"/>
  <c r="AI65" i="69"/>
  <c r="AI63" i="69"/>
  <c r="AI61" i="69"/>
  <c r="AV61" i="69" s="1"/>
  <c r="AI59" i="69"/>
  <c r="AI55" i="69"/>
  <c r="AI53" i="69"/>
  <c r="AI51" i="69"/>
  <c r="AV51" i="69" s="1"/>
  <c r="AI49" i="69"/>
  <c r="AI45" i="69"/>
  <c r="AI43" i="69"/>
  <c r="AV43" i="69" s="1"/>
  <c r="AI41" i="69"/>
  <c r="AI39" i="69"/>
  <c r="AI31" i="69"/>
  <c r="AI29" i="69"/>
  <c r="AI23" i="69"/>
  <c r="AI22" i="69"/>
  <c r="AP245" i="69"/>
  <c r="AP229" i="69"/>
  <c r="AP213" i="69"/>
  <c r="AP197" i="69"/>
  <c r="AP181" i="69"/>
  <c r="AP165" i="69"/>
  <c r="AP141" i="69"/>
  <c r="H275" i="69"/>
  <c r="H259" i="69"/>
  <c r="H243" i="69"/>
  <c r="H227" i="69"/>
  <c r="H211" i="69"/>
  <c r="H195" i="69"/>
  <c r="AQ195" i="69" s="1"/>
  <c r="H179" i="69"/>
  <c r="AQ179" i="69" s="1"/>
  <c r="H163" i="69"/>
  <c r="AQ163" i="69" s="1"/>
  <c r="H151" i="69"/>
  <c r="AQ151" i="69" s="1"/>
  <c r="H135" i="69"/>
  <c r="AQ135" i="69" s="1"/>
  <c r="H119" i="69"/>
  <c r="AQ119" i="69" s="1"/>
  <c r="H103" i="69"/>
  <c r="AQ103" i="69" s="1"/>
  <c r="H87" i="69"/>
  <c r="AQ87" i="69" s="1"/>
  <c r="H71" i="69"/>
  <c r="AQ71" i="69" s="1"/>
  <c r="H55" i="69"/>
  <c r="AQ55" i="69" s="1"/>
  <c r="H39" i="69"/>
  <c r="AQ39" i="69" s="1"/>
  <c r="H29" i="69"/>
  <c r="AQ29" i="69" s="1"/>
  <c r="AM151" i="69"/>
  <c r="AM149" i="69"/>
  <c r="AM147" i="69"/>
  <c r="AM145" i="69"/>
  <c r="AM143" i="69"/>
  <c r="AM141" i="69"/>
  <c r="AM139" i="69"/>
  <c r="AM137" i="69"/>
  <c r="AM135" i="69"/>
  <c r="AM133" i="69"/>
  <c r="AM131" i="69"/>
  <c r="AM129" i="69"/>
  <c r="AM127" i="69"/>
  <c r="AM125" i="69"/>
  <c r="AM123" i="69"/>
  <c r="AM121" i="69"/>
  <c r="AM119" i="69"/>
  <c r="AM117" i="69"/>
  <c r="AM115" i="69"/>
  <c r="AM113" i="69"/>
  <c r="AM111" i="69"/>
  <c r="AM109" i="69"/>
  <c r="AM107" i="69"/>
  <c r="AM105" i="69"/>
  <c r="AM103" i="69"/>
  <c r="AM101" i="69"/>
  <c r="AM99" i="69"/>
  <c r="AM97" i="69"/>
  <c r="AM95" i="69"/>
  <c r="AM93" i="69"/>
  <c r="AM91" i="69"/>
  <c r="AM89" i="69"/>
  <c r="AM87" i="69"/>
  <c r="AM85" i="69"/>
  <c r="AM83" i="69"/>
  <c r="AM81" i="69"/>
  <c r="AM79" i="69"/>
  <c r="AM77" i="69"/>
  <c r="AM75" i="69"/>
  <c r="AM73" i="69"/>
  <c r="AM71" i="69"/>
  <c r="AM69" i="69"/>
  <c r="AM67" i="69"/>
  <c r="AM65" i="69"/>
  <c r="AM63" i="69"/>
  <c r="AM61" i="69"/>
  <c r="AM59" i="69"/>
  <c r="AM57" i="69"/>
  <c r="AM55" i="69"/>
  <c r="AM53" i="69"/>
  <c r="AM51" i="69"/>
  <c r="AM49" i="69"/>
  <c r="AM47" i="69"/>
  <c r="AM45" i="69"/>
  <c r="AM43" i="69"/>
  <c r="AM41" i="69"/>
  <c r="AM39" i="69"/>
  <c r="AM37" i="69"/>
  <c r="AM35" i="69"/>
  <c r="AM33" i="69"/>
  <c r="AM31" i="69"/>
  <c r="AM29" i="69"/>
  <c r="AM27" i="69"/>
  <c r="AM25" i="69"/>
  <c r="AM23" i="69"/>
  <c r="AM22" i="69"/>
  <c r="M275" i="69"/>
  <c r="M273" i="69"/>
  <c r="M271" i="69"/>
  <c r="M269" i="69"/>
  <c r="M267" i="69"/>
  <c r="M265" i="69"/>
  <c r="M263" i="69"/>
  <c r="M261" i="69"/>
  <c r="M259" i="69"/>
  <c r="M257" i="69"/>
  <c r="M255" i="69"/>
  <c r="M253" i="69"/>
  <c r="M251" i="69"/>
  <c r="M249" i="69"/>
  <c r="M247" i="69"/>
  <c r="M245" i="69"/>
  <c r="M243" i="69"/>
  <c r="M241" i="69"/>
  <c r="M239" i="69"/>
  <c r="M237" i="69"/>
  <c r="M235" i="69"/>
  <c r="M233" i="69"/>
  <c r="M231" i="69"/>
  <c r="M229" i="69"/>
  <c r="M227" i="69"/>
  <c r="M225" i="69"/>
  <c r="M223" i="69"/>
  <c r="M221" i="69"/>
  <c r="M219" i="69"/>
  <c r="M217" i="69"/>
  <c r="M215" i="69"/>
  <c r="M213" i="69"/>
  <c r="M211" i="69"/>
  <c r="M209" i="69"/>
  <c r="M207" i="69"/>
  <c r="M205" i="69"/>
  <c r="M203" i="69"/>
  <c r="M201" i="69"/>
  <c r="M199" i="69"/>
  <c r="M197" i="69"/>
  <c r="M195" i="69"/>
  <c r="M193" i="69"/>
  <c r="M191" i="69"/>
  <c r="M189" i="69"/>
  <c r="M187" i="69"/>
  <c r="M185" i="69"/>
  <c r="M183" i="69"/>
  <c r="M181" i="69"/>
  <c r="M179" i="69"/>
  <c r="M177" i="69"/>
  <c r="M175" i="69"/>
  <c r="M173" i="69"/>
  <c r="M171" i="69"/>
  <c r="M169" i="69"/>
  <c r="M167" i="69"/>
  <c r="M165" i="69"/>
  <c r="M163" i="69"/>
  <c r="M161" i="69"/>
  <c r="M159" i="69"/>
  <c r="M157" i="69"/>
  <c r="M155" i="69"/>
  <c r="AJ154" i="69"/>
  <c r="M154" i="69"/>
  <c r="AM154" i="69"/>
  <c r="H154" i="69"/>
  <c r="AQ154" i="69" s="1"/>
  <c r="AJ152" i="69"/>
  <c r="M152" i="69"/>
  <c r="AM152" i="69"/>
  <c r="H152" i="69"/>
  <c r="AQ152" i="69" s="1"/>
  <c r="AJ275" i="69"/>
  <c r="AP275" i="69"/>
  <c r="AJ273" i="69"/>
  <c r="H273" i="69"/>
  <c r="AP273" i="69"/>
  <c r="AJ271" i="69"/>
  <c r="AP271" i="69"/>
  <c r="AJ269" i="69"/>
  <c r="H269" i="69"/>
  <c r="AP269" i="69"/>
  <c r="AJ267" i="69"/>
  <c r="AP267" i="69"/>
  <c r="AJ265" i="69"/>
  <c r="H265" i="69"/>
  <c r="AP265" i="69"/>
  <c r="AJ263" i="69"/>
  <c r="AP263" i="69"/>
  <c r="AJ261" i="69"/>
  <c r="H261" i="69"/>
  <c r="AP261" i="69"/>
  <c r="AJ259" i="69"/>
  <c r="AP259" i="69"/>
  <c r="AJ257" i="69"/>
  <c r="H257" i="69"/>
  <c r="AP257" i="69"/>
  <c r="AJ255" i="69"/>
  <c r="AP255" i="69"/>
  <c r="AJ253" i="69"/>
  <c r="H253" i="69"/>
  <c r="AJ251" i="69"/>
  <c r="AP251" i="69"/>
  <c r="AJ249" i="69"/>
  <c r="H249" i="69"/>
  <c r="AJ247" i="69"/>
  <c r="AP247" i="69"/>
  <c r="AJ245" i="69"/>
  <c r="H245" i="69"/>
  <c r="AJ243" i="69"/>
  <c r="AP243" i="69"/>
  <c r="AJ241" i="69"/>
  <c r="H241" i="69"/>
  <c r="AJ239" i="69"/>
  <c r="AP239" i="69"/>
  <c r="AJ237" i="69"/>
  <c r="H237" i="69"/>
  <c r="AJ235" i="69"/>
  <c r="AP235" i="69"/>
  <c r="AJ233" i="69"/>
  <c r="H233" i="69"/>
  <c r="AJ231" i="69"/>
  <c r="AP231" i="69"/>
  <c r="AJ229" i="69"/>
  <c r="H229" i="69"/>
  <c r="AJ227" i="69"/>
  <c r="AP227" i="69"/>
  <c r="AJ225" i="69"/>
  <c r="H225" i="69"/>
  <c r="AJ223" i="69"/>
  <c r="AP223" i="69"/>
  <c r="AJ221" i="69"/>
  <c r="H221" i="69"/>
  <c r="AJ219" i="69"/>
  <c r="AP219" i="69"/>
  <c r="AJ217" i="69"/>
  <c r="H217" i="69"/>
  <c r="AJ215" i="69"/>
  <c r="AP215" i="69"/>
  <c r="AJ213" i="69"/>
  <c r="H213" i="69"/>
  <c r="AJ211" i="69"/>
  <c r="AP211" i="69"/>
  <c r="AJ209" i="69"/>
  <c r="H209" i="69"/>
  <c r="AJ207" i="69"/>
  <c r="AP207" i="69"/>
  <c r="AJ205" i="69"/>
  <c r="H205" i="69"/>
  <c r="AJ203" i="69"/>
  <c r="AP203" i="69"/>
  <c r="AJ201" i="69"/>
  <c r="H201" i="69"/>
  <c r="AJ199" i="69"/>
  <c r="AP199" i="69"/>
  <c r="AJ197" i="69"/>
  <c r="H197" i="69"/>
  <c r="AQ197" i="69" s="1"/>
  <c r="AR197" i="69" s="1"/>
  <c r="AJ195" i="69"/>
  <c r="AP195" i="69"/>
  <c r="AJ193" i="69"/>
  <c r="H193" i="69"/>
  <c r="AQ193" i="69" s="1"/>
  <c r="AR193" i="69" s="1"/>
  <c r="AJ191" i="69"/>
  <c r="AJ189" i="69"/>
  <c r="H189" i="69"/>
  <c r="AQ189" i="69" s="1"/>
  <c r="AR189" i="69" s="1"/>
  <c r="AJ187" i="69"/>
  <c r="AP187" i="69"/>
  <c r="AJ185" i="69"/>
  <c r="H185" i="69"/>
  <c r="AQ185" i="69" s="1"/>
  <c r="AJ183" i="69"/>
  <c r="AP183" i="69"/>
  <c r="AJ181" i="69"/>
  <c r="H181" i="69"/>
  <c r="AQ181" i="69" s="1"/>
  <c r="AJ179" i="69"/>
  <c r="AP179" i="69"/>
  <c r="AJ177" i="69"/>
  <c r="H177" i="69"/>
  <c r="AQ177" i="69" s="1"/>
  <c r="AJ175" i="69"/>
  <c r="AP175" i="69"/>
  <c r="AJ173" i="69"/>
  <c r="H173" i="69"/>
  <c r="AQ173" i="69" s="1"/>
  <c r="AR173" i="69" s="1"/>
  <c r="AJ171" i="69"/>
  <c r="AP171" i="69"/>
  <c r="AJ169" i="69"/>
  <c r="H169" i="69"/>
  <c r="AQ169" i="69" s="1"/>
  <c r="AR169" i="69" s="1"/>
  <c r="AJ167" i="69"/>
  <c r="AJ165" i="69"/>
  <c r="H165" i="69"/>
  <c r="AQ165" i="69" s="1"/>
  <c r="AJ163" i="69"/>
  <c r="AP163" i="69"/>
  <c r="AJ161" i="69"/>
  <c r="H161" i="69"/>
  <c r="AQ161" i="69" s="1"/>
  <c r="AR161" i="69" s="1"/>
  <c r="AJ159" i="69"/>
  <c r="AJ157" i="69"/>
  <c r="H157" i="69"/>
  <c r="AQ157" i="69" s="1"/>
  <c r="AJ155" i="69"/>
  <c r="AP155" i="69"/>
  <c r="AJ153" i="69"/>
  <c r="AP153" i="69"/>
  <c r="AJ151" i="69"/>
  <c r="AP151" i="69"/>
  <c r="AJ149" i="69"/>
  <c r="H149" i="69"/>
  <c r="AQ149" i="69" s="1"/>
  <c r="AR149" i="69" s="1"/>
  <c r="AJ147" i="69"/>
  <c r="AP147" i="69"/>
  <c r="AJ145" i="69"/>
  <c r="H145" i="69"/>
  <c r="AQ145" i="69" s="1"/>
  <c r="AJ143" i="69"/>
  <c r="AJ141" i="69"/>
  <c r="H141" i="69"/>
  <c r="AQ141" i="69" s="1"/>
  <c r="AR141" i="69" s="1"/>
  <c r="AJ139" i="69"/>
  <c r="AP139" i="69"/>
  <c r="AJ137" i="69"/>
  <c r="H137" i="69"/>
  <c r="AQ137" i="69" s="1"/>
  <c r="AJ135" i="69"/>
  <c r="I135" i="69"/>
  <c r="AJ133" i="69"/>
  <c r="H133" i="69"/>
  <c r="AQ133" i="69" s="1"/>
  <c r="AJ131" i="69"/>
  <c r="I131" i="69"/>
  <c r="AJ129" i="69"/>
  <c r="H129" i="69"/>
  <c r="AQ129" i="69" s="1"/>
  <c r="AJ127" i="69"/>
  <c r="I127" i="69"/>
  <c r="AJ125" i="69"/>
  <c r="H125" i="69"/>
  <c r="AQ125" i="69" s="1"/>
  <c r="AJ123" i="69"/>
  <c r="I123" i="69"/>
  <c r="AJ121" i="69"/>
  <c r="H121" i="69"/>
  <c r="AQ121" i="69" s="1"/>
  <c r="AP121" i="69"/>
  <c r="AJ119" i="69"/>
  <c r="I119" i="69"/>
  <c r="AJ117" i="69"/>
  <c r="H117" i="69"/>
  <c r="AQ117" i="69" s="1"/>
  <c r="AJ115" i="69"/>
  <c r="I115" i="69"/>
  <c r="AJ113" i="69"/>
  <c r="H113" i="69"/>
  <c r="AQ113" i="69" s="1"/>
  <c r="AJ111" i="69"/>
  <c r="I111" i="69"/>
  <c r="AJ109" i="69"/>
  <c r="H109" i="69"/>
  <c r="AQ109" i="69" s="1"/>
  <c r="AJ107" i="69"/>
  <c r="I107" i="69"/>
  <c r="AJ105" i="69"/>
  <c r="H105" i="69"/>
  <c r="AQ105" i="69" s="1"/>
  <c r="AP105" i="69"/>
  <c r="AJ103" i="69"/>
  <c r="I103" i="69"/>
  <c r="AJ101" i="69"/>
  <c r="H101" i="69"/>
  <c r="AQ101" i="69" s="1"/>
  <c r="AJ99" i="69"/>
  <c r="I99" i="69"/>
  <c r="AJ97" i="69"/>
  <c r="H97" i="69"/>
  <c r="AQ97" i="69" s="1"/>
  <c r="AJ95" i="69"/>
  <c r="I95" i="69"/>
  <c r="AJ93" i="69"/>
  <c r="H93" i="69"/>
  <c r="AQ93" i="69" s="1"/>
  <c r="AP93" i="69"/>
  <c r="AJ91" i="69"/>
  <c r="I91" i="69"/>
  <c r="AJ89" i="69"/>
  <c r="H89" i="69"/>
  <c r="AQ89" i="69" s="1"/>
  <c r="AJ87" i="69"/>
  <c r="I87" i="69"/>
  <c r="AJ85" i="69"/>
  <c r="H85" i="69"/>
  <c r="AQ85" i="69" s="1"/>
  <c r="AJ83" i="69"/>
  <c r="I83" i="69"/>
  <c r="AJ81" i="69"/>
  <c r="H81" i="69"/>
  <c r="AQ81" i="69" s="1"/>
  <c r="AP81" i="69"/>
  <c r="AJ79" i="69"/>
  <c r="I79" i="69"/>
  <c r="AJ77" i="69"/>
  <c r="H77" i="69"/>
  <c r="AQ77" i="69" s="1"/>
  <c r="AJ75" i="69"/>
  <c r="I75" i="69"/>
  <c r="AJ73" i="69"/>
  <c r="H73" i="69"/>
  <c r="AQ73" i="69" s="1"/>
  <c r="AJ71" i="69"/>
  <c r="I71" i="69"/>
  <c r="AJ69" i="69"/>
  <c r="H69" i="69"/>
  <c r="AQ69" i="69" s="1"/>
  <c r="AJ67" i="69"/>
  <c r="I67" i="69"/>
  <c r="AJ65" i="69"/>
  <c r="H65" i="69"/>
  <c r="AQ65" i="69" s="1"/>
  <c r="AJ63" i="69"/>
  <c r="I63" i="69"/>
  <c r="AJ61" i="69"/>
  <c r="H61" i="69"/>
  <c r="AQ61" i="69" s="1"/>
  <c r="AJ59" i="69"/>
  <c r="I59" i="69"/>
  <c r="AJ57" i="69"/>
  <c r="H57" i="69"/>
  <c r="AQ57" i="69" s="1"/>
  <c r="AJ55" i="69"/>
  <c r="I55" i="69"/>
  <c r="AJ53" i="69"/>
  <c r="H53" i="69"/>
  <c r="AQ53" i="69" s="1"/>
  <c r="AJ51" i="69"/>
  <c r="I51" i="69"/>
  <c r="AJ49" i="69"/>
  <c r="H49" i="69"/>
  <c r="AQ49" i="69" s="1"/>
  <c r="AJ47" i="69"/>
  <c r="I47" i="69"/>
  <c r="AJ45" i="69"/>
  <c r="H45" i="69"/>
  <c r="AQ45" i="69" s="1"/>
  <c r="AJ43" i="69"/>
  <c r="I43" i="69"/>
  <c r="AJ41" i="69"/>
  <c r="H41" i="69"/>
  <c r="AQ41" i="69" s="1"/>
  <c r="AJ39" i="69"/>
  <c r="AJ37" i="69"/>
  <c r="H37" i="69"/>
  <c r="AQ37" i="69" s="1"/>
  <c r="AP37" i="69"/>
  <c r="AJ35" i="69"/>
  <c r="H35" i="69"/>
  <c r="AQ35" i="69" s="1"/>
  <c r="AJ33" i="69"/>
  <c r="AJ31" i="69"/>
  <c r="H31" i="69"/>
  <c r="AQ31" i="69" s="1"/>
  <c r="AJ29" i="69"/>
  <c r="AJ27" i="69"/>
  <c r="H27" i="69"/>
  <c r="AQ27" i="69" s="1"/>
  <c r="AP27" i="69"/>
  <c r="AJ25" i="69"/>
  <c r="AJ23" i="69"/>
  <c r="H23" i="69"/>
  <c r="AQ23" i="69" s="1"/>
  <c r="AP154" i="69"/>
  <c r="AJ276" i="69"/>
  <c r="H276" i="69"/>
  <c r="AJ274" i="69"/>
  <c r="H274" i="69"/>
  <c r="AJ272" i="69"/>
  <c r="H272" i="69"/>
  <c r="AJ270" i="69"/>
  <c r="H270" i="69"/>
  <c r="AJ268" i="69"/>
  <c r="H268" i="69"/>
  <c r="AJ266" i="69"/>
  <c r="H266" i="69"/>
  <c r="AJ264" i="69"/>
  <c r="H264" i="69"/>
  <c r="AJ262" i="69"/>
  <c r="H262" i="69"/>
  <c r="AJ260" i="69"/>
  <c r="H260" i="69"/>
  <c r="AJ258" i="69"/>
  <c r="H258" i="69"/>
  <c r="AJ256" i="69"/>
  <c r="H256" i="69"/>
  <c r="AJ254" i="69"/>
  <c r="H254" i="69"/>
  <c r="AP254" i="69"/>
  <c r="AJ252" i="69"/>
  <c r="H252" i="69"/>
  <c r="AP252" i="69"/>
  <c r="AJ250" i="69"/>
  <c r="H250" i="69"/>
  <c r="AP250" i="69"/>
  <c r="AJ248" i="69"/>
  <c r="H248" i="69"/>
  <c r="AP248" i="69"/>
  <c r="AJ246" i="69"/>
  <c r="H246" i="69"/>
  <c r="AP246" i="69"/>
  <c r="AJ244" i="69"/>
  <c r="H244" i="69"/>
  <c r="AP244" i="69"/>
  <c r="AJ242" i="69"/>
  <c r="H242" i="69"/>
  <c r="AP242" i="69"/>
  <c r="AJ240" i="69"/>
  <c r="H240" i="69"/>
  <c r="AP240" i="69"/>
  <c r="AJ238" i="69"/>
  <c r="H238" i="69"/>
  <c r="AP238" i="69"/>
  <c r="AJ236" i="69"/>
  <c r="H236" i="69"/>
  <c r="AP236" i="69"/>
  <c r="AJ234" i="69"/>
  <c r="H234" i="69"/>
  <c r="AP234" i="69"/>
  <c r="AJ232" i="69"/>
  <c r="H232" i="69"/>
  <c r="AP232" i="69"/>
  <c r="AJ230" i="69"/>
  <c r="H230" i="69"/>
  <c r="AP230" i="69"/>
  <c r="AJ228" i="69"/>
  <c r="H228" i="69"/>
  <c r="AP228" i="69"/>
  <c r="AJ226" i="69"/>
  <c r="H226" i="69"/>
  <c r="AP226" i="69"/>
  <c r="AJ224" i="69"/>
  <c r="H224" i="69"/>
  <c r="AP224" i="69"/>
  <c r="AJ222" i="69"/>
  <c r="H222" i="69"/>
  <c r="AP222" i="69"/>
  <c r="AJ220" i="69"/>
  <c r="H220" i="69"/>
  <c r="AP220" i="69"/>
  <c r="AJ218" i="69"/>
  <c r="H218" i="69"/>
  <c r="AP218" i="69"/>
  <c r="AJ216" i="69"/>
  <c r="H216" i="69"/>
  <c r="AP216" i="69"/>
  <c r="AJ214" i="69"/>
  <c r="H214" i="69"/>
  <c r="AP214" i="69"/>
  <c r="AJ212" i="69"/>
  <c r="H212" i="69"/>
  <c r="AP212" i="69"/>
  <c r="AJ210" i="69"/>
  <c r="H210" i="69"/>
  <c r="AP210" i="69"/>
  <c r="AJ208" i="69"/>
  <c r="H208" i="69"/>
  <c r="AP208" i="69"/>
  <c r="AJ206" i="69"/>
  <c r="H206" i="69"/>
  <c r="AP206" i="69"/>
  <c r="AJ204" i="69"/>
  <c r="H204" i="69"/>
  <c r="AP204" i="69"/>
  <c r="AJ202" i="69"/>
  <c r="H202" i="69"/>
  <c r="AP202" i="69"/>
  <c r="AJ200" i="69"/>
  <c r="H200" i="69"/>
  <c r="AP200" i="69"/>
  <c r="AJ198" i="69"/>
  <c r="H198" i="69"/>
  <c r="AQ198" i="69" s="1"/>
  <c r="AP198" i="69"/>
  <c r="AJ196" i="69"/>
  <c r="H196" i="69"/>
  <c r="AQ196" i="69" s="1"/>
  <c r="AP196" i="69"/>
  <c r="AJ194" i="69"/>
  <c r="H194" i="69"/>
  <c r="AQ194" i="69" s="1"/>
  <c r="AP194" i="69"/>
  <c r="AJ192" i="69"/>
  <c r="H192" i="69"/>
  <c r="AQ192" i="69" s="1"/>
  <c r="AP192" i="69"/>
  <c r="AJ190" i="69"/>
  <c r="H190" i="69"/>
  <c r="AQ190" i="69" s="1"/>
  <c r="AP190" i="69"/>
  <c r="AJ188" i="69"/>
  <c r="H188" i="69"/>
  <c r="AQ188" i="69" s="1"/>
  <c r="AP188" i="69"/>
  <c r="AJ186" i="69"/>
  <c r="H186" i="69"/>
  <c r="AQ186" i="69" s="1"/>
  <c r="AP186" i="69"/>
  <c r="AJ184" i="69"/>
  <c r="H184" i="69"/>
  <c r="AQ184" i="69" s="1"/>
  <c r="AP184" i="69"/>
  <c r="AJ182" i="69"/>
  <c r="H182" i="69"/>
  <c r="AQ182" i="69" s="1"/>
  <c r="AP182" i="69"/>
  <c r="AJ180" i="69"/>
  <c r="H180" i="69"/>
  <c r="AQ180" i="69" s="1"/>
  <c r="AP180" i="69"/>
  <c r="AJ178" i="69"/>
  <c r="H178" i="69"/>
  <c r="AQ178" i="69" s="1"/>
  <c r="AP178" i="69"/>
  <c r="AJ176" i="69"/>
  <c r="H176" i="69"/>
  <c r="AQ176" i="69" s="1"/>
  <c r="AP176" i="69"/>
  <c r="AJ174" i="69"/>
  <c r="H174" i="69"/>
  <c r="AQ174" i="69" s="1"/>
  <c r="AP174" i="69"/>
  <c r="AJ172" i="69"/>
  <c r="H172" i="69"/>
  <c r="AQ172" i="69" s="1"/>
  <c r="AP172" i="69"/>
  <c r="AJ170" i="69"/>
  <c r="H170" i="69"/>
  <c r="AQ170" i="69" s="1"/>
  <c r="AP170" i="69"/>
  <c r="AJ168" i="69"/>
  <c r="H168" i="69"/>
  <c r="AQ168" i="69" s="1"/>
  <c r="AP168" i="69"/>
  <c r="AJ166" i="69"/>
  <c r="H166" i="69"/>
  <c r="AQ166" i="69" s="1"/>
  <c r="AP166" i="69"/>
  <c r="AJ164" i="69"/>
  <c r="H164" i="69"/>
  <c r="AQ164" i="69" s="1"/>
  <c r="AP164" i="69"/>
  <c r="AJ162" i="69"/>
  <c r="H162" i="69"/>
  <c r="AQ162" i="69" s="1"/>
  <c r="AP162" i="69"/>
  <c r="AJ160" i="69"/>
  <c r="H160" i="69"/>
  <c r="AQ160" i="69" s="1"/>
  <c r="AP160" i="69"/>
  <c r="AJ158" i="69"/>
  <c r="H158" i="69"/>
  <c r="AQ158" i="69" s="1"/>
  <c r="AP158" i="69"/>
  <c r="AJ156" i="69"/>
  <c r="H156" i="69"/>
  <c r="AQ156" i="69" s="1"/>
  <c r="AP156" i="69"/>
  <c r="AJ150" i="69"/>
  <c r="H150" i="69"/>
  <c r="AQ150" i="69" s="1"/>
  <c r="AP150" i="69"/>
  <c r="AJ148" i="69"/>
  <c r="H148" i="69"/>
  <c r="AQ148" i="69" s="1"/>
  <c r="AP148" i="69"/>
  <c r="AJ146" i="69"/>
  <c r="H146" i="69"/>
  <c r="AQ146" i="69" s="1"/>
  <c r="AP146" i="69"/>
  <c r="AJ144" i="69"/>
  <c r="H144" i="69"/>
  <c r="AQ144" i="69" s="1"/>
  <c r="AP144" i="69"/>
  <c r="AJ142" i="69"/>
  <c r="H142" i="69"/>
  <c r="AQ142" i="69" s="1"/>
  <c r="AP142" i="69"/>
  <c r="AJ140" i="69"/>
  <c r="H140" i="69"/>
  <c r="AQ140" i="69" s="1"/>
  <c r="AP140" i="69"/>
  <c r="AJ138" i="69"/>
  <c r="H138" i="69"/>
  <c r="AQ138" i="69" s="1"/>
  <c r="AP138" i="69"/>
  <c r="AJ136" i="69"/>
  <c r="H136" i="69"/>
  <c r="AQ136" i="69" s="1"/>
  <c r="AJ134" i="69"/>
  <c r="H134" i="69"/>
  <c r="AQ134" i="69" s="1"/>
  <c r="AP134" i="69"/>
  <c r="AJ132" i="69"/>
  <c r="H132" i="69"/>
  <c r="AQ132" i="69" s="1"/>
  <c r="AJ130" i="69"/>
  <c r="H130" i="69"/>
  <c r="AQ130" i="69" s="1"/>
  <c r="AP130" i="69"/>
  <c r="AJ128" i="69"/>
  <c r="H128" i="69"/>
  <c r="AQ128" i="69" s="1"/>
  <c r="AJ126" i="69"/>
  <c r="H126" i="69"/>
  <c r="AQ126" i="69" s="1"/>
  <c r="AJ124" i="69"/>
  <c r="H124" i="69"/>
  <c r="AQ124" i="69" s="1"/>
  <c r="AJ122" i="69"/>
  <c r="H122" i="69"/>
  <c r="AQ122" i="69" s="1"/>
  <c r="AJ120" i="69"/>
  <c r="H120" i="69"/>
  <c r="AQ120" i="69" s="1"/>
  <c r="AP120" i="69"/>
  <c r="AJ118" i="69"/>
  <c r="H118" i="69"/>
  <c r="AQ118" i="69" s="1"/>
  <c r="AJ116" i="69"/>
  <c r="H116" i="69"/>
  <c r="AQ116" i="69" s="1"/>
  <c r="AJ114" i="69"/>
  <c r="H114" i="69"/>
  <c r="AQ114" i="69" s="1"/>
  <c r="AP114" i="69"/>
  <c r="AJ112" i="69"/>
  <c r="H112" i="69"/>
  <c r="AQ112" i="69" s="1"/>
  <c r="AJ110" i="69"/>
  <c r="H110" i="69"/>
  <c r="AQ110" i="69" s="1"/>
  <c r="AP110" i="69"/>
  <c r="AJ108" i="69"/>
  <c r="H108" i="69"/>
  <c r="AQ108" i="69" s="1"/>
  <c r="AJ106" i="69"/>
  <c r="H106" i="69"/>
  <c r="AQ106" i="69" s="1"/>
  <c r="AJ104" i="69"/>
  <c r="H104" i="69"/>
  <c r="AQ104" i="69" s="1"/>
  <c r="AJ102" i="69"/>
  <c r="H102" i="69"/>
  <c r="AQ102" i="69" s="1"/>
  <c r="AP102" i="69"/>
  <c r="AJ100" i="69"/>
  <c r="H100" i="69"/>
  <c r="AQ100" i="69" s="1"/>
  <c r="AP100" i="69"/>
  <c r="AJ98" i="69"/>
  <c r="H98" i="69"/>
  <c r="AQ98" i="69" s="1"/>
  <c r="AJ96" i="69"/>
  <c r="H96" i="69"/>
  <c r="AQ96" i="69" s="1"/>
  <c r="AJ94" i="69"/>
  <c r="H94" i="69"/>
  <c r="AQ94" i="69" s="1"/>
  <c r="AJ92" i="69"/>
  <c r="H92" i="69"/>
  <c r="AQ92" i="69" s="1"/>
  <c r="AJ90" i="69"/>
  <c r="H90" i="69"/>
  <c r="AQ90" i="69" s="1"/>
  <c r="AJ88" i="69"/>
  <c r="H88" i="69"/>
  <c r="AQ88" i="69" s="1"/>
  <c r="AP88" i="69"/>
  <c r="AJ86" i="69"/>
  <c r="H86" i="69"/>
  <c r="AQ86" i="69" s="1"/>
  <c r="AJ84" i="69"/>
  <c r="H84" i="69"/>
  <c r="AQ84" i="69" s="1"/>
  <c r="AJ82" i="69"/>
  <c r="H82" i="69"/>
  <c r="AQ82" i="69" s="1"/>
  <c r="AJ80" i="69"/>
  <c r="H80" i="69"/>
  <c r="AQ80" i="69" s="1"/>
  <c r="AP80" i="69"/>
  <c r="AJ78" i="69"/>
  <c r="H78" i="69"/>
  <c r="AQ78" i="69" s="1"/>
  <c r="AJ76" i="69"/>
  <c r="H76" i="69"/>
  <c r="AQ76" i="69" s="1"/>
  <c r="AJ74" i="69"/>
  <c r="H74" i="69"/>
  <c r="AQ74" i="69" s="1"/>
  <c r="AJ72" i="69"/>
  <c r="H72" i="69"/>
  <c r="AQ72" i="69" s="1"/>
  <c r="AJ70" i="69"/>
  <c r="H70" i="69"/>
  <c r="AQ70" i="69" s="1"/>
  <c r="AJ68" i="69"/>
  <c r="H68" i="69"/>
  <c r="AQ68" i="69" s="1"/>
  <c r="AJ66" i="69"/>
  <c r="H66" i="69"/>
  <c r="AQ66" i="69" s="1"/>
  <c r="AJ64" i="69"/>
  <c r="H64" i="69"/>
  <c r="AQ64" i="69" s="1"/>
  <c r="AP64" i="69"/>
  <c r="AJ62" i="69"/>
  <c r="H62" i="69"/>
  <c r="AQ62" i="69" s="1"/>
  <c r="AJ60" i="69"/>
  <c r="H60" i="69"/>
  <c r="AQ60" i="69" s="1"/>
  <c r="AP60" i="69"/>
  <c r="AJ58" i="69"/>
  <c r="H58" i="69"/>
  <c r="AQ58" i="69" s="1"/>
  <c r="AJ56" i="69"/>
  <c r="H56" i="69"/>
  <c r="AQ56" i="69" s="1"/>
  <c r="AJ54" i="69"/>
  <c r="H54" i="69"/>
  <c r="AQ54" i="69" s="1"/>
  <c r="AJ52" i="69"/>
  <c r="H52" i="69"/>
  <c r="AQ52" i="69" s="1"/>
  <c r="AJ50" i="69"/>
  <c r="H50" i="69"/>
  <c r="AQ50" i="69" s="1"/>
  <c r="AJ48" i="69"/>
  <c r="H48" i="69"/>
  <c r="AQ48" i="69" s="1"/>
  <c r="AJ46" i="69"/>
  <c r="H46" i="69"/>
  <c r="AQ46" i="69" s="1"/>
  <c r="AJ44" i="69"/>
  <c r="H44" i="69"/>
  <c r="AQ44" i="69" s="1"/>
  <c r="AJ42" i="69"/>
  <c r="H42" i="69"/>
  <c r="AQ42" i="69" s="1"/>
  <c r="AJ40" i="69"/>
  <c r="H40" i="69"/>
  <c r="AQ40" i="69" s="1"/>
  <c r="AP40" i="69"/>
  <c r="AJ38" i="69"/>
  <c r="H38" i="69"/>
  <c r="AQ38" i="69" s="1"/>
  <c r="AJ36" i="69"/>
  <c r="H36" i="69"/>
  <c r="AQ36" i="69" s="1"/>
  <c r="AJ34" i="69"/>
  <c r="H34" i="69"/>
  <c r="AQ34" i="69" s="1"/>
  <c r="AJ32" i="69"/>
  <c r="H32" i="69"/>
  <c r="AQ32" i="69" s="1"/>
  <c r="AJ30" i="69"/>
  <c r="H30" i="69"/>
  <c r="AQ30" i="69" s="1"/>
  <c r="AP30" i="69"/>
  <c r="AJ28" i="69"/>
  <c r="H28" i="69"/>
  <c r="AQ28" i="69" s="1"/>
  <c r="AJ26" i="69"/>
  <c r="H26" i="69"/>
  <c r="AQ26" i="69" s="1"/>
  <c r="AJ24" i="69"/>
  <c r="H24" i="69"/>
  <c r="AQ24" i="69" s="1"/>
  <c r="O20" i="69"/>
  <c r="AA5" i="69" s="1"/>
  <c r="O46" i="2" s="1"/>
  <c r="P20" i="69"/>
  <c r="P19" i="69" s="1"/>
  <c r="AI90" i="69" l="1"/>
  <c r="AV90" i="69" s="1"/>
  <c r="AG90" i="69"/>
  <c r="AT90" i="69" s="1"/>
  <c r="AG80" i="69"/>
  <c r="AT80" i="69" s="1"/>
  <c r="AH145" i="69"/>
  <c r="AU145" i="69" s="1"/>
  <c r="AH144" i="69"/>
  <c r="AG144" i="69"/>
  <c r="AT144" i="69" s="1"/>
  <c r="AG119" i="69"/>
  <c r="AT119" i="69" s="1"/>
  <c r="AI119" i="69"/>
  <c r="AI142" i="69"/>
  <c r="AI151" i="69"/>
  <c r="AV151" i="69" s="1"/>
  <c r="AI86" i="69"/>
  <c r="AH86" i="69"/>
  <c r="AU86" i="69" s="1"/>
  <c r="AG95" i="69"/>
  <c r="AT95" i="69" s="1"/>
  <c r="AG151" i="69"/>
  <c r="AT151" i="69" s="1"/>
  <c r="AI95" i="69"/>
  <c r="AV95" i="69" s="1"/>
  <c r="AH147" i="69"/>
  <c r="AU147" i="69" s="1"/>
  <c r="AG57" i="69"/>
  <c r="AH30" i="69"/>
  <c r="AI80" i="69"/>
  <c r="AG30" i="69"/>
  <c r="AH97" i="69"/>
  <c r="AU97" i="69" s="1"/>
  <c r="AI127" i="69"/>
  <c r="AH142" i="69"/>
  <c r="AU142" i="69" s="1"/>
  <c r="AG127" i="69"/>
  <c r="AT127" i="69" s="1"/>
  <c r="AG97" i="69"/>
  <c r="AT97" i="69" s="1"/>
  <c r="AI79" i="69"/>
  <c r="AV68" i="69"/>
  <c r="AI57" i="69"/>
  <c r="AI48" i="69"/>
  <c r="AH68" i="69"/>
  <c r="AU68" i="69" s="1"/>
  <c r="AV65" i="69"/>
  <c r="AU57" i="69"/>
  <c r="AG48" i="69"/>
  <c r="AH60" i="69"/>
  <c r="F14" i="69"/>
  <c r="F15" i="69"/>
  <c r="I14" i="69"/>
  <c r="I16" i="69"/>
  <c r="I15" i="69"/>
  <c r="AH79" i="69"/>
  <c r="Q58" i="2"/>
  <c r="Q59" i="2" s="1"/>
  <c r="AA48" i="2"/>
  <c r="I11" i="2"/>
  <c r="AP36" i="69"/>
  <c r="AH84" i="69"/>
  <c r="AG84" i="69"/>
  <c r="AT84" i="69" s="1"/>
  <c r="AI74" i="69"/>
  <c r="AG74" i="69"/>
  <c r="AT74" i="69" s="1"/>
  <c r="AH73" i="69"/>
  <c r="AU73" i="69" s="1"/>
  <c r="AP44" i="69"/>
  <c r="AI73" i="69"/>
  <c r="AI37" i="69"/>
  <c r="AH49" i="69"/>
  <c r="AH37" i="69"/>
  <c r="AI52" i="69"/>
  <c r="AP53" i="69"/>
  <c r="AV56" i="69"/>
  <c r="AG66" i="69"/>
  <c r="AT66" i="69" s="1"/>
  <c r="AP32" i="69"/>
  <c r="AP31" i="69"/>
  <c r="AI47" i="69"/>
  <c r="AG47" i="69"/>
  <c r="AP28" i="69"/>
  <c r="AP34" i="69"/>
  <c r="AP26" i="69"/>
  <c r="W20" i="69"/>
  <c r="AP41" i="69"/>
  <c r="AH38" i="69"/>
  <c r="AI33" i="69"/>
  <c r="AH27" i="69"/>
  <c r="AG38" i="69"/>
  <c r="AG27" i="69"/>
  <c r="AI35" i="69"/>
  <c r="AH35" i="69"/>
  <c r="AH44" i="69"/>
  <c r="AI44" i="69"/>
  <c r="AI58" i="69"/>
  <c r="AG58" i="69"/>
  <c r="AT58" i="69" s="1"/>
  <c r="AH52" i="69"/>
  <c r="AI54" i="69"/>
  <c r="AG40" i="69"/>
  <c r="AI40" i="69"/>
  <c r="Q19" i="69"/>
  <c r="AH33" i="69"/>
  <c r="AG68" i="69"/>
  <c r="AG60" i="69"/>
  <c r="AT60" i="69" s="1"/>
  <c r="AI66" i="69"/>
  <c r="AH50" i="69"/>
  <c r="AG76" i="69"/>
  <c r="AT76" i="69" s="1"/>
  <c r="AI50" i="69"/>
  <c r="AH76" i="69"/>
  <c r="F18" i="69"/>
  <c r="P5" i="69" s="1"/>
  <c r="D46" i="2" s="1"/>
  <c r="AI25" i="69"/>
  <c r="AG25" i="69"/>
  <c r="AP50" i="69"/>
  <c r="AP68" i="69"/>
  <c r="AP70" i="69"/>
  <c r="AP61" i="69"/>
  <c r="AP73" i="69"/>
  <c r="AP52" i="69"/>
  <c r="AP54" i="69"/>
  <c r="AP74" i="69"/>
  <c r="AP49" i="69"/>
  <c r="AP69" i="69"/>
  <c r="AP46" i="69"/>
  <c r="AP58" i="69"/>
  <c r="AP76" i="69"/>
  <c r="AP78" i="69"/>
  <c r="AP82" i="69"/>
  <c r="AP45" i="69"/>
  <c r="AP57" i="69"/>
  <c r="AP77" i="69"/>
  <c r="AP62" i="69"/>
  <c r="AP66" i="69"/>
  <c r="AP84" i="69"/>
  <c r="AP86" i="69"/>
  <c r="AH180" i="69"/>
  <c r="AG268" i="69"/>
  <c r="AT268" i="69" s="1"/>
  <c r="AH204" i="69"/>
  <c r="AU204" i="69" s="1"/>
  <c r="AP112" i="69"/>
  <c r="AO139" i="69"/>
  <c r="AO104" i="69"/>
  <c r="AR104" i="69" s="1"/>
  <c r="AO136" i="69"/>
  <c r="AI164" i="69"/>
  <c r="AV164" i="69" s="1"/>
  <c r="AV141" i="69"/>
  <c r="AR181" i="69"/>
  <c r="AG220" i="69"/>
  <c r="AT220" i="69" s="1"/>
  <c r="AU149" i="69"/>
  <c r="AP42" i="69"/>
  <c r="AR140" i="69"/>
  <c r="AU140" i="69" s="1"/>
  <c r="AR164" i="69"/>
  <c r="K164" i="69" s="1"/>
  <c r="AE164" i="69" s="1"/>
  <c r="AR168" i="69"/>
  <c r="K168" i="69" s="1"/>
  <c r="AE168" i="69" s="1"/>
  <c r="AR180" i="69"/>
  <c r="K180" i="69" s="1"/>
  <c r="AE180" i="69" s="1"/>
  <c r="AR184" i="69"/>
  <c r="K184" i="69" s="1"/>
  <c r="AE184" i="69" s="1"/>
  <c r="AR196" i="69"/>
  <c r="K196" i="69" s="1"/>
  <c r="AE196" i="69" s="1"/>
  <c r="AP23" i="69"/>
  <c r="AP89" i="69"/>
  <c r="AP143" i="69"/>
  <c r="AP159" i="69"/>
  <c r="AP167" i="69"/>
  <c r="AR177" i="69"/>
  <c r="AR185" i="69"/>
  <c r="K185" i="69" s="1"/>
  <c r="AE185" i="69" s="1"/>
  <c r="AP191" i="69"/>
  <c r="AO137" i="69"/>
  <c r="AR137" i="69" s="1"/>
  <c r="K137" i="69" s="1"/>
  <c r="AE137" i="69" s="1"/>
  <c r="AO143" i="69"/>
  <c r="AR143" i="69" s="1"/>
  <c r="AU143" i="69" s="1"/>
  <c r="AO145" i="69"/>
  <c r="AR145" i="69" s="1"/>
  <c r="K145" i="69" s="1"/>
  <c r="AE145" i="69" s="1"/>
  <c r="AO159" i="69"/>
  <c r="AR159" i="69" s="1"/>
  <c r="K159" i="69" s="1"/>
  <c r="AE159" i="69" s="1"/>
  <c r="AO167" i="69"/>
  <c r="AR167" i="69" s="1"/>
  <c r="K167" i="69" s="1"/>
  <c r="AE167" i="69" s="1"/>
  <c r="AR171" i="69"/>
  <c r="AO191" i="69"/>
  <c r="AR191" i="69" s="1"/>
  <c r="K191" i="69" s="1"/>
  <c r="AE191" i="69" s="1"/>
  <c r="AO48" i="69"/>
  <c r="AR48" i="69" s="1"/>
  <c r="K48" i="69" s="1"/>
  <c r="AE48" i="69" s="1"/>
  <c r="AR80" i="69"/>
  <c r="AR148" i="69"/>
  <c r="AU148" i="69" s="1"/>
  <c r="AR156" i="69"/>
  <c r="K156" i="69" s="1"/>
  <c r="AE156" i="69" s="1"/>
  <c r="AR160" i="69"/>
  <c r="K160" i="69" s="1"/>
  <c r="AE160" i="69" s="1"/>
  <c r="AR172" i="69"/>
  <c r="K172" i="69" s="1"/>
  <c r="AE172" i="69" s="1"/>
  <c r="AR176" i="69"/>
  <c r="AR188" i="69"/>
  <c r="K188" i="69" s="1"/>
  <c r="AE188" i="69" s="1"/>
  <c r="AR192" i="69"/>
  <c r="AP137" i="69"/>
  <c r="AP145" i="69"/>
  <c r="AH172" i="69"/>
  <c r="AU172" i="69" s="1"/>
  <c r="AP24" i="69"/>
  <c r="AR64" i="69"/>
  <c r="AV64" i="69" s="1"/>
  <c r="AP72" i="69"/>
  <c r="AP96" i="69"/>
  <c r="AP104" i="69"/>
  <c r="AP128" i="69"/>
  <c r="AP136" i="69"/>
  <c r="AR150" i="69"/>
  <c r="K150" i="69" s="1"/>
  <c r="AE150" i="69" s="1"/>
  <c r="AR166" i="69"/>
  <c r="K166" i="69" s="1"/>
  <c r="AE166" i="69" s="1"/>
  <c r="AR182" i="69"/>
  <c r="K182" i="69" s="1"/>
  <c r="AE182" i="69" s="1"/>
  <c r="AR198" i="69"/>
  <c r="K198" i="69" s="1"/>
  <c r="AE198" i="69" s="1"/>
  <c r="AP85" i="69"/>
  <c r="AR152" i="69"/>
  <c r="AO30" i="69"/>
  <c r="AR30" i="69" s="1"/>
  <c r="K30" i="69" s="1"/>
  <c r="AE30" i="69" s="1"/>
  <c r="AO40" i="69"/>
  <c r="AR40" i="69" s="1"/>
  <c r="K40" i="69" s="1"/>
  <c r="AE40" i="69" s="1"/>
  <c r="AO56" i="69"/>
  <c r="AR56" i="69" s="1"/>
  <c r="K56" i="69" s="1"/>
  <c r="AE56" i="69" s="1"/>
  <c r="AO72" i="69"/>
  <c r="AR72" i="69" s="1"/>
  <c r="K72" i="69" s="1"/>
  <c r="AE72" i="69" s="1"/>
  <c r="AO88" i="69"/>
  <c r="AR88" i="69" s="1"/>
  <c r="AO96" i="69"/>
  <c r="AR96" i="69" s="1"/>
  <c r="K96" i="69" s="1"/>
  <c r="AE96" i="69" s="1"/>
  <c r="AO112" i="69"/>
  <c r="AR112" i="69" s="1"/>
  <c r="AO128" i="69"/>
  <c r="AG164" i="69"/>
  <c r="AT164" i="69" s="1"/>
  <c r="AO23" i="69"/>
  <c r="AR23" i="69" s="1"/>
  <c r="AR155" i="69"/>
  <c r="AI252" i="69"/>
  <c r="AV252" i="69" s="1"/>
  <c r="AO85" i="69"/>
  <c r="AR85" i="69" s="1"/>
  <c r="K85" i="69" s="1"/>
  <c r="AE85" i="69" s="1"/>
  <c r="AO89" i="69"/>
  <c r="AR89" i="69" s="1"/>
  <c r="K89" i="69" s="1"/>
  <c r="AE89" i="69" s="1"/>
  <c r="AP48" i="69"/>
  <c r="AR142" i="69"/>
  <c r="AV142" i="69" s="1"/>
  <c r="AR158" i="69"/>
  <c r="K158" i="69" s="1"/>
  <c r="AE158" i="69" s="1"/>
  <c r="AR174" i="69"/>
  <c r="K174" i="69" s="1"/>
  <c r="AE174" i="69" s="1"/>
  <c r="AR190" i="69"/>
  <c r="K190" i="69" s="1"/>
  <c r="AE190" i="69" s="1"/>
  <c r="AR163" i="69"/>
  <c r="AR153" i="69"/>
  <c r="AP161" i="69"/>
  <c r="AP169" i="69"/>
  <c r="AR183" i="69"/>
  <c r="AP193" i="69"/>
  <c r="AO24" i="69"/>
  <c r="AR24" i="69" s="1"/>
  <c r="AO32" i="69"/>
  <c r="AR32" i="69" s="1"/>
  <c r="K32" i="69" s="1"/>
  <c r="AE32" i="69" s="1"/>
  <c r="AO42" i="69"/>
  <c r="AR42" i="69" s="1"/>
  <c r="AO138" i="69"/>
  <c r="AI188" i="69"/>
  <c r="AV188" i="69" s="1"/>
  <c r="AI220" i="69"/>
  <c r="AV220" i="69" s="1"/>
  <c r="AH236" i="69"/>
  <c r="AU236" i="69" s="1"/>
  <c r="AI268" i="69"/>
  <c r="AV268" i="69" s="1"/>
  <c r="AI196" i="69"/>
  <c r="AV196" i="69" s="1"/>
  <c r="AO29" i="69"/>
  <c r="AR29" i="69" s="1"/>
  <c r="AT29" i="69" s="1"/>
  <c r="AO43" i="69"/>
  <c r="AR43" i="69" s="1"/>
  <c r="K43" i="69" s="1"/>
  <c r="AE43" i="69" s="1"/>
  <c r="AO51" i="69"/>
  <c r="AR51" i="69" s="1"/>
  <c r="K51" i="69" s="1"/>
  <c r="AE51" i="69" s="1"/>
  <c r="AP59" i="69"/>
  <c r="AO67" i="69"/>
  <c r="AR67" i="69" s="1"/>
  <c r="K67" i="69" s="1"/>
  <c r="AE67" i="69" s="1"/>
  <c r="AO75" i="69"/>
  <c r="AR75" i="69" s="1"/>
  <c r="AU75" i="69" s="1"/>
  <c r="AO83" i="69"/>
  <c r="AR83" i="69" s="1"/>
  <c r="K83" i="69" s="1"/>
  <c r="AE83" i="69" s="1"/>
  <c r="AO91" i="69"/>
  <c r="AR91" i="69" s="1"/>
  <c r="AU91" i="69" s="1"/>
  <c r="AO99" i="69"/>
  <c r="AR99" i="69" s="1"/>
  <c r="K99" i="69" s="1"/>
  <c r="AE99" i="69" s="1"/>
  <c r="AO107" i="69"/>
  <c r="AR107" i="69" s="1"/>
  <c r="K107" i="69" s="1"/>
  <c r="AE107" i="69" s="1"/>
  <c r="AP115" i="69"/>
  <c r="AO123" i="69"/>
  <c r="AR123" i="69" s="1"/>
  <c r="K123" i="69" s="1"/>
  <c r="AE123" i="69" s="1"/>
  <c r="AP131" i="69"/>
  <c r="AO27" i="69"/>
  <c r="AR27" i="69" s="1"/>
  <c r="K27" i="69" s="1"/>
  <c r="AE27" i="69" s="1"/>
  <c r="AO41" i="69"/>
  <c r="AR41" i="69" s="1"/>
  <c r="K41" i="69" s="1"/>
  <c r="AE41" i="69" s="1"/>
  <c r="AO45" i="69"/>
  <c r="AR45" i="69" s="1"/>
  <c r="AU45" i="69" s="1"/>
  <c r="AO57" i="69"/>
  <c r="AR57" i="69" s="1"/>
  <c r="K57" i="69" s="1"/>
  <c r="AE57" i="69" s="1"/>
  <c r="AO61" i="69"/>
  <c r="AR61" i="69" s="1"/>
  <c r="AO73" i="69"/>
  <c r="AR73" i="69" s="1"/>
  <c r="AT73" i="69" s="1"/>
  <c r="AO77" i="69"/>
  <c r="AR77" i="69" s="1"/>
  <c r="AU77" i="69" s="1"/>
  <c r="AO97" i="69"/>
  <c r="AR97" i="69" s="1"/>
  <c r="K97" i="69" s="1"/>
  <c r="AE97" i="69" s="1"/>
  <c r="AO101" i="69"/>
  <c r="AR101" i="69" s="1"/>
  <c r="AU101" i="69" s="1"/>
  <c r="AO113" i="69"/>
  <c r="AR113" i="69" s="1"/>
  <c r="K113" i="69" s="1"/>
  <c r="AE113" i="69" s="1"/>
  <c r="AO117" i="69"/>
  <c r="AR117" i="69" s="1"/>
  <c r="AV117" i="69" s="1"/>
  <c r="AO129" i="69"/>
  <c r="AR129" i="69" s="1"/>
  <c r="AO133" i="69"/>
  <c r="AR133" i="69" s="1"/>
  <c r="AU133" i="69" s="1"/>
  <c r="AO81" i="69"/>
  <c r="AR81" i="69" s="1"/>
  <c r="K81" i="69" s="1"/>
  <c r="AE81" i="69" s="1"/>
  <c r="AO28" i="69"/>
  <c r="AR28" i="69" s="1"/>
  <c r="K28" i="69" s="1"/>
  <c r="AE28" i="69" s="1"/>
  <c r="AO38" i="69"/>
  <c r="AR38" i="69" s="1"/>
  <c r="K38" i="69" s="1"/>
  <c r="AE38" i="69" s="1"/>
  <c r="AO46" i="69"/>
  <c r="AR46" i="69" s="1"/>
  <c r="AU46" i="69" s="1"/>
  <c r="AO52" i="69"/>
  <c r="AR52" i="69" s="1"/>
  <c r="K52" i="69" s="1"/>
  <c r="AE52" i="69" s="1"/>
  <c r="AO54" i="69"/>
  <c r="AR54" i="69" s="1"/>
  <c r="AU54" i="69" s="1"/>
  <c r="AO58" i="69"/>
  <c r="AR58" i="69" s="1"/>
  <c r="K58" i="69" s="1"/>
  <c r="AE58" i="69" s="1"/>
  <c r="AO68" i="69"/>
  <c r="AR68" i="69" s="1"/>
  <c r="K68" i="69" s="1"/>
  <c r="AE68" i="69" s="1"/>
  <c r="AO70" i="69"/>
  <c r="AR70" i="69" s="1"/>
  <c r="K70" i="69" s="1"/>
  <c r="AE70" i="69" s="1"/>
  <c r="AO74" i="69"/>
  <c r="AR74" i="69" s="1"/>
  <c r="AO84" i="69"/>
  <c r="AR84" i="69" s="1"/>
  <c r="K84" i="69" s="1"/>
  <c r="AE84" i="69" s="1"/>
  <c r="AO86" i="69"/>
  <c r="AO90" i="69"/>
  <c r="AR90" i="69" s="1"/>
  <c r="K90" i="69" s="1"/>
  <c r="AE90" i="69" s="1"/>
  <c r="AO92" i="69"/>
  <c r="AR92" i="69" s="1"/>
  <c r="AO102" i="69"/>
  <c r="AR102" i="69" s="1"/>
  <c r="K102" i="69" s="1"/>
  <c r="AE102" i="69" s="1"/>
  <c r="AO106" i="69"/>
  <c r="AR106" i="69" s="1"/>
  <c r="K106" i="69" s="1"/>
  <c r="AE106" i="69" s="1"/>
  <c r="AO108" i="69"/>
  <c r="AR108" i="69" s="1"/>
  <c r="K108" i="69" s="1"/>
  <c r="AE108" i="69" s="1"/>
  <c r="AO118" i="69"/>
  <c r="AR118" i="69" s="1"/>
  <c r="K118" i="69" s="1"/>
  <c r="AE118" i="69" s="1"/>
  <c r="AO122" i="69"/>
  <c r="AR122" i="69" s="1"/>
  <c r="K122" i="69" s="1"/>
  <c r="AE122" i="69" s="1"/>
  <c r="AO124" i="69"/>
  <c r="AR124" i="69" s="1"/>
  <c r="K124" i="69" s="1"/>
  <c r="AE124" i="69" s="1"/>
  <c r="AO134" i="69"/>
  <c r="AR134" i="69" s="1"/>
  <c r="K134" i="69" s="1"/>
  <c r="AE134" i="69" s="1"/>
  <c r="AP189" i="69"/>
  <c r="AR139" i="69"/>
  <c r="K139" i="69" s="1"/>
  <c r="AE139" i="69" s="1"/>
  <c r="AR147" i="69"/>
  <c r="AV147" i="69" s="1"/>
  <c r="K155" i="69"/>
  <c r="AE155" i="69" s="1"/>
  <c r="AR179" i="69"/>
  <c r="AR187" i="69"/>
  <c r="AR195" i="69"/>
  <c r="AR178" i="69"/>
  <c r="K178" i="69" s="1"/>
  <c r="AE178" i="69" s="1"/>
  <c r="AR194" i="69"/>
  <c r="AO25" i="69"/>
  <c r="AR25" i="69" s="1"/>
  <c r="AO33" i="69"/>
  <c r="AR33" i="69" s="1"/>
  <c r="K33" i="69" s="1"/>
  <c r="AE33" i="69" s="1"/>
  <c r="AO39" i="69"/>
  <c r="AR39" i="69" s="1"/>
  <c r="AT39" i="69" s="1"/>
  <c r="AO47" i="69"/>
  <c r="AR47" i="69" s="1"/>
  <c r="K47" i="69" s="1"/>
  <c r="AE47" i="69" s="1"/>
  <c r="AO55" i="69"/>
  <c r="AR55" i="69" s="1"/>
  <c r="AT55" i="69" s="1"/>
  <c r="AO63" i="69"/>
  <c r="AR63" i="69" s="1"/>
  <c r="K63" i="69" s="1"/>
  <c r="AE63" i="69" s="1"/>
  <c r="AO71" i="69"/>
  <c r="AR71" i="69" s="1"/>
  <c r="AU71" i="69" s="1"/>
  <c r="AO79" i="69"/>
  <c r="AR79" i="69" s="1"/>
  <c r="K79" i="69" s="1"/>
  <c r="AE79" i="69" s="1"/>
  <c r="AO87" i="69"/>
  <c r="AR87" i="69" s="1"/>
  <c r="K87" i="69" s="1"/>
  <c r="AE87" i="69" s="1"/>
  <c r="AO95" i="69"/>
  <c r="AR95" i="69" s="1"/>
  <c r="AO103" i="69"/>
  <c r="AR103" i="69" s="1"/>
  <c r="AP111" i="69"/>
  <c r="AO119" i="69"/>
  <c r="AR119" i="69" s="1"/>
  <c r="K119" i="69" s="1"/>
  <c r="AE119" i="69" s="1"/>
  <c r="AP127" i="69"/>
  <c r="AO135" i="69"/>
  <c r="AR135" i="69" s="1"/>
  <c r="AO31" i="69"/>
  <c r="AR31" i="69" s="1"/>
  <c r="K31" i="69" s="1"/>
  <c r="AE31" i="69" s="1"/>
  <c r="AO35" i="69"/>
  <c r="AR35" i="69" s="1"/>
  <c r="K35" i="69" s="1"/>
  <c r="AE35" i="69" s="1"/>
  <c r="AO37" i="69"/>
  <c r="AR37" i="69" s="1"/>
  <c r="K37" i="69" s="1"/>
  <c r="AE37" i="69" s="1"/>
  <c r="AO49" i="69"/>
  <c r="AR49" i="69" s="1"/>
  <c r="K49" i="69" s="1"/>
  <c r="AE49" i="69" s="1"/>
  <c r="AO53" i="69"/>
  <c r="AR53" i="69" s="1"/>
  <c r="K53" i="69" s="1"/>
  <c r="AE53" i="69" s="1"/>
  <c r="AO65" i="69"/>
  <c r="AR65" i="69" s="1"/>
  <c r="K65" i="69" s="1"/>
  <c r="AE65" i="69" s="1"/>
  <c r="AO69" i="69"/>
  <c r="AR69" i="69" s="1"/>
  <c r="K69" i="69" s="1"/>
  <c r="AE69" i="69" s="1"/>
  <c r="AO93" i="69"/>
  <c r="AR93" i="69" s="1"/>
  <c r="AO105" i="69"/>
  <c r="AR105" i="69" s="1"/>
  <c r="K105" i="69" s="1"/>
  <c r="AE105" i="69" s="1"/>
  <c r="AO109" i="69"/>
  <c r="AR109" i="69" s="1"/>
  <c r="K109" i="69" s="1"/>
  <c r="AE109" i="69" s="1"/>
  <c r="AO121" i="69"/>
  <c r="AR121" i="69" s="1"/>
  <c r="K121" i="69" s="1"/>
  <c r="AE121" i="69" s="1"/>
  <c r="AO125" i="69"/>
  <c r="AR125" i="69" s="1"/>
  <c r="K125" i="69" s="1"/>
  <c r="AE125" i="69" s="1"/>
  <c r="AO26" i="69"/>
  <c r="AR26" i="69" s="1"/>
  <c r="AT26" i="69" s="1"/>
  <c r="AO34" i="69"/>
  <c r="AR34" i="69" s="1"/>
  <c r="K34" i="69" s="1"/>
  <c r="AE34" i="69" s="1"/>
  <c r="AO36" i="69"/>
  <c r="AR36" i="69" s="1"/>
  <c r="K36" i="69" s="1"/>
  <c r="AE36" i="69" s="1"/>
  <c r="AO44" i="69"/>
  <c r="AR44" i="69" s="1"/>
  <c r="K44" i="69" s="1"/>
  <c r="AE44" i="69" s="1"/>
  <c r="AO50" i="69"/>
  <c r="AR50" i="69" s="1"/>
  <c r="AT50" i="69" s="1"/>
  <c r="AO60" i="69"/>
  <c r="AR60" i="69" s="1"/>
  <c r="K60" i="69" s="1"/>
  <c r="AE60" i="69" s="1"/>
  <c r="AO62" i="69"/>
  <c r="AR62" i="69" s="1"/>
  <c r="K62" i="69" s="1"/>
  <c r="AE62" i="69" s="1"/>
  <c r="AO66" i="69"/>
  <c r="AR66" i="69" s="1"/>
  <c r="K66" i="69" s="1"/>
  <c r="AE66" i="69" s="1"/>
  <c r="AO76" i="69"/>
  <c r="AR76" i="69" s="1"/>
  <c r="K76" i="69" s="1"/>
  <c r="AE76" i="69" s="1"/>
  <c r="AO78" i="69"/>
  <c r="AR78" i="69" s="1"/>
  <c r="K78" i="69" s="1"/>
  <c r="AE78" i="69" s="1"/>
  <c r="AO82" i="69"/>
  <c r="AR82" i="69" s="1"/>
  <c r="K82" i="69" s="1"/>
  <c r="AE82" i="69" s="1"/>
  <c r="AO94" i="69"/>
  <c r="AR94" i="69" s="1"/>
  <c r="K94" i="69" s="1"/>
  <c r="AE94" i="69" s="1"/>
  <c r="AO98" i="69"/>
  <c r="AR98" i="69" s="1"/>
  <c r="K98" i="69" s="1"/>
  <c r="AE98" i="69" s="1"/>
  <c r="AO100" i="69"/>
  <c r="AR100" i="69" s="1"/>
  <c r="K100" i="69" s="1"/>
  <c r="AE100" i="69" s="1"/>
  <c r="AO110" i="69"/>
  <c r="AR110" i="69" s="1"/>
  <c r="K110" i="69" s="1"/>
  <c r="AE110" i="69" s="1"/>
  <c r="AO114" i="69"/>
  <c r="AR114" i="69" s="1"/>
  <c r="K114" i="69" s="1"/>
  <c r="AE114" i="69" s="1"/>
  <c r="AO116" i="69"/>
  <c r="AR116" i="69" s="1"/>
  <c r="K116" i="69" s="1"/>
  <c r="AE116" i="69" s="1"/>
  <c r="AO126" i="69"/>
  <c r="AR126" i="69" s="1"/>
  <c r="K126" i="69" s="1"/>
  <c r="AE126" i="69" s="1"/>
  <c r="AO130" i="69"/>
  <c r="AR130" i="69" s="1"/>
  <c r="K130" i="69" s="1"/>
  <c r="AE130" i="69" s="1"/>
  <c r="AO132" i="69"/>
  <c r="AR132" i="69" s="1"/>
  <c r="K132" i="69" s="1"/>
  <c r="AE132" i="69" s="1"/>
  <c r="AP177" i="69"/>
  <c r="AP185" i="69"/>
  <c r="AR138" i="69"/>
  <c r="K138" i="69" s="1"/>
  <c r="AE138" i="69" s="1"/>
  <c r="AR170" i="69"/>
  <c r="AR186" i="69"/>
  <c r="K186" i="69" s="1"/>
  <c r="AE186" i="69" s="1"/>
  <c r="K173" i="69"/>
  <c r="AE173" i="69" s="1"/>
  <c r="K181" i="69"/>
  <c r="AE181" i="69" s="1"/>
  <c r="K189" i="69"/>
  <c r="AE189" i="69" s="1"/>
  <c r="K197" i="69"/>
  <c r="AE197" i="69" s="1"/>
  <c r="K176" i="69"/>
  <c r="AE176" i="69" s="1"/>
  <c r="K192" i="69"/>
  <c r="AE192" i="69" s="1"/>
  <c r="K169" i="69"/>
  <c r="AE169" i="69" s="1"/>
  <c r="K171" i="69"/>
  <c r="AE171" i="69" s="1"/>
  <c r="K175" i="69"/>
  <c r="AE175" i="69" s="1"/>
  <c r="K177" i="69"/>
  <c r="AE177" i="69" s="1"/>
  <c r="K179" i="69"/>
  <c r="AE179" i="69" s="1"/>
  <c r="K183" i="69"/>
  <c r="AE183" i="69" s="1"/>
  <c r="K187" i="69"/>
  <c r="AE187" i="69" s="1"/>
  <c r="K193" i="69"/>
  <c r="AE193" i="69" s="1"/>
  <c r="K195" i="69"/>
  <c r="AE195" i="69" s="1"/>
  <c r="K170" i="69"/>
  <c r="AE170" i="69" s="1"/>
  <c r="K194" i="69"/>
  <c r="AE194" i="69" s="1"/>
  <c r="AG188" i="69"/>
  <c r="AT188" i="69" s="1"/>
  <c r="AR151" i="69"/>
  <c r="AR128" i="69"/>
  <c r="K128" i="69" s="1"/>
  <c r="AE128" i="69" s="1"/>
  <c r="AR144" i="69"/>
  <c r="K144" i="69" s="1"/>
  <c r="AE144" i="69" s="1"/>
  <c r="AR154" i="69"/>
  <c r="K154" i="69" s="1"/>
  <c r="AE154" i="69" s="1"/>
  <c r="AR157" i="69"/>
  <c r="AR165" i="69"/>
  <c r="K165" i="69" s="1"/>
  <c r="AE165" i="69" s="1"/>
  <c r="AR120" i="69"/>
  <c r="K120" i="69" s="1"/>
  <c r="AE120" i="69" s="1"/>
  <c r="AR136" i="69"/>
  <c r="K136" i="69" s="1"/>
  <c r="AE136" i="69" s="1"/>
  <c r="AR146" i="69"/>
  <c r="K146" i="69" s="1"/>
  <c r="AE146" i="69" s="1"/>
  <c r="AR162" i="69"/>
  <c r="K162" i="69" s="1"/>
  <c r="AE162" i="69" s="1"/>
  <c r="AP119" i="69"/>
  <c r="AP123" i="69"/>
  <c r="AP135" i="69"/>
  <c r="AO111" i="69"/>
  <c r="AR111" i="69" s="1"/>
  <c r="K111" i="69" s="1"/>
  <c r="AE111" i="69" s="1"/>
  <c r="AO115" i="69"/>
  <c r="AR115" i="69" s="1"/>
  <c r="K115" i="69" s="1"/>
  <c r="AE115" i="69" s="1"/>
  <c r="AO127" i="69"/>
  <c r="AR127" i="69" s="1"/>
  <c r="K127" i="69" s="1"/>
  <c r="AE127" i="69" s="1"/>
  <c r="AO131" i="69"/>
  <c r="AR131" i="69" s="1"/>
  <c r="K131" i="69" s="1"/>
  <c r="AE131" i="69" s="1"/>
  <c r="K143" i="69"/>
  <c r="AE143" i="69" s="1"/>
  <c r="K157" i="69"/>
  <c r="AE157" i="69" s="1"/>
  <c r="K142" i="69"/>
  <c r="AE142" i="69" s="1"/>
  <c r="K133" i="69"/>
  <c r="AE133" i="69" s="1"/>
  <c r="K141" i="69"/>
  <c r="AE141" i="69" s="1"/>
  <c r="K147" i="69"/>
  <c r="AE147" i="69" s="1"/>
  <c r="K149" i="69"/>
  <c r="AE149" i="69" s="1"/>
  <c r="K153" i="69"/>
  <c r="AE153" i="69" s="1"/>
  <c r="K161" i="69"/>
  <c r="AE161" i="69" s="1"/>
  <c r="K163" i="69"/>
  <c r="AE163" i="69" s="1"/>
  <c r="K152" i="69"/>
  <c r="AE152" i="69" s="1"/>
  <c r="AR86" i="69"/>
  <c r="K86" i="69" s="1"/>
  <c r="AE86" i="69" s="1"/>
  <c r="AP75" i="69"/>
  <c r="AP83" i="69"/>
  <c r="AP91" i="69"/>
  <c r="AP103" i="69"/>
  <c r="AP107" i="69"/>
  <c r="AP87" i="69"/>
  <c r="K91" i="69"/>
  <c r="AE91" i="69" s="1"/>
  <c r="AP67" i="69"/>
  <c r="AP71" i="69"/>
  <c r="AP79" i="69"/>
  <c r="AP95" i="69"/>
  <c r="AP99" i="69"/>
  <c r="N12" i="69"/>
  <c r="AP29" i="69"/>
  <c r="AP33" i="69"/>
  <c r="AP39" i="69"/>
  <c r="AP43" i="69"/>
  <c r="AP47" i="69"/>
  <c r="AP51" i="69"/>
  <c r="AP55" i="69"/>
  <c r="AP63" i="69"/>
  <c r="AP22" i="69"/>
  <c r="AO59" i="69"/>
  <c r="AR59" i="69" s="1"/>
  <c r="K59" i="69" s="1"/>
  <c r="AE59" i="69" s="1"/>
  <c r="AP25" i="69"/>
  <c r="AO22" i="69"/>
  <c r="AR22" i="69" s="1"/>
  <c r="K64" i="69"/>
  <c r="AE64" i="69" s="1"/>
  <c r="AI180" i="69"/>
  <c r="AV180" i="69" s="1"/>
  <c r="AI172" i="69"/>
  <c r="AV172" i="69" s="1"/>
  <c r="AI204" i="69"/>
  <c r="AV204" i="69" s="1"/>
  <c r="AI236" i="69"/>
  <c r="AV236" i="69" s="1"/>
  <c r="AH252" i="69"/>
  <c r="AU252" i="69" s="1"/>
  <c r="AG160" i="69"/>
  <c r="AT160" i="69" s="1"/>
  <c r="AH160" i="69"/>
  <c r="AU160" i="69" s="1"/>
  <c r="AI160" i="69"/>
  <c r="AV160" i="69" s="1"/>
  <c r="AI162" i="69"/>
  <c r="AG162" i="69"/>
  <c r="AT162" i="69" s="1"/>
  <c r="AH162" i="69"/>
  <c r="AU162" i="69" s="1"/>
  <c r="AG168" i="69"/>
  <c r="AT168" i="69" s="1"/>
  <c r="AH168" i="69"/>
  <c r="AU168" i="69" s="1"/>
  <c r="AI168" i="69"/>
  <c r="AV168" i="69" s="1"/>
  <c r="AI170" i="69"/>
  <c r="AV170" i="69" s="1"/>
  <c r="AG170" i="69"/>
  <c r="AT170" i="69" s="1"/>
  <c r="AH170" i="69"/>
  <c r="AU170" i="69" s="1"/>
  <c r="AG176" i="69"/>
  <c r="AT176" i="69" s="1"/>
  <c r="AH176" i="69"/>
  <c r="AU176" i="69" s="1"/>
  <c r="AI176" i="69"/>
  <c r="AV176" i="69" s="1"/>
  <c r="AI178" i="69"/>
  <c r="AG178" i="69"/>
  <c r="AT178" i="69" s="1"/>
  <c r="AH178" i="69"/>
  <c r="AU178" i="69" s="1"/>
  <c r="AG184" i="69"/>
  <c r="AT184" i="69" s="1"/>
  <c r="AH184" i="69"/>
  <c r="AI184" i="69"/>
  <c r="AV184" i="69" s="1"/>
  <c r="AI186" i="69"/>
  <c r="AG186" i="69"/>
  <c r="AT186" i="69" s="1"/>
  <c r="AH186" i="69"/>
  <c r="AU186" i="69" s="1"/>
  <c r="AG192" i="69"/>
  <c r="AT192" i="69" s="1"/>
  <c r="AH192" i="69"/>
  <c r="AI192" i="69"/>
  <c r="AV192" i="69" s="1"/>
  <c r="AI194" i="69"/>
  <c r="AV194" i="69" s="1"/>
  <c r="AG194" i="69"/>
  <c r="AT194" i="69" s="1"/>
  <c r="AH194" i="69"/>
  <c r="AU194" i="69" s="1"/>
  <c r="AG200" i="69"/>
  <c r="AT200" i="69" s="1"/>
  <c r="AH200" i="69"/>
  <c r="AU200" i="69" s="1"/>
  <c r="AI200" i="69"/>
  <c r="AV200" i="69" s="1"/>
  <c r="AI202" i="69"/>
  <c r="AV202" i="69" s="1"/>
  <c r="AG202" i="69"/>
  <c r="AT202" i="69" s="1"/>
  <c r="AH202" i="69"/>
  <c r="AU202" i="69" s="1"/>
  <c r="AG208" i="69"/>
  <c r="AT208" i="69" s="1"/>
  <c r="AH208" i="69"/>
  <c r="AU208" i="69" s="1"/>
  <c r="AI208" i="69"/>
  <c r="AV208" i="69" s="1"/>
  <c r="AI210" i="69"/>
  <c r="AV210" i="69" s="1"/>
  <c r="AG210" i="69"/>
  <c r="AT210" i="69" s="1"/>
  <c r="AH210" i="69"/>
  <c r="AU210" i="69" s="1"/>
  <c r="AG216" i="69"/>
  <c r="AT216" i="69" s="1"/>
  <c r="AH216" i="69"/>
  <c r="AU216" i="69" s="1"/>
  <c r="AI216" i="69"/>
  <c r="AV216" i="69" s="1"/>
  <c r="AI218" i="69"/>
  <c r="AV218" i="69" s="1"/>
  <c r="AG218" i="69"/>
  <c r="AT218" i="69" s="1"/>
  <c r="AH218" i="69"/>
  <c r="AU218" i="69" s="1"/>
  <c r="AG224" i="69"/>
  <c r="AT224" i="69" s="1"/>
  <c r="AH224" i="69"/>
  <c r="AU224" i="69" s="1"/>
  <c r="AI224" i="69"/>
  <c r="AV224" i="69" s="1"/>
  <c r="AI226" i="69"/>
  <c r="AV226" i="69" s="1"/>
  <c r="AG226" i="69"/>
  <c r="AT226" i="69" s="1"/>
  <c r="AH226" i="69"/>
  <c r="AU226" i="69" s="1"/>
  <c r="AG232" i="69"/>
  <c r="AT232" i="69" s="1"/>
  <c r="AH232" i="69"/>
  <c r="AU232" i="69" s="1"/>
  <c r="AI232" i="69"/>
  <c r="AV232" i="69" s="1"/>
  <c r="AI234" i="69"/>
  <c r="AV234" i="69" s="1"/>
  <c r="AG234" i="69"/>
  <c r="AT234" i="69" s="1"/>
  <c r="AH234" i="69"/>
  <c r="AU234" i="69" s="1"/>
  <c r="AG240" i="69"/>
  <c r="AT240" i="69" s="1"/>
  <c r="AH240" i="69"/>
  <c r="AU240" i="69" s="1"/>
  <c r="AI240" i="69"/>
  <c r="AV240" i="69" s="1"/>
  <c r="AI242" i="69"/>
  <c r="AV242" i="69" s="1"/>
  <c r="AG242" i="69"/>
  <c r="AT242" i="69" s="1"/>
  <c r="AH242" i="69"/>
  <c r="AU242" i="69" s="1"/>
  <c r="AG248" i="69"/>
  <c r="AT248" i="69" s="1"/>
  <c r="AH248" i="69"/>
  <c r="AU248" i="69" s="1"/>
  <c r="AI248" i="69"/>
  <c r="AV248" i="69" s="1"/>
  <c r="AI250" i="69"/>
  <c r="AV250" i="69" s="1"/>
  <c r="AG250" i="69"/>
  <c r="AT250" i="69" s="1"/>
  <c r="AH250" i="69"/>
  <c r="AU250" i="69" s="1"/>
  <c r="AG256" i="69"/>
  <c r="AT256" i="69" s="1"/>
  <c r="AH256" i="69"/>
  <c r="AU256" i="69" s="1"/>
  <c r="AI256" i="69"/>
  <c r="AV256" i="69" s="1"/>
  <c r="AI262" i="69"/>
  <c r="AV262" i="69" s="1"/>
  <c r="AH262" i="69"/>
  <c r="AU262" i="69" s="1"/>
  <c r="AG262" i="69"/>
  <c r="AT262" i="69" s="1"/>
  <c r="AI266" i="69"/>
  <c r="AV266" i="69" s="1"/>
  <c r="AG266" i="69"/>
  <c r="AT266" i="69" s="1"/>
  <c r="AH266" i="69"/>
  <c r="AU266" i="69" s="1"/>
  <c r="AG272" i="69"/>
  <c r="AT272" i="69" s="1"/>
  <c r="AH272" i="69"/>
  <c r="AU272" i="69" s="1"/>
  <c r="AI272" i="69"/>
  <c r="AV272" i="69" s="1"/>
  <c r="AI158" i="69"/>
  <c r="AV158" i="69" s="1"/>
  <c r="AH158" i="69"/>
  <c r="AU158" i="69" s="1"/>
  <c r="AG158" i="69"/>
  <c r="AT158" i="69" s="1"/>
  <c r="AI166" i="69"/>
  <c r="AV166" i="69" s="1"/>
  <c r="AH166" i="69"/>
  <c r="AU166" i="69" s="1"/>
  <c r="AG166" i="69"/>
  <c r="AT166" i="69" s="1"/>
  <c r="AI174" i="69"/>
  <c r="AV174" i="69" s="1"/>
  <c r="AH174" i="69"/>
  <c r="AU174" i="69" s="1"/>
  <c r="AG174" i="69"/>
  <c r="AT174" i="69" s="1"/>
  <c r="AI182" i="69"/>
  <c r="AH182" i="69"/>
  <c r="AU182" i="69" s="1"/>
  <c r="AG182" i="69"/>
  <c r="AT182" i="69" s="1"/>
  <c r="AI190" i="69"/>
  <c r="AV190" i="69" s="1"/>
  <c r="AH190" i="69"/>
  <c r="AG190" i="69"/>
  <c r="AT190" i="69" s="1"/>
  <c r="AI198" i="69"/>
  <c r="AV198" i="69" s="1"/>
  <c r="AH198" i="69"/>
  <c r="AU198" i="69" s="1"/>
  <c r="AG198" i="69"/>
  <c r="AT198" i="69" s="1"/>
  <c r="AI206" i="69"/>
  <c r="AV206" i="69" s="1"/>
  <c r="AH206" i="69"/>
  <c r="AU206" i="69" s="1"/>
  <c r="AG206" i="69"/>
  <c r="AT206" i="69" s="1"/>
  <c r="AI214" i="69"/>
  <c r="AV214" i="69" s="1"/>
  <c r="AH214" i="69"/>
  <c r="AU214" i="69" s="1"/>
  <c r="AG214" i="69"/>
  <c r="AT214" i="69" s="1"/>
  <c r="AI222" i="69"/>
  <c r="AV222" i="69" s="1"/>
  <c r="AH222" i="69"/>
  <c r="AU222" i="69" s="1"/>
  <c r="AG222" i="69"/>
  <c r="AT222" i="69" s="1"/>
  <c r="AI230" i="69"/>
  <c r="AV230" i="69" s="1"/>
  <c r="AH230" i="69"/>
  <c r="AU230" i="69" s="1"/>
  <c r="AG230" i="69"/>
  <c r="AT230" i="69" s="1"/>
  <c r="AI238" i="69"/>
  <c r="AV238" i="69" s="1"/>
  <c r="AH238" i="69"/>
  <c r="AU238" i="69" s="1"/>
  <c r="AG238" i="69"/>
  <c r="AT238" i="69" s="1"/>
  <c r="AI246" i="69"/>
  <c r="AV246" i="69" s="1"/>
  <c r="AH246" i="69"/>
  <c r="AU246" i="69" s="1"/>
  <c r="AG246" i="69"/>
  <c r="AT246" i="69" s="1"/>
  <c r="AI254" i="69"/>
  <c r="AV254" i="69" s="1"/>
  <c r="AH254" i="69"/>
  <c r="AU254" i="69" s="1"/>
  <c r="AG254" i="69"/>
  <c r="AT254" i="69" s="1"/>
  <c r="AI258" i="69"/>
  <c r="AV258" i="69" s="1"/>
  <c r="AG258" i="69"/>
  <c r="AT258" i="69" s="1"/>
  <c r="AH258" i="69"/>
  <c r="AU258" i="69" s="1"/>
  <c r="AG264" i="69"/>
  <c r="AT264" i="69" s="1"/>
  <c r="AH264" i="69"/>
  <c r="AU264" i="69" s="1"/>
  <c r="AI264" i="69"/>
  <c r="AV264" i="69" s="1"/>
  <c r="AI270" i="69"/>
  <c r="AV270" i="69" s="1"/>
  <c r="AH270" i="69"/>
  <c r="AU270" i="69" s="1"/>
  <c r="AG270" i="69"/>
  <c r="AT270" i="69" s="1"/>
  <c r="AI274" i="69"/>
  <c r="AV274" i="69" s="1"/>
  <c r="AG274" i="69"/>
  <c r="AT274" i="69" s="1"/>
  <c r="AH274" i="69"/>
  <c r="AU274" i="69" s="1"/>
  <c r="AH157" i="69"/>
  <c r="AU157" i="69" s="1"/>
  <c r="AG157" i="69"/>
  <c r="AT157" i="69" s="1"/>
  <c r="AI157" i="69"/>
  <c r="AV157" i="69" s="1"/>
  <c r="AH161" i="69"/>
  <c r="AU161" i="69" s="1"/>
  <c r="AG161" i="69"/>
  <c r="AT161" i="69" s="1"/>
  <c r="AI161" i="69"/>
  <c r="AV161" i="69" s="1"/>
  <c r="AH165" i="69"/>
  <c r="AG165" i="69"/>
  <c r="AT165" i="69" s="1"/>
  <c r="AI165" i="69"/>
  <c r="AV165" i="69" s="1"/>
  <c r="AH169" i="69"/>
  <c r="AU169" i="69" s="1"/>
  <c r="AG169" i="69"/>
  <c r="AT169" i="69" s="1"/>
  <c r="AI169" i="69"/>
  <c r="AV169" i="69" s="1"/>
  <c r="AH173" i="69"/>
  <c r="AU173" i="69" s="1"/>
  <c r="AG173" i="69"/>
  <c r="AT173" i="69" s="1"/>
  <c r="AI173" i="69"/>
  <c r="AV173" i="69" s="1"/>
  <c r="AH177" i="69"/>
  <c r="AU177" i="69" s="1"/>
  <c r="AG177" i="69"/>
  <c r="AT177" i="69" s="1"/>
  <c r="AI177" i="69"/>
  <c r="AV177" i="69" s="1"/>
  <c r="AH181" i="69"/>
  <c r="AG181" i="69"/>
  <c r="AT181" i="69" s="1"/>
  <c r="AI181" i="69"/>
  <c r="AV181" i="69" s="1"/>
  <c r="AH185" i="69"/>
  <c r="AU185" i="69" s="1"/>
  <c r="AG185" i="69"/>
  <c r="AT185" i="69" s="1"/>
  <c r="AI185" i="69"/>
  <c r="AV185" i="69" s="1"/>
  <c r="AH189" i="69"/>
  <c r="AU189" i="69" s="1"/>
  <c r="AG189" i="69"/>
  <c r="AT189" i="69" s="1"/>
  <c r="AI189" i="69"/>
  <c r="AV189" i="69" s="1"/>
  <c r="AH193" i="69"/>
  <c r="AU193" i="69" s="1"/>
  <c r="AG193" i="69"/>
  <c r="AT193" i="69" s="1"/>
  <c r="AI193" i="69"/>
  <c r="AV193" i="69" s="1"/>
  <c r="AH197" i="69"/>
  <c r="AU197" i="69" s="1"/>
  <c r="AG197" i="69"/>
  <c r="AT197" i="69" s="1"/>
  <c r="AI197" i="69"/>
  <c r="AV197" i="69" s="1"/>
  <c r="AH201" i="69"/>
  <c r="AU201" i="69" s="1"/>
  <c r="AG201" i="69"/>
  <c r="AT201" i="69" s="1"/>
  <c r="AI201" i="69"/>
  <c r="AV201" i="69" s="1"/>
  <c r="AH205" i="69"/>
  <c r="AU205" i="69" s="1"/>
  <c r="AG205" i="69"/>
  <c r="AT205" i="69" s="1"/>
  <c r="AI205" i="69"/>
  <c r="AV205" i="69" s="1"/>
  <c r="AH209" i="69"/>
  <c r="AU209" i="69" s="1"/>
  <c r="AG209" i="69"/>
  <c r="AT209" i="69" s="1"/>
  <c r="AI209" i="69"/>
  <c r="AV209" i="69" s="1"/>
  <c r="AH213" i="69"/>
  <c r="AU213" i="69" s="1"/>
  <c r="AG213" i="69"/>
  <c r="AT213" i="69" s="1"/>
  <c r="AI213" i="69"/>
  <c r="AV213" i="69" s="1"/>
  <c r="AH217" i="69"/>
  <c r="AU217" i="69" s="1"/>
  <c r="AG217" i="69"/>
  <c r="AT217" i="69" s="1"/>
  <c r="AI217" i="69"/>
  <c r="AV217" i="69" s="1"/>
  <c r="AH221" i="69"/>
  <c r="AU221" i="69" s="1"/>
  <c r="AG221" i="69"/>
  <c r="AT221" i="69" s="1"/>
  <c r="AI221" i="69"/>
  <c r="AV221" i="69" s="1"/>
  <c r="AH225" i="69"/>
  <c r="AU225" i="69" s="1"/>
  <c r="AG225" i="69"/>
  <c r="AT225" i="69" s="1"/>
  <c r="AI225" i="69"/>
  <c r="AV225" i="69" s="1"/>
  <c r="AH229" i="69"/>
  <c r="AU229" i="69" s="1"/>
  <c r="AG229" i="69"/>
  <c r="AT229" i="69" s="1"/>
  <c r="AI229" i="69"/>
  <c r="AV229" i="69" s="1"/>
  <c r="AH233" i="69"/>
  <c r="AU233" i="69" s="1"/>
  <c r="AG233" i="69"/>
  <c r="AT233" i="69" s="1"/>
  <c r="AI233" i="69"/>
  <c r="AV233" i="69" s="1"/>
  <c r="AH237" i="69"/>
  <c r="AU237" i="69" s="1"/>
  <c r="AG237" i="69"/>
  <c r="AT237" i="69" s="1"/>
  <c r="AI237" i="69"/>
  <c r="AV237" i="69" s="1"/>
  <c r="AH241" i="69"/>
  <c r="AU241" i="69" s="1"/>
  <c r="AG241" i="69"/>
  <c r="AT241" i="69" s="1"/>
  <c r="AI241" i="69"/>
  <c r="AV241" i="69" s="1"/>
  <c r="AH245" i="69"/>
  <c r="AU245" i="69" s="1"/>
  <c r="AG245" i="69"/>
  <c r="AT245" i="69" s="1"/>
  <c r="AI245" i="69"/>
  <c r="AV245" i="69" s="1"/>
  <c r="AH249" i="69"/>
  <c r="AU249" i="69" s="1"/>
  <c r="AG249" i="69"/>
  <c r="AT249" i="69" s="1"/>
  <c r="AI249" i="69"/>
  <c r="AV249" i="69" s="1"/>
  <c r="AH253" i="69"/>
  <c r="AU253" i="69" s="1"/>
  <c r="AG253" i="69"/>
  <c r="AT253" i="69" s="1"/>
  <c r="AI253" i="69"/>
  <c r="AV253" i="69" s="1"/>
  <c r="AH257" i="69"/>
  <c r="AU257" i="69" s="1"/>
  <c r="AG257" i="69"/>
  <c r="AT257" i="69" s="1"/>
  <c r="AI257" i="69"/>
  <c r="AV257" i="69" s="1"/>
  <c r="AH261" i="69"/>
  <c r="AU261" i="69" s="1"/>
  <c r="AG261" i="69"/>
  <c r="AT261" i="69" s="1"/>
  <c r="AI261" i="69"/>
  <c r="AV261" i="69" s="1"/>
  <c r="AH265" i="69"/>
  <c r="AU265" i="69" s="1"/>
  <c r="AG265" i="69"/>
  <c r="AT265" i="69" s="1"/>
  <c r="AI265" i="69"/>
  <c r="AV265" i="69" s="1"/>
  <c r="AH269" i="69"/>
  <c r="AU269" i="69" s="1"/>
  <c r="AG269" i="69"/>
  <c r="AT269" i="69" s="1"/>
  <c r="AI269" i="69"/>
  <c r="AV269" i="69" s="1"/>
  <c r="AH273" i="69"/>
  <c r="AU273" i="69" s="1"/>
  <c r="AG273" i="69"/>
  <c r="AT273" i="69" s="1"/>
  <c r="AI273" i="69"/>
  <c r="AV273" i="69" s="1"/>
  <c r="AG153" i="69"/>
  <c r="AT153" i="69" s="1"/>
  <c r="AH153" i="69"/>
  <c r="AU153" i="69" s="1"/>
  <c r="AI153" i="69"/>
  <c r="AV153" i="69" s="1"/>
  <c r="AH155" i="69"/>
  <c r="AU155" i="69" s="1"/>
  <c r="AG155" i="69"/>
  <c r="AT155" i="69" s="1"/>
  <c r="AI155" i="69"/>
  <c r="AV155" i="69" s="1"/>
  <c r="AH159" i="69"/>
  <c r="AU159" i="69" s="1"/>
  <c r="AG159" i="69"/>
  <c r="AT159" i="69" s="1"/>
  <c r="AI159" i="69"/>
  <c r="AV159" i="69" s="1"/>
  <c r="AH163" i="69"/>
  <c r="AU163" i="69" s="1"/>
  <c r="AG163" i="69"/>
  <c r="AT163" i="69" s="1"/>
  <c r="AI163" i="69"/>
  <c r="AV163" i="69" s="1"/>
  <c r="AH167" i="69"/>
  <c r="AU167" i="69" s="1"/>
  <c r="AG167" i="69"/>
  <c r="AT167" i="69" s="1"/>
  <c r="AI167" i="69"/>
  <c r="AH171" i="69"/>
  <c r="AU171" i="69" s="1"/>
  <c r="AG171" i="69"/>
  <c r="AT171" i="69" s="1"/>
  <c r="AI171" i="69"/>
  <c r="AV171" i="69" s="1"/>
  <c r="AH175" i="69"/>
  <c r="AU175" i="69" s="1"/>
  <c r="AG175" i="69"/>
  <c r="AT175" i="69" s="1"/>
  <c r="AI175" i="69"/>
  <c r="AV175" i="69" s="1"/>
  <c r="AH179" i="69"/>
  <c r="AU179" i="69" s="1"/>
  <c r="AG179" i="69"/>
  <c r="AT179" i="69" s="1"/>
  <c r="AI179" i="69"/>
  <c r="AV179" i="69" s="1"/>
  <c r="AH183" i="69"/>
  <c r="AG183" i="69"/>
  <c r="AT183" i="69" s="1"/>
  <c r="AI183" i="69"/>
  <c r="AV183" i="69" s="1"/>
  <c r="AH187" i="69"/>
  <c r="AU187" i="69" s="1"/>
  <c r="AG187" i="69"/>
  <c r="AT187" i="69" s="1"/>
  <c r="AI187" i="69"/>
  <c r="AV187" i="69" s="1"/>
  <c r="AH191" i="69"/>
  <c r="AG191" i="69"/>
  <c r="AT191" i="69" s="1"/>
  <c r="AI191" i="69"/>
  <c r="AV191" i="69" s="1"/>
  <c r="AH195" i="69"/>
  <c r="AU195" i="69" s="1"/>
  <c r="AG195" i="69"/>
  <c r="AT195" i="69" s="1"/>
  <c r="AI195" i="69"/>
  <c r="AV195" i="69" s="1"/>
  <c r="AH199" i="69"/>
  <c r="AU199" i="69" s="1"/>
  <c r="AG199" i="69"/>
  <c r="AT199" i="69" s="1"/>
  <c r="AI199" i="69"/>
  <c r="AV199" i="69" s="1"/>
  <c r="AH203" i="69"/>
  <c r="AU203" i="69" s="1"/>
  <c r="AG203" i="69"/>
  <c r="AT203" i="69" s="1"/>
  <c r="AI203" i="69"/>
  <c r="AV203" i="69" s="1"/>
  <c r="AH207" i="69"/>
  <c r="AU207" i="69" s="1"/>
  <c r="AG207" i="69"/>
  <c r="AT207" i="69" s="1"/>
  <c r="AI207" i="69"/>
  <c r="AV207" i="69" s="1"/>
  <c r="AH211" i="69"/>
  <c r="AU211" i="69" s="1"/>
  <c r="AG211" i="69"/>
  <c r="AT211" i="69" s="1"/>
  <c r="AI211" i="69"/>
  <c r="AV211" i="69" s="1"/>
  <c r="AH215" i="69"/>
  <c r="AU215" i="69" s="1"/>
  <c r="AG215" i="69"/>
  <c r="AT215" i="69" s="1"/>
  <c r="AI215" i="69"/>
  <c r="AV215" i="69" s="1"/>
  <c r="AH219" i="69"/>
  <c r="AU219" i="69" s="1"/>
  <c r="AG219" i="69"/>
  <c r="AT219" i="69" s="1"/>
  <c r="AI219" i="69"/>
  <c r="AV219" i="69" s="1"/>
  <c r="AH223" i="69"/>
  <c r="AU223" i="69" s="1"/>
  <c r="AG223" i="69"/>
  <c r="AT223" i="69" s="1"/>
  <c r="AI223" i="69"/>
  <c r="AV223" i="69" s="1"/>
  <c r="AH227" i="69"/>
  <c r="AU227" i="69" s="1"/>
  <c r="AG227" i="69"/>
  <c r="AT227" i="69" s="1"/>
  <c r="AI227" i="69"/>
  <c r="AV227" i="69" s="1"/>
  <c r="AH231" i="69"/>
  <c r="AU231" i="69" s="1"/>
  <c r="AG231" i="69"/>
  <c r="AT231" i="69" s="1"/>
  <c r="AI231" i="69"/>
  <c r="AV231" i="69" s="1"/>
  <c r="AH235" i="69"/>
  <c r="AU235" i="69" s="1"/>
  <c r="AG235" i="69"/>
  <c r="AT235" i="69" s="1"/>
  <c r="AI235" i="69"/>
  <c r="AV235" i="69" s="1"/>
  <c r="AH239" i="69"/>
  <c r="AU239" i="69" s="1"/>
  <c r="AG239" i="69"/>
  <c r="AT239" i="69" s="1"/>
  <c r="AI239" i="69"/>
  <c r="AV239" i="69" s="1"/>
  <c r="AH243" i="69"/>
  <c r="AU243" i="69" s="1"/>
  <c r="AG243" i="69"/>
  <c r="AT243" i="69" s="1"/>
  <c r="AI243" i="69"/>
  <c r="AV243" i="69" s="1"/>
  <c r="AH247" i="69"/>
  <c r="AU247" i="69" s="1"/>
  <c r="AG247" i="69"/>
  <c r="AT247" i="69" s="1"/>
  <c r="AI247" i="69"/>
  <c r="AV247" i="69" s="1"/>
  <c r="AH251" i="69"/>
  <c r="AU251" i="69" s="1"/>
  <c r="AG251" i="69"/>
  <c r="AT251" i="69" s="1"/>
  <c r="AI251" i="69"/>
  <c r="AV251" i="69" s="1"/>
  <c r="AH255" i="69"/>
  <c r="AU255" i="69" s="1"/>
  <c r="AG255" i="69"/>
  <c r="AT255" i="69" s="1"/>
  <c r="AI255" i="69"/>
  <c r="AV255" i="69" s="1"/>
  <c r="AH259" i="69"/>
  <c r="AU259" i="69" s="1"/>
  <c r="AG259" i="69"/>
  <c r="AT259" i="69" s="1"/>
  <c r="AI259" i="69"/>
  <c r="AV259" i="69" s="1"/>
  <c r="AH263" i="69"/>
  <c r="AU263" i="69" s="1"/>
  <c r="AG263" i="69"/>
  <c r="AT263" i="69" s="1"/>
  <c r="AI263" i="69"/>
  <c r="AV263" i="69" s="1"/>
  <c r="AH267" i="69"/>
  <c r="AU267" i="69" s="1"/>
  <c r="AG267" i="69"/>
  <c r="AT267" i="69" s="1"/>
  <c r="AI267" i="69"/>
  <c r="AV267" i="69" s="1"/>
  <c r="AH271" i="69"/>
  <c r="AU271" i="69" s="1"/>
  <c r="AG271" i="69"/>
  <c r="AT271" i="69" s="1"/>
  <c r="AI271" i="69"/>
  <c r="AV271" i="69" s="1"/>
  <c r="AH275" i="69"/>
  <c r="AU275" i="69" s="1"/>
  <c r="AG275" i="69"/>
  <c r="AT275" i="69" s="1"/>
  <c r="AI275" i="69"/>
  <c r="AV275" i="69" s="1"/>
  <c r="O19" i="69"/>
  <c r="AG152" i="69"/>
  <c r="AT152" i="69" s="1"/>
  <c r="AH152" i="69"/>
  <c r="AU152" i="69" s="1"/>
  <c r="AI152" i="69"/>
  <c r="AV152" i="69" s="1"/>
  <c r="AG154" i="69"/>
  <c r="AT154" i="69" s="1"/>
  <c r="AH154" i="69"/>
  <c r="AU154" i="69" s="1"/>
  <c r="AI154" i="69"/>
  <c r="AB5" i="69"/>
  <c r="P46" i="2" s="1"/>
  <c r="F17" i="69"/>
  <c r="S5" i="69" s="1"/>
  <c r="G46" i="2" s="1"/>
  <c r="AV80" i="69" l="1"/>
  <c r="AV74" i="69"/>
  <c r="AV71" i="69"/>
  <c r="K77" i="69"/>
  <c r="AE77" i="69" s="1"/>
  <c r="AV48" i="69"/>
  <c r="AV75" i="69"/>
  <c r="AU63" i="69"/>
  <c r="AV77" i="69"/>
  <c r="AV72" i="69"/>
  <c r="AV78" i="69"/>
  <c r="AU76" i="69"/>
  <c r="AV79" i="69"/>
  <c r="F16" i="69"/>
  <c r="T5" i="69" s="1"/>
  <c r="H46" i="2" s="1"/>
  <c r="AT22" i="69"/>
  <c r="F19" i="69"/>
  <c r="U5" i="69" s="1"/>
  <c r="I46" i="2" s="1"/>
  <c r="AT59" i="69"/>
  <c r="AT51" i="69"/>
  <c r="AT47" i="69"/>
  <c r="AT45" i="69"/>
  <c r="AT57" i="69"/>
  <c r="AT48" i="69"/>
  <c r="AT46" i="69"/>
  <c r="AT52" i="69"/>
  <c r="AT43" i="69"/>
  <c r="AT53" i="69"/>
  <c r="AT30" i="69"/>
  <c r="AT41" i="69"/>
  <c r="AT32" i="69"/>
  <c r="AT27" i="69"/>
  <c r="AT31" i="69"/>
  <c r="AV59" i="69"/>
  <c r="AV40" i="69"/>
  <c r="AV44" i="69"/>
  <c r="AV41" i="69"/>
  <c r="AU35" i="69"/>
  <c r="AT28" i="69"/>
  <c r="AI5" i="69"/>
  <c r="W46" i="2" s="1"/>
  <c r="W19" i="69"/>
  <c r="K42" i="69"/>
  <c r="AE42" i="69" s="1"/>
  <c r="AT42" i="69"/>
  <c r="AT44" i="69"/>
  <c r="AT33" i="69"/>
  <c r="AU24" i="69"/>
  <c r="AT24" i="69"/>
  <c r="X20" i="69"/>
  <c r="AU49" i="69"/>
  <c r="K61" i="69"/>
  <c r="AE61" i="69" s="1"/>
  <c r="AU61" i="69"/>
  <c r="AU60" i="69"/>
  <c r="AU50" i="69"/>
  <c r="AU58" i="69"/>
  <c r="AU38" i="69"/>
  <c r="AU37" i="69"/>
  <c r="AU36" i="69"/>
  <c r="N20" i="69"/>
  <c r="AV25" i="69"/>
  <c r="AC19" i="69"/>
  <c r="K55" i="69"/>
  <c r="AE55" i="69" s="1"/>
  <c r="AU55" i="69"/>
  <c r="AT49" i="69"/>
  <c r="AT40" i="69"/>
  <c r="AU52" i="69"/>
  <c r="AT37" i="69"/>
  <c r="K39" i="69"/>
  <c r="AE39" i="69" s="1"/>
  <c r="AU39" i="69"/>
  <c r="AU53" i="69"/>
  <c r="AT38" i="69"/>
  <c r="AU47" i="69"/>
  <c r="AU42" i="69"/>
  <c r="AT36" i="69"/>
  <c r="AU30" i="69"/>
  <c r="AT35" i="69"/>
  <c r="AT25" i="69"/>
  <c r="AU26" i="69"/>
  <c r="K29" i="69"/>
  <c r="AE29" i="69" s="1"/>
  <c r="AU29" i="69"/>
  <c r="AT34" i="69"/>
  <c r="AU32" i="69"/>
  <c r="U6" i="69"/>
  <c r="Q8" i="69" s="1"/>
  <c r="I28" i="2" s="1"/>
  <c r="I29" i="2" s="1"/>
  <c r="BA50" i="2" s="1"/>
  <c r="R5" i="69"/>
  <c r="F46" i="2" s="1"/>
  <c r="R6" i="69"/>
  <c r="P8" i="69" s="1"/>
  <c r="H28" i="2" s="1"/>
  <c r="H29" i="2" s="1"/>
  <c r="R18" i="2" s="1"/>
  <c r="T20" i="69"/>
  <c r="AF5" i="69" s="1"/>
  <c r="T46" i="2" s="1"/>
  <c r="P47" i="2"/>
  <c r="AU27" i="69"/>
  <c r="AV33" i="69"/>
  <c r="AV34" i="69"/>
  <c r="AV28" i="69"/>
  <c r="AV31" i="69"/>
  <c r="AU23" i="69"/>
  <c r="K23" i="69"/>
  <c r="AE23" i="69" s="1"/>
  <c r="AV23" i="69"/>
  <c r="K22" i="69"/>
  <c r="AE22" i="69" s="1"/>
  <c r="AU22" i="69"/>
  <c r="D47" i="2"/>
  <c r="D48" i="2" s="1"/>
  <c r="K47" i="2"/>
  <c r="AU25" i="69"/>
  <c r="AT23" i="69"/>
  <c r="AV46" i="69"/>
  <c r="K46" i="69"/>
  <c r="AE46" i="69" s="1"/>
  <c r="AU104" i="69"/>
  <c r="K104" i="69"/>
  <c r="AE104" i="69" s="1"/>
  <c r="AU181" i="69"/>
  <c r="AU184" i="69"/>
  <c r="K80" i="69"/>
  <c r="AE80" i="69" s="1"/>
  <c r="K140" i="69"/>
  <c r="AE140" i="69" s="1"/>
  <c r="K25" i="69"/>
  <c r="AE25" i="69" s="1"/>
  <c r="K71" i="69"/>
  <c r="AE71" i="69" s="1"/>
  <c r="AU146" i="69"/>
  <c r="AV96" i="69"/>
  <c r="AV115" i="69"/>
  <c r="AU188" i="69"/>
  <c r="AU40" i="69"/>
  <c r="AV120" i="69"/>
  <c r="AU144" i="69"/>
  <c r="K112" i="69"/>
  <c r="AE112" i="69" s="1"/>
  <c r="AU112" i="69"/>
  <c r="K88" i="69"/>
  <c r="AE88" i="69" s="1"/>
  <c r="AU88" i="69"/>
  <c r="K50" i="69"/>
  <c r="AE50" i="69" s="1"/>
  <c r="AV50" i="69"/>
  <c r="K93" i="69"/>
  <c r="AE93" i="69" s="1"/>
  <c r="AU93" i="69"/>
  <c r="K92" i="69"/>
  <c r="AE92" i="69" s="1"/>
  <c r="AU92" i="69"/>
  <c r="K74" i="69"/>
  <c r="AE74" i="69" s="1"/>
  <c r="AU74" i="69"/>
  <c r="K54" i="69"/>
  <c r="AE54" i="69" s="1"/>
  <c r="AV54" i="69"/>
  <c r="K129" i="69"/>
  <c r="AE129" i="69" s="1"/>
  <c r="AV129" i="69"/>
  <c r="K73" i="69"/>
  <c r="AE73" i="69" s="1"/>
  <c r="AV73" i="69"/>
  <c r="K45" i="69"/>
  <c r="AE45" i="69" s="1"/>
  <c r="AV45" i="69"/>
  <c r="K24" i="69"/>
  <c r="AE24" i="69" s="1"/>
  <c r="AV24" i="69"/>
  <c r="G47" i="2"/>
  <c r="K151" i="69"/>
  <c r="AE151" i="69" s="1"/>
  <c r="AU151" i="69"/>
  <c r="K26" i="69"/>
  <c r="AE26" i="69" s="1"/>
  <c r="AV26" i="69"/>
  <c r="K135" i="69"/>
  <c r="AE135" i="69" s="1"/>
  <c r="AU135" i="69"/>
  <c r="K103" i="69"/>
  <c r="AE103" i="69" s="1"/>
  <c r="AU103" i="69"/>
  <c r="K95" i="69"/>
  <c r="AE95" i="69" s="1"/>
  <c r="AU95" i="69"/>
  <c r="AU137" i="69"/>
  <c r="AU113" i="69"/>
  <c r="AU59" i="69"/>
  <c r="AU99" i="69"/>
  <c r="AV108" i="69"/>
  <c r="AV60" i="69"/>
  <c r="AU164" i="69"/>
  <c r="AU180" i="69"/>
  <c r="AU138" i="69"/>
  <c r="AV128" i="69"/>
  <c r="AU106" i="69"/>
  <c r="AV86" i="69"/>
  <c r="AT68" i="69"/>
  <c r="AT56" i="69"/>
  <c r="AV127" i="69"/>
  <c r="AV87" i="69"/>
  <c r="AV55" i="69"/>
  <c r="AV39" i="69"/>
  <c r="AV27" i="69"/>
  <c r="AV49" i="69"/>
  <c r="AV29" i="69"/>
  <c r="AU109" i="69"/>
  <c r="AU83" i="69"/>
  <c r="AU51" i="69"/>
  <c r="AU33" i="69"/>
  <c r="AU139" i="69"/>
  <c r="AU85" i="69"/>
  <c r="AU41" i="69"/>
  <c r="AU196" i="69"/>
  <c r="AU150" i="69"/>
  <c r="AU136" i="69"/>
  <c r="AU126" i="69"/>
  <c r="AV114" i="69"/>
  <c r="AU110" i="69"/>
  <c r="AU102" i="69"/>
  <c r="AU94" i="69"/>
  <c r="AT78" i="69"/>
  <c r="AU70" i="69"/>
  <c r="AU62" i="69"/>
  <c r="AU44" i="69"/>
  <c r="AV32" i="69"/>
  <c r="AV121" i="69"/>
  <c r="AV97" i="69"/>
  <c r="AV69" i="69"/>
  <c r="AV154" i="69"/>
  <c r="AU191" i="69"/>
  <c r="AU183" i="69"/>
  <c r="AV167" i="69"/>
  <c r="AU165" i="69"/>
  <c r="AU190" i="69"/>
  <c r="AV182" i="69"/>
  <c r="AU192" i="69"/>
  <c r="AV186" i="69"/>
  <c r="AV178" i="69"/>
  <c r="AV162" i="69"/>
  <c r="K101" i="69"/>
  <c r="AE101" i="69" s="1"/>
  <c r="K75" i="69"/>
  <c r="AE75" i="69" s="1"/>
  <c r="K148" i="69"/>
  <c r="AE148" i="69" s="1"/>
  <c r="K117" i="69"/>
  <c r="AE117" i="69" s="1"/>
  <c r="AU43" i="69"/>
  <c r="AU107" i="69"/>
  <c r="AT61" i="69"/>
  <c r="AV132" i="69"/>
  <c r="AV76" i="69"/>
  <c r="AV36" i="69"/>
  <c r="AV52" i="69"/>
  <c r="AV134" i="69"/>
  <c r="AU122" i="69"/>
  <c r="AV118" i="69"/>
  <c r="AU98" i="69"/>
  <c r="AU90" i="69"/>
  <c r="AU82" i="69"/>
  <c r="AV38" i="69"/>
  <c r="AV30" i="69"/>
  <c r="AV131" i="69"/>
  <c r="AV119" i="69"/>
  <c r="AV111" i="69"/>
  <c r="AV63" i="69"/>
  <c r="AV47" i="69"/>
  <c r="AV35" i="69"/>
  <c r="AV57" i="69"/>
  <c r="AV22" i="69"/>
  <c r="AU105" i="69"/>
  <c r="AU67" i="69"/>
  <c r="AU79" i="69"/>
  <c r="AU123" i="69"/>
  <c r="AU89" i="69"/>
  <c r="AU81" i="69"/>
  <c r="AU65" i="69"/>
  <c r="AU31" i="69"/>
  <c r="AV116" i="69"/>
  <c r="AU156" i="69"/>
  <c r="AV130" i="69"/>
  <c r="AU124" i="69"/>
  <c r="AU100" i="69"/>
  <c r="AU84" i="69"/>
  <c r="AU72" i="69"/>
  <c r="AV66" i="69"/>
  <c r="AV58" i="69"/>
  <c r="AU48" i="69"/>
  <c r="AV42" i="69"/>
  <c r="AU34" i="69"/>
  <c r="AU28" i="69"/>
  <c r="AV145" i="69"/>
  <c r="AV125" i="69"/>
  <c r="AV53" i="69"/>
  <c r="AV37" i="69"/>
  <c r="O47" i="2"/>
  <c r="O48" i="2" s="1"/>
  <c r="U20" i="69"/>
  <c r="AG5" i="69" s="1"/>
  <c r="U46" i="2" s="1"/>
  <c r="R20" i="69"/>
  <c r="S20" i="69"/>
  <c r="AG20" i="69"/>
  <c r="AR5" i="69" s="1"/>
  <c r="AF46" i="2" s="1"/>
  <c r="AF47" i="2" s="1"/>
  <c r="AH20" i="69"/>
  <c r="AS5" i="69" s="1"/>
  <c r="AG46" i="2" s="1"/>
  <c r="AI20" i="69"/>
  <c r="AT5" i="69" s="1"/>
  <c r="AH46" i="2" s="1"/>
  <c r="BA55" i="2" l="1"/>
  <c r="BA54" i="2" s="1"/>
  <c r="AF61" i="2"/>
  <c r="AI76" i="2"/>
  <c r="F73" i="2"/>
  <c r="F75" i="2" s="1"/>
  <c r="D10" i="2"/>
  <c r="E10" i="2" s="1"/>
  <c r="H59" i="2" s="1"/>
  <c r="I59" i="2" s="1"/>
  <c r="H115" i="2"/>
  <c r="O115" i="2" s="1"/>
  <c r="R122" i="2"/>
  <c r="I115" i="2"/>
  <c r="P115" i="2" s="1"/>
  <c r="AU20" i="69"/>
  <c r="AV5" i="69" s="1"/>
  <c r="AV20" i="69"/>
  <c r="AT20" i="69"/>
  <c r="F47" i="2"/>
  <c r="F48" i="2" s="1"/>
  <c r="AC47" i="2"/>
  <c r="AC48" i="2" s="1"/>
  <c r="Z47" i="2"/>
  <c r="Z48" i="2" s="1"/>
  <c r="Y47" i="2"/>
  <c r="Y48" i="2" s="1"/>
  <c r="W47" i="2"/>
  <c r="W48" i="2" s="1"/>
  <c r="O8" i="2"/>
  <c r="AD19" i="69"/>
  <c r="AA19" i="69"/>
  <c r="Z19" i="69"/>
  <c r="X19" i="69"/>
  <c r="AJ5" i="69"/>
  <c r="X46" i="2" s="1"/>
  <c r="Z5" i="69"/>
  <c r="N46" i="2" s="1"/>
  <c r="N19" i="69"/>
  <c r="O8" i="69"/>
  <c r="G28" i="2" s="1"/>
  <c r="T19" i="69"/>
  <c r="N11" i="69"/>
  <c r="N13" i="69" s="1"/>
  <c r="O5" i="69"/>
  <c r="C46" i="2" s="1"/>
  <c r="E46" i="2" s="1"/>
  <c r="U47" i="2"/>
  <c r="U48" i="2" s="1"/>
  <c r="R19" i="2"/>
  <c r="G48" i="2"/>
  <c r="U7" i="2"/>
  <c r="I19" i="69"/>
  <c r="H47" i="2"/>
  <c r="L47" i="2"/>
  <c r="L48" i="2" s="1"/>
  <c r="I30" i="2"/>
  <c r="I32" i="2"/>
  <c r="H30" i="2"/>
  <c r="I47" i="2"/>
  <c r="D11" i="2" s="1"/>
  <c r="BA52" i="2" s="1"/>
  <c r="U19" i="69"/>
  <c r="R19" i="69"/>
  <c r="AD5" i="69"/>
  <c r="R46" i="2" s="1"/>
  <c r="AE5" i="69"/>
  <c r="S46" i="2" s="1"/>
  <c r="S19" i="69"/>
  <c r="K48" i="2"/>
  <c r="D9" i="2" l="1"/>
  <c r="U8" i="2"/>
  <c r="U9" i="2"/>
  <c r="AU5" i="69"/>
  <c r="AI46" i="2" s="1"/>
  <c r="AW20" i="69"/>
  <c r="AX20" i="69" s="1"/>
  <c r="C47" i="2"/>
  <c r="G115" i="2" s="1"/>
  <c r="N115" i="2" s="1"/>
  <c r="N47" i="2"/>
  <c r="N48" i="2" s="1"/>
  <c r="AB47" i="2"/>
  <c r="AB48" i="2" s="1"/>
  <c r="X47" i="2"/>
  <c r="X48" i="2" s="1"/>
  <c r="F79" i="2"/>
  <c r="F82" i="2" s="1"/>
  <c r="F90" i="2"/>
  <c r="F78" i="2"/>
  <c r="F81" i="2" s="1"/>
  <c r="Q53" i="2" s="1"/>
  <c r="O6" i="69"/>
  <c r="AG47" i="2"/>
  <c r="AQ5" i="69"/>
  <c r="AE46" i="2" s="1"/>
  <c r="AE47" i="2" s="1"/>
  <c r="AE48" i="2" s="1"/>
  <c r="Q5" i="69"/>
  <c r="AJ46" i="2"/>
  <c r="T47" i="2"/>
  <c r="T48" i="2" s="1"/>
  <c r="S47" i="2"/>
  <c r="H48" i="2"/>
  <c r="R11" i="2"/>
  <c r="R12" i="2" s="1"/>
  <c r="R47" i="2"/>
  <c r="R48" i="2" s="1"/>
  <c r="AW5" i="69"/>
  <c r="AK46" i="2" s="1"/>
  <c r="AK47" i="2" s="1"/>
  <c r="Q47" i="2"/>
  <c r="G29" i="2"/>
  <c r="I48" i="2"/>
  <c r="AF60" i="2" l="1"/>
  <c r="AH76" i="2"/>
  <c r="AG59" i="2"/>
  <c r="AG77" i="2"/>
  <c r="F122" i="2"/>
  <c r="G122" i="2" s="1"/>
  <c r="AJ104" i="2"/>
  <c r="AK115" i="2" s="1"/>
  <c r="R7" i="2"/>
  <c r="R8" i="2" s="1"/>
  <c r="C48" i="2"/>
  <c r="E48" i="2" s="1"/>
  <c r="I51" i="2"/>
  <c r="AD47" i="2"/>
  <c r="AD48" i="2" s="1"/>
  <c r="Q54" i="2"/>
  <c r="F85" i="2"/>
  <c r="F87" i="2" s="1"/>
  <c r="F101" i="2"/>
  <c r="E9" i="2"/>
  <c r="AJ47" i="2"/>
  <c r="AI47" i="2"/>
  <c r="AH47" i="2"/>
  <c r="S48" i="2"/>
  <c r="G30" i="2"/>
  <c r="P48" i="2"/>
  <c r="Q48" i="2"/>
  <c r="V47" i="2"/>
  <c r="N10" i="2" s="1"/>
  <c r="E11" i="2"/>
  <c r="I7" i="2"/>
  <c r="I50" i="2" s="1"/>
  <c r="AG61" i="2" l="1"/>
  <c r="AI77" i="2"/>
  <c r="AG60" i="2"/>
  <c r="AH77" i="2"/>
  <c r="AJ77" i="2" s="1"/>
  <c r="AF59" i="2"/>
  <c r="AF62" i="2" s="1"/>
  <c r="AG76" i="2"/>
  <c r="AJ76" i="2" s="1"/>
  <c r="Q62" i="2"/>
  <c r="Q61" i="2" s="1"/>
  <c r="F96" i="2"/>
  <c r="F97" i="2" s="1"/>
  <c r="F88" i="2"/>
  <c r="F92" i="2" s="1"/>
  <c r="F94" i="2" s="1"/>
  <c r="F95" i="2" s="1"/>
  <c r="H58" i="2"/>
  <c r="I58" i="2" s="1"/>
  <c r="V48" i="2"/>
  <c r="N11" i="2"/>
  <c r="AG62" i="2" l="1"/>
  <c r="F98" i="2"/>
  <c r="F102" i="2" l="1"/>
  <c r="F103" i="2" s="1"/>
  <c r="Q56" i="2" s="1"/>
  <c r="Q55" i="2"/>
</calcChain>
</file>

<file path=xl/sharedStrings.xml><?xml version="1.0" encoding="utf-8"?>
<sst xmlns="http://schemas.openxmlformats.org/spreadsheetml/2006/main" count="1264" uniqueCount="317">
  <si>
    <t>REPORT DATE:</t>
  </si>
  <si>
    <t>ACCOUNT:</t>
  </si>
  <si>
    <t>DATE INVOICED:</t>
  </si>
  <si>
    <t>Cust. Type</t>
  </si>
  <si>
    <t>Territory</t>
  </si>
  <si>
    <t>Revenue Src</t>
  </si>
  <si>
    <t xml:space="preserve">PROJECT:  </t>
  </si>
  <si>
    <t>SURVEYOR</t>
  </si>
  <si>
    <t>SURVEY DATE:</t>
  </si>
  <si>
    <t>D&amp;R SQFT ADDED</t>
  </si>
  <si>
    <t>PROPOSAL:</t>
  </si>
  <si>
    <t>ALT DEAL OWNER</t>
  </si>
  <si>
    <t xml:space="preserve"> </t>
  </si>
  <si>
    <t>PI # HAZARDS</t>
  </si>
  <si>
    <t>PI SF</t>
  </si>
  <si>
    <t xml:space="preserve">    INVOICE NUMBER(S):  </t>
  </si>
  <si>
    <t xml:space="preserve">ACTUAL REPAIR COST per SQ FT:  </t>
  </si>
  <si>
    <t xml:space="preserve"> &lt; Proposal SF $</t>
  </si>
  <si>
    <t># CUT</t>
  </si>
  <si>
    <t>Repaired SF</t>
  </si>
  <si>
    <t xml:space="preserve">  PURCHASE ORDER NUMBER:</t>
  </si>
  <si>
    <t>ACTUAL</t>
  </si>
  <si>
    <t>PO $$ REMAINING</t>
  </si>
  <si>
    <t xml:space="preserve">  WORK DAYS THIS REPORT</t>
  </si>
  <si>
    <t>&lt; After IFAF</t>
  </si>
  <si>
    <t># LEFT TO CUT</t>
  </si>
  <si>
    <t>left</t>
  </si>
  <si>
    <t>TOTAL  PO AMOUNT:</t>
  </si>
  <si>
    <t xml:space="preserve">ESTIMATED PROJECT WORK DAYS:  </t>
  </si>
  <si>
    <t>&lt; Calc D&amp;R SF Savings</t>
  </si>
  <si>
    <t>Surveyed SQFT</t>
  </si>
  <si>
    <t>SFAF Checked</t>
  </si>
  <si>
    <t>Y/N</t>
  </si>
  <si>
    <t xml:space="preserve">  PO AMOUNT (CURBS):</t>
  </si>
  <si>
    <t xml:space="preserve">WORK DAYS COMPLETED:  </t>
  </si>
  <si>
    <t>PI INCH FEET</t>
  </si>
  <si>
    <t>TECH NOTES DURING PROJECT OR POST PROJECT EMAIL NOTES</t>
  </si>
  <si>
    <t>PO AMOUNT (SIDEWALKS):</t>
  </si>
  <si>
    <t xml:space="preserve">EST. DAYS to PROJECT COMPLETION:  </t>
  </si>
  <si>
    <t>CUT</t>
  </si>
  <si>
    <t>RATE PER INCH FOOT (1:8):</t>
  </si>
  <si>
    <t xml:space="preserve">CLIENT'S EST. REPLACEMENT COST per SQ FT:  </t>
  </si>
  <si>
    <t>PROJECT MGR</t>
  </si>
  <si>
    <t>INCH FEET LEFT</t>
  </si>
  <si>
    <t>SURVEYOR SUCCESS NOTES:</t>
  </si>
  <si>
    <t>CURB RATE PER LINEAR FOOT:</t>
  </si>
  <si>
    <t xml:space="preserve">CLIENT'S EST. CURB REPLACE COST per LINEAR FT:  </t>
  </si>
  <si>
    <t>$ Savings from Proposal</t>
  </si>
  <si>
    <t>D&amp;R Square Feet Savings added to get $ savings up to proposal amount</t>
  </si>
  <si>
    <t>COMPLETED CURB REPAIRS</t>
  </si>
  <si>
    <t>PI CURBS</t>
  </si>
  <si>
    <t>#</t>
  </si>
  <si>
    <t>REPAIRED</t>
  </si>
  <si>
    <t xml:space="preserve">INVOICE </t>
  </si>
  <si>
    <t>CURBS CUT</t>
  </si>
  <si>
    <t>DATE</t>
  </si>
  <si>
    <t>LOCATION</t>
  </si>
  <si>
    <t>REPAIRS</t>
  </si>
  <si>
    <t>LINEAR FEET</t>
  </si>
  <si>
    <t>AMOUNT</t>
  </si>
  <si>
    <t>CURBS LEFT</t>
  </si>
  <si>
    <t>PROJECT TOTALS</t>
  </si>
  <si>
    <t>DAILY AVERAGE</t>
  </si>
  <si>
    <t xml:space="preserve">ESTIMATED SAVINGS (CURBS) THIS PROJECT:  </t>
  </si>
  <si>
    <t>COMPLETED SIDEWALK REPAIRS</t>
  </si>
  <si>
    <t>TOTAL</t>
  </si>
  <si>
    <t>AVERAGE</t>
  </si>
  <si>
    <t xml:space="preserve">REPAIRED </t>
  </si>
  <si>
    <t>$</t>
  </si>
  <si>
    <t>HEIGHT (8ths)</t>
  </si>
  <si>
    <t>SQUARE FEET</t>
  </si>
  <si>
    <t>INCH FEET</t>
  </si>
  <si>
    <t>Totals</t>
  </si>
  <si>
    <t>Z (Most Sev)</t>
  </si>
  <si>
    <t>Y (Severe)</t>
  </si>
  <si>
    <t>X (Les Sev)</t>
  </si>
  <si>
    <t>z</t>
  </si>
  <si>
    <t>y</t>
  </si>
  <si>
    <t>x</t>
  </si>
  <si>
    <t xml:space="preserve">ESTIMATED SAVINGS (SIDEWALKS) THIS PROJECT:  </t>
  </si>
  <si>
    <t xml:space="preserve">AVERAGE COST PER SIDEWALK REPAIR:  </t>
  </si>
  <si>
    <t>Invoice InfoGraphics Info</t>
  </si>
  <si>
    <t>Tons Waste Low</t>
  </si>
  <si>
    <t>Tons Waste High</t>
  </si>
  <si>
    <t>Gallons Fuel</t>
  </si>
  <si>
    <t>PPR Table</t>
  </si>
  <si>
    <t>Metric Tons</t>
  </si>
  <si>
    <t>CONTRACT</t>
  </si>
  <si>
    <t>SIDEWALK HAZARDS REPAIRED</t>
  </si>
  <si>
    <t>SW</t>
  </si>
  <si>
    <t>Days to Repair</t>
  </si>
  <si>
    <t>CLASS</t>
  </si>
  <si>
    <t>HAZARDS</t>
  </si>
  <si>
    <t>PRICE</t>
  </si>
  <si>
    <t>AREA</t>
  </si>
  <si>
    <t>LEAST SEVERE</t>
  </si>
  <si>
    <t>SEVERE</t>
  </si>
  <si>
    <t>MOST SEVERE</t>
  </si>
  <si>
    <t>Curb</t>
  </si>
  <si>
    <t>Days to D&amp;R</t>
  </si>
  <si>
    <t>Least Severe</t>
  </si>
  <si>
    <t xml:space="preserve">A </t>
  </si>
  <si>
    <t>Hazards</t>
  </si>
  <si>
    <t>IFAF</t>
  </si>
  <si>
    <t>Severe</t>
  </si>
  <si>
    <t>Cost</t>
  </si>
  <si>
    <t>$AF</t>
  </si>
  <si>
    <t>Top Black</t>
  </si>
  <si>
    <t>Total D&amp;R Cost</t>
  </si>
  <si>
    <t>Most Severe</t>
  </si>
  <si>
    <t>MAX $</t>
  </si>
  <si>
    <t>Left Green</t>
  </si>
  <si>
    <t>Savings</t>
  </si>
  <si>
    <t>SUBTOTAL</t>
  </si>
  <si>
    <t>MAX CURB SIZE</t>
  </si>
  <si>
    <t>Right Blue</t>
  </si>
  <si>
    <t>PSS Cost</t>
  </si>
  <si>
    <t>C</t>
  </si>
  <si>
    <t>GREEN SAVINGS CALCULATION</t>
  </si>
  <si>
    <t>TOTAL Project SQUARE FEET</t>
  </si>
  <si>
    <t>&lt;----Enter SQUARE FEET Here</t>
  </si>
  <si>
    <t>Panel Thickness (4 Inches Thick)</t>
  </si>
  <si>
    <t>TOTAL CUBIC FEET</t>
  </si>
  <si>
    <t>lbs per cubic foot -- Low</t>
  </si>
  <si>
    <t>lbs per cubic foot -- High</t>
  </si>
  <si>
    <t>Total Weight (lower range)</t>
  </si>
  <si>
    <t>Total Weight (higher range)</t>
  </si>
  <si>
    <t>Lbs in a Ton</t>
  </si>
  <si>
    <t xml:space="preserve">Tons -- Concrete to be removed -- Low </t>
  </si>
  <si>
    <t xml:space="preserve">Tons -- Concrete to be removed -- High </t>
  </si>
  <si>
    <t>Ton Capacity truck for hauling away debris</t>
  </si>
  <si>
    <t>Trips</t>
  </si>
  <si>
    <t>Total Round Trip Miles to Dump Site</t>
  </si>
  <si>
    <t>Total Miles to Dump D&amp;R Waste</t>
  </si>
  <si>
    <t>Backhoe transport miles</t>
  </si>
  <si>
    <t>4 yards of concrete = 16 panels and 1 concrete truck trip</t>
  </si>
  <si>
    <t>cubic feet concrete in 1 truck</t>
  </si>
  <si>
    <t>Number of concrete truck trips</t>
  </si>
  <si>
    <t>Total Round Trip Miles to Concrete Supplier</t>
  </si>
  <si>
    <t>Total Miles</t>
  </si>
  <si>
    <t>mpg (transport vehicles)</t>
  </si>
  <si>
    <t>Gallons required to transport concrete away</t>
  </si>
  <si>
    <t>Gallons required to transport new materials to site</t>
  </si>
  <si>
    <t>Miscellaneous mileage for workers, supplies, inspectors, lunch breaks, etc</t>
  </si>
  <si>
    <t>Fuel for Workers</t>
  </si>
  <si>
    <t>TOTAL GALLONS Fossil Fuel Avoided</t>
  </si>
  <si>
    <t>Metric Tons C0₂ Calculation</t>
  </si>
  <si>
    <t>RATE</t>
  </si>
  <si>
    <t>C02 avoided -- Concrete Production</t>
  </si>
  <si>
    <t>Rate is from US EPA Model</t>
  </si>
  <si>
    <t>C02 avoided -- Fossil Fuels</t>
  </si>
  <si>
    <t>Rate is from US EPA Waste Reduction (WARM) Model</t>
  </si>
  <si>
    <t>TOTAL M/T C0₂ Avoided</t>
  </si>
  <si>
    <t>TONS</t>
  </si>
  <si>
    <t>SURVEYOR SUCCESS TRACKING INFO:</t>
  </si>
  <si>
    <t>Survey</t>
  </si>
  <si>
    <t>Actual</t>
  </si>
  <si>
    <t>Variance</t>
  </si>
  <si>
    <t>Variance %</t>
  </si>
  <si>
    <t>Goal (+/- 10%)</t>
  </si>
  <si>
    <t>Goal (+/- 7%)</t>
  </si>
  <si>
    <t>Survey $</t>
  </si>
  <si>
    <t>Actual $</t>
  </si>
  <si>
    <t>GAIN/LOSS</t>
  </si>
  <si>
    <t>Acct BDM</t>
  </si>
  <si>
    <t>Surveyor</t>
  </si>
  <si>
    <t>Date Invoiced</t>
  </si>
  <si>
    <t>Acct</t>
  </si>
  <si>
    <t>Reviewed By</t>
  </si>
  <si>
    <t>Bonus</t>
  </si>
  <si>
    <t>Notes</t>
  </si>
  <si>
    <t>Project / Street</t>
  </si>
  <si>
    <t>SQFT</t>
  </si>
  <si>
    <t>Curbs</t>
  </si>
  <si>
    <t>BONUS</t>
  </si>
  <si>
    <t>7% bonus%</t>
  </si>
  <si>
    <t>10% bonus</t>
  </si>
  <si>
    <t>Adjustment 7%</t>
  </si>
  <si>
    <t>Adjustment 10%</t>
  </si>
  <si>
    <t>Total Bonus</t>
  </si>
  <si>
    <t>NOTES</t>
  </si>
  <si>
    <t>OVER/UNDER INFO:</t>
  </si>
  <si>
    <t>CUSTOMER</t>
  </si>
  <si>
    <t>AWARD</t>
  </si>
  <si>
    <t>DATE BOOKED</t>
  </si>
  <si>
    <t>PROJECT NAME / MGMT COMPANY</t>
  </si>
  <si>
    <t>$ PO TOTAL</t>
  </si>
  <si>
    <t>$ ACTUAL REPAIRED</t>
  </si>
  <si>
    <t>$ VARIANCE</t>
  </si>
  <si>
    <t>IF REPAIRED (Before IFAF)</t>
  </si>
  <si>
    <t>$IF EFF RATE</t>
  </si>
  <si>
    <t># repairs</t>
  </si>
  <si>
    <t>SQ FEET REPAIRED</t>
  </si>
  <si>
    <t>LINEAR FEET CURBS</t>
  </si>
  <si>
    <t>DATE WORK COMPLETED</t>
  </si>
  <si>
    <t>DATE INVOICED</t>
  </si>
  <si>
    <t>INVOICE #</t>
  </si>
  <si>
    <t>2ND INVOICE #</t>
  </si>
  <si>
    <t>IF Repaired before IFAF &amp; with curbs</t>
  </si>
  <si>
    <t>CUSTOMER TYPE</t>
  </si>
  <si>
    <t>TERRITORY</t>
  </si>
  <si>
    <t>REVENUE SOURCE</t>
  </si>
  <si>
    <t xml:space="preserve">   INVOICE DETAIL</t>
  </si>
  <si>
    <t>PRECISION SAFE SIDEWALKS, LLC</t>
  </si>
  <si>
    <t>2200 WILSON BLVD STE 102 #251</t>
  </si>
  <si>
    <t>ARLINGTON VA 22201</t>
  </si>
  <si>
    <t>$ cost</t>
  </si>
  <si>
    <t>PHONE:  (800) 734-8891</t>
  </si>
  <si>
    <t>FAX:  (800) 734-8891</t>
  </si>
  <si>
    <t xml:space="preserve">  SW</t>
  </si>
  <si>
    <t>FEDERAL ID #:  32-0239742</t>
  </si>
  <si>
    <t>"-"</t>
  </si>
  <si>
    <t/>
  </si>
  <si>
    <t>PROPERTY:</t>
  </si>
  <si>
    <t>info@PrecisionSafeSidewalks.com</t>
  </si>
  <si>
    <t>LOCATION:</t>
  </si>
  <si>
    <t xml:space="preserve">INVOICE #:  </t>
  </si>
  <si>
    <t>`</t>
  </si>
  <si>
    <t xml:space="preserve">PURCHASE ORDER:  </t>
  </si>
  <si>
    <t xml:space="preserve">WORK DATE:  </t>
  </si>
  <si>
    <t xml:space="preserve">TECH'S </t>
  </si>
  <si>
    <t>CALCULATED</t>
  </si>
  <si>
    <t xml:space="preserve">         SIDEWALK REPAIRS</t>
  </si>
  <si>
    <t xml:space="preserve">              CURB REPAIRS:</t>
  </si>
  <si>
    <t>INCH FOOT CHECK</t>
  </si>
  <si>
    <t># REPAIRS:</t>
  </si>
  <si>
    <t>LINEAR FT:</t>
  </si>
  <si>
    <t>INCH FEET:</t>
  </si>
  <si>
    <t>INVOICE AMT:</t>
  </si>
  <si>
    <t>SQUARE FT:</t>
  </si>
  <si>
    <t>HEIGHT (8ths):</t>
  </si>
  <si>
    <t>TOTAL INVOICE:</t>
  </si>
  <si>
    <t>check</t>
  </si>
  <si>
    <t>pw</t>
  </si>
  <si>
    <t>pl</t>
  </si>
  <si>
    <t>No.</t>
  </si>
  <si>
    <t>LENGTH (INCHES)</t>
  </si>
  <si>
    <t xml:space="preserve"> SW/C</t>
  </si>
  <si>
    <t>COST</t>
  </si>
  <si>
    <t>Tek</t>
  </si>
  <si>
    <t>Height</t>
  </si>
  <si>
    <t>Check</t>
  </si>
  <si>
    <t>Z</t>
  </si>
  <si>
    <t>Y</t>
  </si>
  <si>
    <t>X</t>
  </si>
  <si>
    <t>SW REPAIR</t>
  </si>
  <si>
    <t>CURB REPAIR</t>
  </si>
  <si>
    <t>C-LINEAR FT</t>
  </si>
  <si>
    <t>S-LINEAR FT</t>
  </si>
  <si>
    <t>S/W CUT PRICE</t>
  </si>
  <si>
    <t>S/W INCH FEET</t>
  </si>
  <si>
    <t>R&amp;R COST</t>
  </si>
  <si>
    <t>CUSTOMER PRICE</t>
  </si>
  <si>
    <t>$ Z</t>
  </si>
  <si>
    <t>$Y</t>
  </si>
  <si>
    <t>$X</t>
  </si>
  <si>
    <t>Inch Feet Pre IFAF</t>
  </si>
  <si>
    <t>D&amp;R SQUARE FEET SAVINGS</t>
  </si>
  <si>
    <t>* * * END OF DATA * * *</t>
  </si>
  <si>
    <t>Street 1</t>
  </si>
  <si>
    <t>Street 2</t>
  </si>
  <si>
    <t>Street 3</t>
  </si>
  <si>
    <t>Street 4</t>
  </si>
  <si>
    <t>Street 5</t>
  </si>
  <si>
    <t>Street 6</t>
  </si>
  <si>
    <t>Street 7</t>
  </si>
  <si>
    <t>Street 8</t>
  </si>
  <si>
    <t>Street 9</t>
  </si>
  <si>
    <t>Street 10</t>
  </si>
  <si>
    <t>Street 11</t>
  </si>
  <si>
    <t>Street 12</t>
  </si>
  <si>
    <t>Street 13</t>
  </si>
  <si>
    <t>Street 14</t>
  </si>
  <si>
    <t>Street 15</t>
  </si>
  <si>
    <t>PI #</t>
  </si>
  <si>
    <t>PI INFT or SQFT</t>
  </si>
  <si>
    <t># cut</t>
  </si>
  <si>
    <t>inft or sqft cut</t>
  </si>
  <si>
    <t># left</t>
  </si>
  <si>
    <t>inft or sqft left</t>
  </si>
  <si>
    <t>Tech 1</t>
  </si>
  <si>
    <t>Tech 2</t>
  </si>
  <si>
    <t>Tech 3</t>
  </si>
  <si>
    <t>Tech 4</t>
  </si>
  <si>
    <t>Tech 5</t>
  </si>
  <si>
    <t>Tech 6</t>
  </si>
  <si>
    <t>Tech 7</t>
  </si>
  <si>
    <t>Tech 8</t>
  </si>
  <si>
    <t>Tech 9</t>
  </si>
  <si>
    <t>Tech 10</t>
  </si>
  <si>
    <t>Tech 11</t>
  </si>
  <si>
    <t>Tech 12</t>
  </si>
  <si>
    <t>Tech 13</t>
  </si>
  <si>
    <t>Tech 14</t>
  </si>
  <si>
    <t>Tech 15</t>
  </si>
  <si>
    <t>Tech 16</t>
  </si>
  <si>
    <t>Tech 17</t>
  </si>
  <si>
    <t>Total Cost of Removal &amp; Replacement:</t>
  </si>
  <si>
    <t>COST – PRECISION SAFE SIDEWALKS</t>
  </si>
  <si>
    <r>
      <t xml:space="preserve">SAVINGS – </t>
    </r>
    <r>
      <rPr>
        <b/>
        <sz val="10"/>
        <color rgb="FFFF0000"/>
        <rFont val="Arial"/>
        <family val="2"/>
      </rPr>
      <t xml:space="preserve">ENTITY  </t>
    </r>
  </si>
  <si>
    <t>&lt;--</t>
  </si>
  <si>
    <t>If PO and Actual are not equal, check to see what customer was invoiced - This is the Cost</t>
  </si>
  <si>
    <t>Instructions if PO and Actual do NOT match</t>
  </si>
  <si>
    <t>If cost invoiced for payment is PO value, use cell C9 (this is the defaul formula)</t>
  </si>
  <si>
    <t>If cost invoiced for payment is actual, use cell D9 (this is when Actual is less than PO - Check invoice</t>
  </si>
  <si>
    <t>Customer Name</t>
  </si>
  <si>
    <t>Organization Name</t>
  </si>
  <si>
    <t>Address</t>
  </si>
  <si>
    <t>Customer Title</t>
  </si>
  <si>
    <t>Phone</t>
  </si>
  <si>
    <t>Email</t>
  </si>
  <si>
    <t>Curb Total:</t>
  </si>
  <si>
    <t>PO AMOUNT (SW ONLY):</t>
  </si>
  <si>
    <t>ACTUAL AMOUNT (SW ONLY):</t>
  </si>
  <si>
    <t>Mileage</t>
  </si>
  <si>
    <t>&lt;--- FILL THESE</t>
  </si>
  <si>
    <t>&lt;--- DO NOT EDIT THIS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</si>
</sst>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&quot;$&quot;* #,##0_);_(&quot;$&quot;* \(#,##0\);_(&quot;$&quot;* &quot;-&quot;??_);_(@_)"/>
    <numFmt numFmtId="167" formatCode="_(* #,##0.0_);_(* \(#,##0.0\);_(* &quot;-&quot;??_);_(@_)"/>
    <numFmt numFmtId="168" formatCode="[$-409]d\-mmm\-yy;@"/>
    <numFmt numFmtId="169" formatCode="0.0"/>
    <numFmt numFmtId="170" formatCode="[$-409]dd\-mmm\-yy;@"/>
    <numFmt numFmtId="171" formatCode="#,##0.0_);\(#,##0.0\)"/>
    <numFmt numFmtId="172" formatCode="#,##0.0"/>
    <numFmt numFmtId="173" formatCode="&quot;$&quot;#,##0.00"/>
    <numFmt numFmtId="174" formatCode="0.0_);[Red]\(0.0\)"/>
    <numFmt numFmtId="175" formatCode="&quot;$&quot;#,##0"/>
    <numFmt numFmtId="176" formatCode="m/d/yyyy;@"/>
    <numFmt numFmtId="177" formatCode="[$-409]d\-mmm\-yy"/>
    <numFmt numFmtId="178" formatCode="0.00000"/>
  </numFmts>
  <fonts count="96">
    <font>
      <sz val="10"/>
      <name val="Verdana"/>
      <family val="2"/>
    </font>
    <font>
      <sz val="10"/>
      <name val="Verdana"/>
      <family val="2"/>
    </font>
    <font>
      <sz val="8"/>
      <name val="Verdana"/>
      <family val="2"/>
    </font>
    <font>
      <u/>
      <sz val="10"/>
      <color indexed="12"/>
      <name val="Verdana"/>
      <family val="2"/>
    </font>
    <font>
      <b/>
      <sz val="10"/>
      <color indexed="9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sz val="10"/>
      <color indexed="9"/>
      <name val="Tahoma"/>
      <family val="2"/>
    </font>
    <font>
      <sz val="8"/>
      <name val="Tahoma"/>
      <family val="2"/>
    </font>
    <font>
      <b/>
      <sz val="16"/>
      <name val="Tahoma"/>
      <family val="2"/>
    </font>
    <font>
      <b/>
      <sz val="10"/>
      <color indexed="9"/>
      <name val="Eurostile"/>
      <family val="2"/>
    </font>
    <font>
      <b/>
      <sz val="10"/>
      <name val="Eurostile"/>
      <family val="2"/>
    </font>
    <font>
      <sz val="10"/>
      <name val="Eurostile"/>
      <family val="2"/>
    </font>
    <font>
      <b/>
      <sz val="11"/>
      <color indexed="9"/>
      <name val="Eurostile"/>
      <family val="2"/>
    </font>
    <font>
      <b/>
      <sz val="9"/>
      <color indexed="9"/>
      <name val="Eurostile"/>
      <family val="2"/>
    </font>
    <font>
      <sz val="9"/>
      <name val="Tahoma"/>
      <family val="2"/>
    </font>
    <font>
      <sz val="8"/>
      <name val="Eurostile"/>
      <family val="2"/>
    </font>
    <font>
      <b/>
      <sz val="10"/>
      <name val="Arial Narrow"/>
      <family val="2"/>
    </font>
    <font>
      <sz val="10"/>
      <name val="Arial"/>
      <family val="2"/>
    </font>
    <font>
      <b/>
      <sz val="11"/>
      <color indexed="9"/>
      <name val="Calibri"/>
      <family val="2"/>
    </font>
    <font>
      <sz val="11"/>
      <name val="Eurostile"/>
      <family val="2"/>
    </font>
    <font>
      <b/>
      <sz val="11"/>
      <name val="Eurostile"/>
      <family val="2"/>
    </font>
    <font>
      <b/>
      <sz val="14"/>
      <name val="Eurostile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1"/>
      <color indexed="19"/>
      <name val="Eurostile"/>
      <family val="2"/>
    </font>
    <font>
      <b/>
      <sz val="11"/>
      <name val="Calibri"/>
      <family val="2"/>
    </font>
    <font>
      <sz val="8"/>
      <name val="Calibri"/>
      <family val="2"/>
    </font>
    <font>
      <b/>
      <sz val="8"/>
      <color indexed="9"/>
      <name val="Calibri"/>
      <family val="2"/>
    </font>
    <font>
      <b/>
      <sz val="8"/>
      <name val="Calibri"/>
      <family val="2"/>
    </font>
    <font>
      <sz val="8"/>
      <color indexed="9"/>
      <name val="Calibri"/>
      <family val="2"/>
    </font>
    <font>
      <sz val="6"/>
      <name val="Calibri"/>
      <family val="2"/>
    </font>
    <font>
      <b/>
      <sz val="10"/>
      <color indexed="9"/>
      <name val="Calibri"/>
      <family val="2"/>
    </font>
    <font>
      <b/>
      <sz val="8"/>
      <name val="Arial Narrow"/>
      <family val="2"/>
    </font>
    <font>
      <sz val="10"/>
      <name val="Calibri"/>
      <family val="2"/>
    </font>
    <font>
      <b/>
      <sz val="8"/>
      <name val="Tahoma"/>
      <family val="2"/>
    </font>
    <font>
      <b/>
      <sz val="8"/>
      <name val="Eurostile"/>
      <family val="2"/>
    </font>
    <font>
      <b/>
      <sz val="8"/>
      <color indexed="9"/>
      <name val="Tahoma"/>
      <family val="2"/>
    </font>
    <font>
      <b/>
      <sz val="10"/>
      <color indexed="22"/>
      <name val="Tahoma"/>
      <family val="2"/>
    </font>
    <font>
      <sz val="10"/>
      <color indexed="22"/>
      <name val="Tahoma"/>
      <family val="2"/>
    </font>
    <font>
      <b/>
      <u/>
      <sz val="10"/>
      <name val="Tahoma"/>
      <family val="2"/>
    </font>
    <font>
      <b/>
      <u val="singleAccounting"/>
      <sz val="10"/>
      <name val="Tahoma"/>
      <family val="2"/>
    </font>
    <font>
      <u/>
      <sz val="10"/>
      <name val="Tahoma"/>
      <family val="2"/>
    </font>
    <font>
      <sz val="11"/>
      <name val="Calibri"/>
      <family val="2"/>
    </font>
    <font>
      <sz val="10"/>
      <color indexed="9"/>
      <name val="Eurostile"/>
      <family val="2"/>
    </font>
    <font>
      <sz val="10"/>
      <color indexed="9"/>
      <name val="Calibri"/>
      <family val="2"/>
    </font>
    <font>
      <sz val="8"/>
      <color indexed="9"/>
      <name val="Eurostile"/>
      <family val="2"/>
    </font>
    <font>
      <sz val="8"/>
      <color indexed="8"/>
      <name val="Calibri"/>
      <family val="2"/>
    </font>
    <font>
      <sz val="10"/>
      <color rgb="FF000000"/>
      <name val="Tahoma"/>
      <family val="2"/>
    </font>
    <font>
      <sz val="9"/>
      <color indexed="9"/>
      <name val="Eurostile"/>
      <family val="2"/>
    </font>
    <font>
      <b/>
      <sz val="10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Eurostile"/>
      <family val="2"/>
    </font>
    <font>
      <b/>
      <sz val="10"/>
      <color theme="0" tint="-4.9989318521683403E-2"/>
      <name val="Calibri"/>
      <family val="2"/>
    </font>
    <font>
      <b/>
      <sz val="10"/>
      <color theme="0" tint="-4.9989318521683403E-2"/>
      <name val="Arial Narrow"/>
      <family val="2"/>
    </font>
    <font>
      <b/>
      <sz val="9"/>
      <name val="Calibri"/>
      <family val="2"/>
    </font>
    <font>
      <b/>
      <sz val="10"/>
      <color rgb="FFFFFFFF"/>
      <name val="Tahoma"/>
      <family val="2"/>
    </font>
    <font>
      <b/>
      <sz val="14"/>
      <color theme="1"/>
      <name val="Tahoma"/>
      <family val="2"/>
    </font>
    <font>
      <b/>
      <sz val="10"/>
      <color theme="1"/>
      <name val="Tahoma"/>
      <family val="2"/>
    </font>
    <font>
      <sz val="9"/>
      <color rgb="FFFFFFFF"/>
      <name val="Tahoma"/>
      <family val="2"/>
    </font>
    <font>
      <sz val="10"/>
      <color rgb="FFFFFFFF"/>
      <name val="Tahoma"/>
      <family val="2"/>
    </font>
    <font>
      <sz val="10"/>
      <color theme="1"/>
      <name val="Tahoma"/>
      <family val="2"/>
    </font>
    <font>
      <sz val="10"/>
      <color rgb="FF0000FF"/>
      <name val="Tahoma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8"/>
      <color rgb="FF000000"/>
      <name val="Calibri"/>
      <family val="2"/>
    </font>
    <font>
      <sz val="8"/>
      <color theme="1"/>
      <name val="Calibri"/>
      <family val="2"/>
    </font>
    <font>
      <b/>
      <u/>
      <sz val="8"/>
      <color indexed="9"/>
      <name val="Calibri"/>
      <family val="2"/>
    </font>
    <font>
      <sz val="24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10"/>
      <color theme="0"/>
      <name val="Calibri"/>
      <family val="2"/>
    </font>
    <font>
      <b/>
      <sz val="10"/>
      <color rgb="FF0070C0"/>
      <name val="Tahoma"/>
      <family val="2"/>
    </font>
    <font>
      <b/>
      <sz val="10"/>
      <color rgb="FF00B050"/>
      <name val="Tahoma"/>
      <family val="2"/>
    </font>
    <font>
      <b/>
      <sz val="10"/>
      <color rgb="FF00B050"/>
      <name val="Calibri"/>
      <family val="2"/>
    </font>
    <font>
      <b/>
      <sz val="10"/>
      <color rgb="FF0070C0"/>
      <name val="Calibri"/>
      <family val="2"/>
    </font>
    <font>
      <sz val="8"/>
      <color theme="1"/>
      <name val="Eurostile"/>
      <family val="2"/>
    </font>
    <font>
      <sz val="10"/>
      <color theme="1"/>
      <name val="Eurostile"/>
      <family val="2"/>
    </font>
    <font>
      <sz val="9"/>
      <color theme="1"/>
      <name val="Eurostile"/>
      <family val="2"/>
    </font>
    <font>
      <b/>
      <sz val="9"/>
      <color theme="1"/>
      <name val="Eurostile"/>
    </font>
    <font>
      <b/>
      <sz val="8"/>
      <color rgb="FFFFFFFF"/>
      <name val="Calibri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theme="0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Calibri"/>
      <family val="2"/>
    </font>
    <font>
      <b/>
      <sz val="10"/>
      <name val="Verdana"/>
      <family val="2"/>
    </font>
    <font>
      <sz val="11"/>
      <name val="Eurostile"/>
    </font>
    <font>
      <sz val="8"/>
      <color rgb="FFFF0000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80"/>
        <bgColor rgb="FF000080"/>
      </patternFill>
    </fill>
    <fill>
      <patternFill patternType="solid">
        <fgColor rgb="FFD8D8D8"/>
        <bgColor rgb="FFD8D8D8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17365D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BBB59"/>
        <bgColor rgb="FF9BBB59"/>
      </patternFill>
    </fill>
    <fill>
      <patternFill patternType="solid">
        <fgColor rgb="FFFFE599"/>
        <bgColor rgb="FFFFE599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3" tint="0.79998168889431442"/>
        <bgColor rgb="FFD9D9D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8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18" fillId="0" borderId="0"/>
    <xf numFmtId="0" fontId="18" fillId="0" borderId="0"/>
    <xf numFmtId="0" fontId="5" fillId="0" borderId="0"/>
    <xf numFmtId="0" fontId="5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0" fontId="90" fillId="0" borderId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</cellStyleXfs>
  <cellXfs count="582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165" fontId="5" fillId="0" borderId="0" xfId="1" applyNumberFormat="1" applyFont="1" applyAlignment="1">
      <alignment horizontal="center"/>
    </xf>
    <xf numFmtId="165" fontId="5" fillId="0" borderId="0" xfId="1" applyNumberFormat="1" applyFont="1" applyBorder="1" applyAlignment="1">
      <alignment horizontal="center"/>
    </xf>
    <xf numFmtId="1" fontId="5" fillId="0" borderId="0" xfId="0" applyNumberFormat="1" applyFont="1"/>
    <xf numFmtId="164" fontId="6" fillId="0" borderId="0" xfId="0" applyNumberFormat="1" applyFont="1"/>
    <xf numFmtId="8" fontId="5" fillId="0" borderId="0" xfId="0" applyNumberFormat="1" applyFont="1"/>
    <xf numFmtId="43" fontId="5" fillId="0" borderId="0" xfId="0" applyNumberFormat="1" applyFont="1"/>
    <xf numFmtId="0" fontId="7" fillId="0" borderId="0" xfId="0" applyFont="1"/>
    <xf numFmtId="165" fontId="5" fillId="0" borderId="0" xfId="0" applyNumberFormat="1" applyFont="1"/>
    <xf numFmtId="166" fontId="5" fillId="0" borderId="0" xfId="0" applyNumberFormat="1" applyFont="1"/>
    <xf numFmtId="0" fontId="5" fillId="0" borderId="0" xfId="0" applyFont="1" applyAlignment="1">
      <alignment wrapText="1"/>
    </xf>
    <xf numFmtId="166" fontId="6" fillId="0" borderId="0" xfId="2" applyNumberFormat="1" applyFont="1" applyFill="1" applyBorder="1"/>
    <xf numFmtId="43" fontId="6" fillId="0" borderId="0" xfId="1" applyFont="1" applyFill="1" applyBorder="1" applyAlignment="1">
      <alignment horizontal="right"/>
    </xf>
    <xf numFmtId="44" fontId="6" fillId="0" borderId="0" xfId="2" applyFont="1" applyFill="1" applyBorder="1"/>
    <xf numFmtId="166" fontId="6" fillId="0" borderId="0" xfId="2" applyNumberFormat="1" applyFont="1" applyFill="1" applyBorder="1" applyAlignment="1">
      <alignment horizontal="center"/>
    </xf>
    <xf numFmtId="165" fontId="6" fillId="0" borderId="0" xfId="2" applyNumberFormat="1" applyFont="1" applyFill="1" applyBorder="1" applyAlignment="1">
      <alignment horizontal="right"/>
    </xf>
    <xf numFmtId="43" fontId="6" fillId="0" borderId="0" xfId="1" applyFont="1" applyFill="1" applyBorder="1" applyAlignment="1">
      <alignment horizontal="left"/>
    </xf>
    <xf numFmtId="0" fontId="5" fillId="0" borderId="0" xfId="0" applyFont="1" applyAlignment="1">
      <alignment horizontal="center"/>
    </xf>
    <xf numFmtId="8" fontId="6" fillId="0" borderId="0" xfId="2" applyNumberFormat="1" applyFont="1" applyFill="1" applyBorder="1" applyAlignment="1">
      <alignment horizontal="right"/>
    </xf>
    <xf numFmtId="167" fontId="6" fillId="0" borderId="0" xfId="1" applyNumberFormat="1" applyFont="1" applyFill="1" applyBorder="1" applyAlignment="1">
      <alignment horizontal="right"/>
    </xf>
    <xf numFmtId="44" fontId="5" fillId="0" borderId="0" xfId="0" applyNumberFormat="1" applyFont="1"/>
    <xf numFmtId="0" fontId="11" fillId="0" borderId="0" xfId="0" applyFont="1"/>
    <xf numFmtId="0" fontId="12" fillId="0" borderId="0" xfId="0" applyFont="1" applyAlignment="1">
      <alignment horizontal="center"/>
    </xf>
    <xf numFmtId="0" fontId="15" fillId="0" borderId="0" xfId="0" applyFont="1"/>
    <xf numFmtId="0" fontId="12" fillId="0" borderId="0" xfId="0" applyFont="1"/>
    <xf numFmtId="0" fontId="12" fillId="0" borderId="0" xfId="0" applyFont="1" applyAlignment="1">
      <alignment wrapText="1"/>
    </xf>
    <xf numFmtId="44" fontId="5" fillId="0" borderId="0" xfId="2" applyFont="1" applyBorder="1" applyAlignment="1">
      <alignment horizontal="center"/>
    </xf>
    <xf numFmtId="7" fontId="5" fillId="0" borderId="0" xfId="0" applyNumberFormat="1" applyFont="1"/>
    <xf numFmtId="0" fontId="20" fillId="0" borderId="0" xfId="0" applyFont="1"/>
    <xf numFmtId="0" fontId="23" fillId="0" borderId="0" xfId="0" applyFont="1"/>
    <xf numFmtId="43" fontId="13" fillId="2" borderId="0" xfId="1" applyFont="1" applyFill="1" applyBorder="1" applyAlignment="1">
      <alignment horizontal="center"/>
    </xf>
    <xf numFmtId="165" fontId="13" fillId="2" borderId="0" xfId="1" applyNumberFormat="1" applyFont="1" applyFill="1" applyBorder="1" applyAlignment="1">
      <alignment horizontal="center"/>
    </xf>
    <xf numFmtId="43" fontId="23" fillId="0" borderId="0" xfId="1" applyFont="1"/>
    <xf numFmtId="0" fontId="24" fillId="3" borderId="0" xfId="0" applyFont="1" applyFill="1"/>
    <xf numFmtId="43" fontId="23" fillId="0" borderId="0" xfId="1" applyFont="1" applyBorder="1"/>
    <xf numFmtId="0" fontId="24" fillId="4" borderId="0" xfId="0" applyFont="1" applyFill="1"/>
    <xf numFmtId="0" fontId="21" fillId="0" borderId="0" xfId="0" applyFont="1"/>
    <xf numFmtId="0" fontId="21" fillId="0" borderId="0" xfId="0" applyFont="1" applyAlignment="1">
      <alignment horizontal="center"/>
    </xf>
    <xf numFmtId="43" fontId="21" fillId="0" borderId="0" xfId="1" applyFont="1"/>
    <xf numFmtId="43" fontId="21" fillId="0" borderId="0" xfId="0" applyNumberFormat="1" applyFont="1"/>
    <xf numFmtId="171" fontId="27" fillId="0" borderId="0" xfId="0" applyNumberFormat="1" applyFont="1"/>
    <xf numFmtId="1" fontId="27" fillId="0" borderId="0" xfId="0" applyNumberFormat="1" applyFont="1" applyAlignment="1">
      <alignment horizontal="center"/>
    </xf>
    <xf numFmtId="0" fontId="27" fillId="0" borderId="0" xfId="0" applyFont="1"/>
    <xf numFmtId="1" fontId="28" fillId="4" borderId="0" xfId="0" applyNumberFormat="1" applyFont="1" applyFill="1"/>
    <xf numFmtId="0" fontId="28" fillId="4" borderId="0" xfId="0" applyFont="1" applyFill="1" applyAlignment="1">
      <alignment horizontal="center"/>
    </xf>
    <xf numFmtId="165" fontId="28" fillId="4" borderId="0" xfId="1" applyNumberFormat="1" applyFont="1" applyFill="1" applyBorder="1" applyAlignment="1">
      <alignment horizontal="center"/>
    </xf>
    <xf numFmtId="43" fontId="28" fillId="4" borderId="0" xfId="0" applyNumberFormat="1" applyFont="1" applyFill="1" applyAlignment="1">
      <alignment horizontal="center"/>
    </xf>
    <xf numFmtId="0" fontId="29" fillId="4" borderId="0" xfId="0" applyFont="1" applyFill="1"/>
    <xf numFmtId="1" fontId="28" fillId="4" borderId="0" xfId="0" applyNumberFormat="1" applyFont="1" applyFill="1" applyAlignment="1">
      <alignment horizontal="center"/>
    </xf>
    <xf numFmtId="3" fontId="27" fillId="0" borderId="0" xfId="0" applyNumberFormat="1" applyFont="1"/>
    <xf numFmtId="4" fontId="27" fillId="0" borderId="0" xfId="0" applyNumberFormat="1" applyFont="1" applyAlignment="1">
      <alignment horizontal="center"/>
    </xf>
    <xf numFmtId="43" fontId="27" fillId="0" borderId="0" xfId="0" applyNumberFormat="1" applyFont="1" applyAlignment="1">
      <alignment horizontal="center"/>
    </xf>
    <xf numFmtId="43" fontId="27" fillId="0" borderId="0" xfId="0" applyNumberFormat="1" applyFont="1"/>
    <xf numFmtId="0" fontId="27" fillId="0" borderId="0" xfId="0" applyFont="1" applyAlignment="1">
      <alignment horizontal="center"/>
    </xf>
    <xf numFmtId="1" fontId="27" fillId="0" borderId="0" xfId="0" applyNumberFormat="1" applyFont="1" applyAlignment="1">
      <alignment horizontal="center" wrapText="1"/>
    </xf>
    <xf numFmtId="0" fontId="27" fillId="0" borderId="0" xfId="0" applyFont="1" applyAlignment="1">
      <alignment wrapText="1"/>
    </xf>
    <xf numFmtId="0" fontId="27" fillId="0" borderId="0" xfId="0" applyFont="1" applyAlignment="1">
      <alignment horizontal="center" wrapText="1"/>
    </xf>
    <xf numFmtId="39" fontId="27" fillId="0" borderId="0" xfId="0" applyNumberFormat="1" applyFont="1" applyAlignment="1">
      <alignment wrapText="1"/>
    </xf>
    <xf numFmtId="4" fontId="27" fillId="0" borderId="0" xfId="0" applyNumberFormat="1" applyFont="1" applyAlignment="1">
      <alignment wrapText="1"/>
    </xf>
    <xf numFmtId="1" fontId="27" fillId="0" borderId="0" xfId="0" applyNumberFormat="1" applyFont="1"/>
    <xf numFmtId="0" fontId="28" fillId="5" borderId="0" xfId="0" applyFont="1" applyFill="1" applyAlignment="1">
      <alignment horizontal="center"/>
    </xf>
    <xf numFmtId="0" fontId="8" fillId="0" borderId="0" xfId="0" applyFont="1"/>
    <xf numFmtId="0" fontId="16" fillId="0" borderId="0" xfId="0" applyFont="1"/>
    <xf numFmtId="169" fontId="27" fillId="0" borderId="0" xfId="0" applyNumberFormat="1" applyFont="1" applyAlignment="1">
      <alignment horizontal="center"/>
    </xf>
    <xf numFmtId="43" fontId="31" fillId="0" borderId="0" xfId="0" applyNumberFormat="1" applyFont="1"/>
    <xf numFmtId="44" fontId="6" fillId="3" borderId="0" xfId="2" applyFont="1" applyFill="1" applyBorder="1"/>
    <xf numFmtId="0" fontId="5" fillId="3" borderId="0" xfId="0" applyFont="1" applyFill="1"/>
    <xf numFmtId="166" fontId="6" fillId="3" borderId="0" xfId="2" applyNumberFormat="1" applyFont="1" applyFill="1" applyBorder="1"/>
    <xf numFmtId="14" fontId="6" fillId="3" borderId="0" xfId="0" applyNumberFormat="1" applyFont="1" applyFill="1"/>
    <xf numFmtId="165" fontId="6" fillId="3" borderId="0" xfId="1" applyNumberFormat="1" applyFont="1" applyFill="1" applyBorder="1" applyAlignment="1">
      <alignment horizontal="center"/>
    </xf>
    <xf numFmtId="43" fontId="6" fillId="3" borderId="0" xfId="1" applyFont="1" applyFill="1" applyBorder="1" applyAlignment="1">
      <alignment horizontal="right"/>
    </xf>
    <xf numFmtId="7" fontId="5" fillId="0" borderId="0" xfId="0" applyNumberFormat="1" applyFont="1" applyAlignment="1">
      <alignment horizontal="right"/>
    </xf>
    <xf numFmtId="0" fontId="34" fillId="0" borderId="0" xfId="0" applyFont="1"/>
    <xf numFmtId="173" fontId="27" fillId="0" borderId="0" xfId="0" applyNumberFormat="1" applyFont="1" applyAlignment="1">
      <alignment horizontal="center"/>
    </xf>
    <xf numFmtId="2" fontId="27" fillId="0" borderId="0" xfId="0" applyNumberFormat="1" applyFont="1" applyAlignment="1">
      <alignment wrapText="1"/>
    </xf>
    <xf numFmtId="168" fontId="31" fillId="0" borderId="0" xfId="0" applyNumberFormat="1" applyFont="1" applyAlignment="1">
      <alignment horizontal="center"/>
    </xf>
    <xf numFmtId="173" fontId="31" fillId="0" borderId="0" xfId="0" applyNumberFormat="1" applyFont="1"/>
    <xf numFmtId="167" fontId="6" fillId="0" borderId="0" xfId="1" applyNumberFormat="1" applyFont="1" applyFill="1" applyBorder="1" applyAlignment="1">
      <alignment horizontal="left"/>
    </xf>
    <xf numFmtId="43" fontId="38" fillId="7" borderId="0" xfId="1" applyFont="1" applyFill="1" applyBorder="1" applyAlignment="1">
      <alignment horizontal="left"/>
    </xf>
    <xf numFmtId="0" fontId="39" fillId="7" borderId="0" xfId="0" applyFont="1" applyFill="1"/>
    <xf numFmtId="165" fontId="39" fillId="7" borderId="0" xfId="1" applyNumberFormat="1" applyFont="1" applyFill="1" applyBorder="1" applyAlignment="1">
      <alignment horizontal="center"/>
    </xf>
    <xf numFmtId="166" fontId="38" fillId="7" borderId="0" xfId="2" applyNumberFormat="1" applyFont="1" applyFill="1" applyBorder="1"/>
    <xf numFmtId="166" fontId="25" fillId="0" borderId="0" xfId="2" applyNumberFormat="1" applyFont="1" applyFill="1" applyBorder="1"/>
    <xf numFmtId="165" fontId="25" fillId="0" borderId="0" xfId="1" applyNumberFormat="1" applyFont="1" applyFill="1" applyBorder="1" applyAlignment="1">
      <alignment horizontal="center"/>
    </xf>
    <xf numFmtId="0" fontId="24" fillId="0" borderId="0" xfId="0" applyFont="1"/>
    <xf numFmtId="0" fontId="12" fillId="0" borderId="2" xfId="0" applyFont="1" applyBorder="1"/>
    <xf numFmtId="0" fontId="12" fillId="0" borderId="3" xfId="0" applyFont="1" applyBorder="1" applyAlignment="1">
      <alignment horizontal="center" wrapText="1"/>
    </xf>
    <xf numFmtId="0" fontId="12" fillId="0" borderId="4" xfId="0" applyFont="1" applyBorder="1"/>
    <xf numFmtId="0" fontId="12" fillId="0" borderId="5" xfId="0" applyFont="1" applyBorder="1" applyAlignment="1">
      <alignment horizontal="center" wrapText="1"/>
    </xf>
    <xf numFmtId="170" fontId="31" fillId="0" borderId="5" xfId="0" applyNumberFormat="1" applyFont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8" fontId="16" fillId="0" borderId="0" xfId="0" applyNumberFormat="1" applyFont="1" applyAlignment="1">
      <alignment horizontal="center" wrapText="1"/>
    </xf>
    <xf numFmtId="43" fontId="5" fillId="0" borderId="0" xfId="1" applyFont="1" applyBorder="1" applyAlignment="1">
      <alignment horizontal="right"/>
    </xf>
    <xf numFmtId="170" fontId="23" fillId="0" borderId="1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1" fontId="23" fillId="0" borderId="1" xfId="0" applyNumberFormat="1" applyFont="1" applyBorder="1" applyAlignment="1">
      <alignment horizontal="center" vertical="center" wrapText="1"/>
    </xf>
    <xf numFmtId="169" fontId="23" fillId="0" borderId="1" xfId="0" applyNumberFormat="1" applyFont="1" applyBorder="1" applyAlignment="1">
      <alignment horizontal="center" vertical="center"/>
    </xf>
    <xf numFmtId="172" fontId="23" fillId="0" borderId="1" xfId="0" applyNumberFormat="1" applyFont="1" applyBorder="1" applyAlignment="1">
      <alignment horizontal="center" vertical="center" wrapText="1"/>
    </xf>
    <xf numFmtId="3" fontId="23" fillId="0" borderId="1" xfId="0" applyNumberFormat="1" applyFont="1" applyBorder="1" applyAlignment="1">
      <alignment horizontal="center" vertical="center" wrapText="1"/>
    </xf>
    <xf numFmtId="7" fontId="23" fillId="3" borderId="1" xfId="2" applyNumberFormat="1" applyFont="1" applyFill="1" applyBorder="1" applyAlignment="1">
      <alignment horizontal="center" vertical="center"/>
    </xf>
    <xf numFmtId="169" fontId="23" fillId="0" borderId="1" xfId="0" applyNumberFormat="1" applyFont="1" applyBorder="1" applyAlignment="1">
      <alignment horizontal="center" vertical="center" wrapText="1"/>
    </xf>
    <xf numFmtId="7" fontId="23" fillId="0" borderId="1" xfId="2" applyNumberFormat="1" applyFont="1" applyBorder="1" applyAlignment="1">
      <alignment horizontal="center" vertical="center" wrapText="1"/>
    </xf>
    <xf numFmtId="5" fontId="5" fillId="0" borderId="0" xfId="1" applyNumberFormat="1" applyFont="1"/>
    <xf numFmtId="7" fontId="42" fillId="0" borderId="0" xfId="0" applyNumberFormat="1" applyFont="1" applyAlignment="1">
      <alignment horizontal="right"/>
    </xf>
    <xf numFmtId="0" fontId="4" fillId="6" borderId="1" xfId="0" applyFont="1" applyFill="1" applyBorder="1" applyAlignment="1">
      <alignment horizontal="center" wrapText="1"/>
    </xf>
    <xf numFmtId="0" fontId="37" fillId="6" borderId="1" xfId="0" applyFont="1" applyFill="1" applyBorder="1" applyAlignment="1">
      <alignment horizontal="center" wrapText="1"/>
    </xf>
    <xf numFmtId="2" fontId="4" fillId="6" borderId="1" xfId="0" applyNumberFormat="1" applyFont="1" applyFill="1" applyBorder="1" applyAlignment="1">
      <alignment horizontal="center" wrapText="1"/>
    </xf>
    <xf numFmtId="0" fontId="28" fillId="5" borderId="0" xfId="0" applyFont="1" applyFill="1" applyAlignment="1">
      <alignment horizontal="center" wrapText="1"/>
    </xf>
    <xf numFmtId="1" fontId="28" fillId="5" borderId="0" xfId="0" applyNumberFormat="1" applyFont="1" applyFill="1" applyAlignment="1">
      <alignment horizontal="center" wrapText="1"/>
    </xf>
    <xf numFmtId="0" fontId="30" fillId="5" borderId="0" xfId="0" applyFont="1" applyFill="1" applyAlignment="1">
      <alignment wrapText="1"/>
    </xf>
    <xf numFmtId="0" fontId="30" fillId="5" borderId="0" xfId="0" applyFont="1" applyFill="1" applyAlignment="1">
      <alignment horizontal="center" wrapText="1"/>
    </xf>
    <xf numFmtId="0" fontId="23" fillId="0" borderId="1" xfId="0" applyFont="1" applyBorder="1" applyAlignment="1">
      <alignment horizontal="center" wrapText="1"/>
    </xf>
    <xf numFmtId="1" fontId="23" fillId="0" borderId="1" xfId="1" applyNumberFormat="1" applyFont="1" applyBorder="1" applyAlignment="1">
      <alignment horizontal="center" wrapText="1"/>
    </xf>
    <xf numFmtId="2" fontId="23" fillId="0" borderId="1" xfId="0" applyNumberFormat="1" applyFont="1" applyBorder="1" applyAlignment="1">
      <alignment horizontal="center" wrapText="1"/>
    </xf>
    <xf numFmtId="0" fontId="23" fillId="0" borderId="1" xfId="0" applyFont="1" applyBorder="1"/>
    <xf numFmtId="0" fontId="23" fillId="6" borderId="1" xfId="0" applyFont="1" applyFill="1" applyBorder="1" applyAlignment="1">
      <alignment horizontal="center" wrapText="1"/>
    </xf>
    <xf numFmtId="1" fontId="23" fillId="6" borderId="1" xfId="0" applyNumberFormat="1" applyFont="1" applyFill="1" applyBorder="1" applyAlignment="1">
      <alignment horizontal="center" wrapText="1"/>
    </xf>
    <xf numFmtId="0" fontId="32" fillId="6" borderId="1" xfId="0" applyFont="1" applyFill="1" applyBorder="1" applyAlignment="1">
      <alignment horizontal="center" wrapText="1"/>
    </xf>
    <xf numFmtId="167" fontId="4" fillId="7" borderId="0" xfId="1" applyNumberFormat="1" applyFont="1" applyFill="1" applyBorder="1" applyAlignment="1">
      <alignment horizontal="left"/>
    </xf>
    <xf numFmtId="0" fontId="23" fillId="0" borderId="0" xfId="0" applyFont="1" applyAlignment="1">
      <alignment horizontal="center"/>
    </xf>
    <xf numFmtId="49" fontId="27" fillId="0" borderId="0" xfId="0" applyNumberFormat="1" applyFont="1" applyAlignment="1">
      <alignment horizontal="right"/>
    </xf>
    <xf numFmtId="0" fontId="10" fillId="10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165" fontId="10" fillId="10" borderId="2" xfId="1" applyNumberFormat="1" applyFont="1" applyFill="1" applyBorder="1" applyAlignment="1">
      <alignment horizontal="center"/>
    </xf>
    <xf numFmtId="0" fontId="5" fillId="10" borderId="2" xfId="0" applyFont="1" applyFill="1" applyBorder="1"/>
    <xf numFmtId="0" fontId="10" fillId="10" borderId="10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165" fontId="4" fillId="10" borderId="10" xfId="1" applyNumberFormat="1" applyFont="1" applyFill="1" applyBorder="1" applyAlignment="1">
      <alignment horizontal="center"/>
    </xf>
    <xf numFmtId="44" fontId="4" fillId="10" borderId="10" xfId="2" applyFont="1" applyFill="1" applyBorder="1" applyAlignment="1">
      <alignment horizontal="center"/>
    </xf>
    <xf numFmtId="0" fontId="5" fillId="10" borderId="10" xfId="0" applyFont="1" applyFill="1" applyBorder="1"/>
    <xf numFmtId="0" fontId="10" fillId="10" borderId="9" xfId="0" applyFont="1" applyFill="1" applyBorder="1"/>
    <xf numFmtId="43" fontId="10" fillId="10" borderId="2" xfId="0" applyNumberFormat="1" applyFont="1" applyFill="1" applyBorder="1" applyAlignment="1">
      <alignment horizontal="center"/>
    </xf>
    <xf numFmtId="0" fontId="10" fillId="10" borderId="12" xfId="0" applyFont="1" applyFill="1" applyBorder="1" applyAlignment="1">
      <alignment horizontal="center"/>
    </xf>
    <xf numFmtId="0" fontId="13" fillId="10" borderId="13" xfId="0" applyFont="1" applyFill="1" applyBorder="1"/>
    <xf numFmtId="0" fontId="10" fillId="10" borderId="0" xfId="0" applyFont="1" applyFill="1" applyAlignment="1">
      <alignment horizontal="right"/>
    </xf>
    <xf numFmtId="0" fontId="13" fillId="10" borderId="12" xfId="0" applyFont="1" applyFill="1" applyBorder="1"/>
    <xf numFmtId="0" fontId="10" fillId="10" borderId="10" xfId="0" applyFont="1" applyFill="1" applyBorder="1" applyAlignment="1">
      <alignment horizontal="right"/>
    </xf>
    <xf numFmtId="169" fontId="19" fillId="10" borderId="10" xfId="1" applyNumberFormat="1" applyFont="1" applyFill="1" applyBorder="1" applyAlignment="1">
      <alignment horizontal="center"/>
    </xf>
    <xf numFmtId="0" fontId="14" fillId="10" borderId="2" xfId="0" applyFont="1" applyFill="1" applyBorder="1" applyAlignment="1">
      <alignment horizontal="center"/>
    </xf>
    <xf numFmtId="43" fontId="10" fillId="10" borderId="3" xfId="0" applyNumberFormat="1" applyFont="1" applyFill="1" applyBorder="1" applyAlignment="1">
      <alignment horizontal="center"/>
    </xf>
    <xf numFmtId="165" fontId="10" fillId="10" borderId="10" xfId="1" applyNumberFormat="1" applyFont="1" applyFill="1" applyBorder="1" applyAlignment="1">
      <alignment horizontal="center"/>
    </xf>
    <xf numFmtId="0" fontId="14" fillId="10" borderId="10" xfId="0" applyFont="1" applyFill="1" applyBorder="1" applyAlignment="1">
      <alignment horizontal="center"/>
    </xf>
    <xf numFmtId="0" fontId="10" fillId="10" borderId="11" xfId="0" applyFont="1" applyFill="1" applyBorder="1" applyAlignment="1">
      <alignment horizontal="center"/>
    </xf>
    <xf numFmtId="0" fontId="19" fillId="10" borderId="0" xfId="1" applyNumberFormat="1" applyFont="1" applyFill="1" applyBorder="1" applyAlignment="1">
      <alignment horizontal="center"/>
    </xf>
    <xf numFmtId="1" fontId="19" fillId="10" borderId="0" xfId="1" applyNumberFormat="1" applyFont="1" applyFill="1" applyBorder="1" applyAlignment="1">
      <alignment horizontal="center"/>
    </xf>
    <xf numFmtId="169" fontId="19" fillId="10" borderId="0" xfId="1" applyNumberFormat="1" applyFont="1" applyFill="1" applyBorder="1" applyAlignment="1">
      <alignment horizontal="center"/>
    </xf>
    <xf numFmtId="3" fontId="19" fillId="10" borderId="0" xfId="1" applyNumberFormat="1" applyFont="1" applyFill="1" applyBorder="1" applyAlignment="1">
      <alignment horizontal="center"/>
    </xf>
    <xf numFmtId="7" fontId="32" fillId="10" borderId="0" xfId="2" applyNumberFormat="1" applyFont="1" applyFill="1" applyBorder="1" applyAlignment="1">
      <alignment horizontal="center"/>
    </xf>
    <xf numFmtId="1" fontId="19" fillId="10" borderId="10" xfId="1" applyNumberFormat="1" applyFont="1" applyFill="1" applyBorder="1" applyAlignment="1">
      <alignment horizontal="center"/>
    </xf>
    <xf numFmtId="171" fontId="27" fillId="0" borderId="0" xfId="0" applyNumberFormat="1" applyFont="1" applyAlignment="1">
      <alignment horizontal="center"/>
    </xf>
    <xf numFmtId="0" fontId="47" fillId="0" borderId="0" xfId="0" applyFont="1" applyAlignment="1">
      <alignment horizontal="center" wrapText="1"/>
    </xf>
    <xf numFmtId="174" fontId="27" fillId="0" borderId="0" xfId="1" applyNumberFormat="1" applyFont="1" applyBorder="1" applyAlignment="1">
      <alignment horizontal="center"/>
    </xf>
    <xf numFmtId="174" fontId="27" fillId="0" borderId="0" xfId="0" applyNumberFormat="1" applyFont="1" applyAlignment="1">
      <alignment horizontal="center"/>
    </xf>
    <xf numFmtId="167" fontId="27" fillId="0" borderId="0" xfId="1" applyNumberFormat="1" applyFont="1" applyBorder="1"/>
    <xf numFmtId="44" fontId="27" fillId="0" borderId="0" xfId="1" applyNumberFormat="1" applyFont="1" applyBorder="1" applyAlignment="1">
      <alignment horizontal="center"/>
    </xf>
    <xf numFmtId="0" fontId="30" fillId="4" borderId="0" xfId="0" applyFont="1" applyFill="1" applyAlignment="1">
      <alignment horizontal="center" wrapText="1"/>
    </xf>
    <xf numFmtId="44" fontId="27" fillId="0" borderId="0" xfId="2" applyFont="1" applyAlignment="1">
      <alignment horizontal="center" vertical="center"/>
    </xf>
    <xf numFmtId="44" fontId="28" fillId="5" borderId="0" xfId="2" applyFont="1" applyFill="1" applyAlignment="1">
      <alignment horizontal="center" vertical="center"/>
    </xf>
    <xf numFmtId="44" fontId="27" fillId="0" borderId="0" xfId="2" applyFont="1" applyAlignment="1">
      <alignment horizontal="center" vertical="center" wrapText="1"/>
    </xf>
    <xf numFmtId="44" fontId="30" fillId="4" borderId="0" xfId="2" applyFont="1" applyFill="1" applyAlignment="1">
      <alignment horizontal="center" wrapText="1"/>
    </xf>
    <xf numFmtId="44" fontId="27" fillId="0" borderId="0" xfId="2" applyFont="1" applyBorder="1" applyAlignment="1">
      <alignment horizontal="center" vertical="center"/>
    </xf>
    <xf numFmtId="44" fontId="8" fillId="0" borderId="0" xfId="2" applyFont="1" applyAlignment="1">
      <alignment horizontal="center"/>
    </xf>
    <xf numFmtId="44" fontId="16" fillId="0" borderId="0" xfId="2" applyFont="1" applyAlignment="1">
      <alignment horizontal="center"/>
    </xf>
    <xf numFmtId="44" fontId="16" fillId="0" borderId="0" xfId="2" applyFont="1" applyAlignment="1">
      <alignment horizontal="center" wrapText="1"/>
    </xf>
    <xf numFmtId="44" fontId="27" fillId="0" borderId="0" xfId="2" applyFont="1" applyBorder="1" applyAlignment="1">
      <alignment horizontal="center"/>
    </xf>
    <xf numFmtId="44" fontId="8" fillId="0" borderId="0" xfId="2" applyFont="1" applyBorder="1" applyAlignment="1">
      <alignment horizontal="center"/>
    </xf>
    <xf numFmtId="49" fontId="23" fillId="0" borderId="6" xfId="0" applyNumberFormat="1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4" fillId="9" borderId="0" xfId="0" applyFont="1" applyFill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37" fontId="27" fillId="0" borderId="0" xfId="0" applyNumberFormat="1" applyFont="1" applyAlignment="1">
      <alignment horizontal="center"/>
    </xf>
    <xf numFmtId="2" fontId="27" fillId="0" borderId="0" xfId="1" applyNumberFormat="1" applyFont="1" applyBorder="1" applyAlignment="1">
      <alignment horizontal="center"/>
    </xf>
    <xf numFmtId="2" fontId="27" fillId="0" borderId="0" xfId="2" applyNumberFormat="1" applyFont="1" applyBorder="1" applyAlignment="1">
      <alignment horizontal="center"/>
    </xf>
    <xf numFmtId="43" fontId="23" fillId="0" borderId="0" xfId="1" applyFont="1" applyFill="1" applyBorder="1"/>
    <xf numFmtId="2" fontId="27" fillId="0" borderId="0" xfId="0" applyNumberFormat="1" applyFont="1"/>
    <xf numFmtId="169" fontId="27" fillId="0" borderId="0" xfId="0" applyNumberFormat="1" applyFont="1"/>
    <xf numFmtId="2" fontId="23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173" fontId="12" fillId="11" borderId="0" xfId="0" applyNumberFormat="1" applyFont="1" applyFill="1"/>
    <xf numFmtId="7" fontId="8" fillId="0" borderId="0" xfId="0" applyNumberFormat="1" applyFont="1"/>
    <xf numFmtId="0" fontId="51" fillId="13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right"/>
    </xf>
    <xf numFmtId="3" fontId="52" fillId="0" borderId="1" xfId="0" applyNumberFormat="1" applyFont="1" applyBorder="1" applyAlignment="1">
      <alignment horizontal="center"/>
    </xf>
    <xf numFmtId="0" fontId="51" fillId="13" borderId="1" xfId="0" applyFont="1" applyFill="1" applyBorder="1" applyAlignment="1">
      <alignment horizontal="right"/>
    </xf>
    <xf numFmtId="3" fontId="51" fillId="13" borderId="1" xfId="0" applyNumberFormat="1" applyFont="1" applyFill="1" applyBorder="1" applyAlignment="1">
      <alignment horizontal="center"/>
    </xf>
    <xf numFmtId="0" fontId="35" fillId="11" borderId="0" xfId="0" applyFont="1" applyFill="1"/>
    <xf numFmtId="0" fontId="51" fillId="0" borderId="0" xfId="0" applyFont="1" applyAlignment="1">
      <alignment horizontal="center"/>
    </xf>
    <xf numFmtId="0" fontId="51" fillId="13" borderId="17" xfId="0" applyFont="1" applyFill="1" applyBorder="1" applyAlignment="1">
      <alignment horizontal="center"/>
    </xf>
    <xf numFmtId="0" fontId="51" fillId="13" borderId="18" xfId="0" applyFont="1" applyFill="1" applyBorder="1" applyAlignment="1">
      <alignment horizontal="center"/>
    </xf>
    <xf numFmtId="175" fontId="52" fillId="0" borderId="18" xfId="0" applyNumberFormat="1" applyFont="1" applyBorder="1" applyAlignment="1">
      <alignment horizontal="center"/>
    </xf>
    <xf numFmtId="175" fontId="51" fillId="13" borderId="18" xfId="0" applyNumberFormat="1" applyFont="1" applyFill="1" applyBorder="1" applyAlignment="1">
      <alignment horizontal="center"/>
    </xf>
    <xf numFmtId="0" fontId="52" fillId="12" borderId="22" xfId="0" applyFont="1" applyFill="1" applyBorder="1"/>
    <xf numFmtId="0" fontId="52" fillId="12" borderId="23" xfId="0" applyFont="1" applyFill="1" applyBorder="1"/>
    <xf numFmtId="0" fontId="52" fillId="12" borderId="24" xfId="0" applyFont="1" applyFill="1" applyBorder="1"/>
    <xf numFmtId="43" fontId="38" fillId="14" borderId="0" xfId="1" applyFont="1" applyFill="1" applyBorder="1" applyAlignment="1">
      <alignment horizontal="left"/>
    </xf>
    <xf numFmtId="0" fontId="39" fillId="14" borderId="0" xfId="0" applyFont="1" applyFill="1"/>
    <xf numFmtId="167" fontId="4" fillId="14" borderId="0" xfId="1" applyNumberFormat="1" applyFont="1" applyFill="1" applyBorder="1" applyAlignment="1">
      <alignment horizontal="left"/>
    </xf>
    <xf numFmtId="165" fontId="39" fillId="14" borderId="0" xfId="1" applyNumberFormat="1" applyFont="1" applyFill="1" applyBorder="1" applyAlignment="1">
      <alignment horizontal="center"/>
    </xf>
    <xf numFmtId="166" fontId="38" fillId="14" borderId="0" xfId="2" applyNumberFormat="1" applyFont="1" applyFill="1" applyBorder="1"/>
    <xf numFmtId="43" fontId="38" fillId="14" borderId="0" xfId="1" applyFont="1" applyFill="1" applyBorder="1" applyAlignment="1">
      <alignment horizontal="right"/>
    </xf>
    <xf numFmtId="165" fontId="38" fillId="14" borderId="0" xfId="2" applyNumberFormat="1" applyFont="1" applyFill="1" applyBorder="1" applyAlignment="1">
      <alignment horizontal="right"/>
    </xf>
    <xf numFmtId="8" fontId="38" fillId="14" borderId="0" xfId="2" applyNumberFormat="1" applyFont="1" applyFill="1" applyBorder="1" applyAlignment="1">
      <alignment horizontal="right"/>
    </xf>
    <xf numFmtId="0" fontId="53" fillId="15" borderId="0" xfId="0" applyFont="1" applyFill="1"/>
    <xf numFmtId="0" fontId="54" fillId="15" borderId="0" xfId="0" applyFont="1" applyFill="1" applyAlignment="1">
      <alignment horizontal="center"/>
    </xf>
    <xf numFmtId="0" fontId="5" fillId="15" borderId="0" xfId="0" applyFont="1" applyFill="1" applyAlignment="1">
      <alignment horizontal="center"/>
    </xf>
    <xf numFmtId="0" fontId="9" fillId="15" borderId="0" xfId="0" applyFont="1" applyFill="1" applyAlignment="1">
      <alignment horizontal="left"/>
    </xf>
    <xf numFmtId="0" fontId="6" fillId="15" borderId="0" xfId="0" applyFont="1" applyFill="1" applyAlignment="1">
      <alignment horizontal="left" wrapText="1"/>
    </xf>
    <xf numFmtId="0" fontId="17" fillId="15" borderId="0" xfId="0" applyFont="1" applyFill="1" applyAlignment="1">
      <alignment horizontal="left"/>
    </xf>
    <xf numFmtId="0" fontId="6" fillId="15" borderId="0" xfId="0" applyFont="1" applyFill="1"/>
    <xf numFmtId="0" fontId="35" fillId="15" borderId="0" xfId="0" applyFont="1" applyFill="1"/>
    <xf numFmtId="0" fontId="53" fillId="15" borderId="0" xfId="0" applyFont="1" applyFill="1" applyAlignment="1">
      <alignment horizontal="right"/>
    </xf>
    <xf numFmtId="0" fontId="53" fillId="15" borderId="0" xfId="0" applyFont="1" applyFill="1" applyAlignment="1">
      <alignment horizontal="center"/>
    </xf>
    <xf numFmtId="0" fontId="12" fillId="15" borderId="0" xfId="0" applyFont="1" applyFill="1" applyAlignment="1">
      <alignment horizontal="center"/>
    </xf>
    <xf numFmtId="0" fontId="17" fillId="15" borderId="0" xfId="0" applyFont="1" applyFill="1" applyAlignment="1">
      <alignment horizontal="right"/>
    </xf>
    <xf numFmtId="14" fontId="17" fillId="15" borderId="0" xfId="0" applyNumberFormat="1" applyFont="1" applyFill="1" applyAlignment="1">
      <alignment horizontal="left" wrapText="1"/>
    </xf>
    <xf numFmtId="0" fontId="11" fillId="15" borderId="0" xfId="0" applyFont="1" applyFill="1"/>
    <xf numFmtId="0" fontId="36" fillId="15" borderId="0" xfId="0" applyFont="1" applyFill="1"/>
    <xf numFmtId="0" fontId="12" fillId="15" borderId="0" xfId="0" applyFont="1" applyFill="1" applyAlignment="1">
      <alignment horizontal="center" wrapText="1"/>
    </xf>
    <xf numFmtId="0" fontId="12" fillId="15" borderId="0" xfId="0" applyFont="1" applyFill="1"/>
    <xf numFmtId="0" fontId="17" fillId="15" borderId="0" xfId="0" applyFont="1" applyFill="1"/>
    <xf numFmtId="0" fontId="11" fillId="15" borderId="0" xfId="0" applyFont="1" applyFill="1" applyAlignment="1">
      <alignment horizontal="center"/>
    </xf>
    <xf numFmtId="0" fontId="55" fillId="15" borderId="0" xfId="3" applyFont="1" applyFill="1" applyAlignment="1" applyProtection="1"/>
    <xf numFmtId="0" fontId="36" fillId="15" borderId="0" xfId="0" applyFont="1" applyFill="1" applyAlignment="1">
      <alignment horizontal="center"/>
    </xf>
    <xf numFmtId="0" fontId="55" fillId="15" borderId="0" xfId="3" applyFont="1" applyFill="1" applyAlignment="1" applyProtection="1">
      <alignment horizontal="right"/>
    </xf>
    <xf numFmtId="0" fontId="53" fillId="15" borderId="0" xfId="0" applyFont="1" applyFill="1" applyAlignment="1">
      <alignment horizontal="left"/>
    </xf>
    <xf numFmtId="0" fontId="54" fillId="15" borderId="0" xfId="0" applyFont="1" applyFill="1"/>
    <xf numFmtId="0" fontId="24" fillId="0" borderId="1" xfId="0" applyFont="1" applyBorder="1" applyAlignment="1">
      <alignment horizontal="center"/>
    </xf>
    <xf numFmtId="0" fontId="33" fillId="15" borderId="0" xfId="0" applyFont="1" applyFill="1" applyAlignment="1">
      <alignment horizontal="center"/>
    </xf>
    <xf numFmtId="0" fontId="54" fillId="15" borderId="0" xfId="0" applyFont="1" applyFill="1" applyAlignment="1">
      <alignment wrapText="1"/>
    </xf>
    <xf numFmtId="3" fontId="33" fillId="15" borderId="0" xfId="0" applyNumberFormat="1" applyFont="1" applyFill="1" applyAlignment="1">
      <alignment horizontal="center" wrapText="1"/>
    </xf>
    <xf numFmtId="0" fontId="12" fillId="15" borderId="0" xfId="0" applyFont="1" applyFill="1" applyAlignment="1">
      <alignment wrapText="1"/>
    </xf>
    <xf numFmtId="14" fontId="24" fillId="0" borderId="1" xfId="0" applyNumberFormat="1" applyFont="1" applyBorder="1" applyAlignment="1">
      <alignment horizontal="center"/>
    </xf>
    <xf numFmtId="4" fontId="33" fillId="15" borderId="0" xfId="0" applyNumberFormat="1" applyFont="1" applyFill="1" applyAlignment="1">
      <alignment horizontal="center" wrapText="1"/>
    </xf>
    <xf numFmtId="0" fontId="56" fillId="14" borderId="6" xfId="0" applyFont="1" applyFill="1" applyBorder="1" applyAlignment="1">
      <alignment horizontal="left"/>
    </xf>
    <xf numFmtId="0" fontId="57" fillId="14" borderId="5" xfId="0" applyFont="1" applyFill="1" applyBorder="1" applyAlignment="1">
      <alignment horizontal="right"/>
    </xf>
    <xf numFmtId="1" fontId="33" fillId="15" borderId="0" xfId="1" applyNumberFormat="1" applyFont="1" applyFill="1" applyBorder="1" applyAlignment="1">
      <alignment horizontal="center" wrapText="1"/>
    </xf>
    <xf numFmtId="0" fontId="24" fillId="15" borderId="0" xfId="0" applyFont="1" applyFill="1" applyAlignment="1">
      <alignment horizontal="right"/>
    </xf>
    <xf numFmtId="0" fontId="24" fillId="0" borderId="7" xfId="0" applyFont="1" applyBorder="1" applyAlignment="1">
      <alignment horizontal="center"/>
    </xf>
    <xf numFmtId="169" fontId="24" fillId="0" borderId="1" xfId="0" applyNumberFormat="1" applyFont="1" applyBorder="1" applyAlignment="1">
      <alignment horizontal="center"/>
    </xf>
    <xf numFmtId="2" fontId="24" fillId="0" borderId="1" xfId="0" applyNumberFormat="1" applyFont="1" applyBorder="1" applyAlignment="1">
      <alignment horizontal="center"/>
    </xf>
    <xf numFmtId="169" fontId="24" fillId="0" borderId="1" xfId="1" applyNumberFormat="1" applyFont="1" applyFill="1" applyBorder="1" applyAlignment="1">
      <alignment horizontal="center"/>
    </xf>
    <xf numFmtId="173" fontId="24" fillId="0" borderId="1" xfId="0" applyNumberFormat="1" applyFont="1" applyBorder="1" applyAlignment="1">
      <alignment horizontal="center"/>
    </xf>
    <xf numFmtId="1" fontId="24" fillId="0" borderId="1" xfId="0" applyNumberFormat="1" applyFont="1" applyBorder="1" applyAlignment="1">
      <alignment horizontal="center"/>
    </xf>
    <xf numFmtId="173" fontId="24" fillId="0" borderId="8" xfId="0" applyNumberFormat="1" applyFont="1" applyBorder="1" applyAlignment="1">
      <alignment horizontal="center"/>
    </xf>
    <xf numFmtId="0" fontId="11" fillId="15" borderId="0" xfId="0" applyFont="1" applyFill="1" applyAlignment="1">
      <alignment horizontal="right"/>
    </xf>
    <xf numFmtId="0" fontId="16" fillId="15" borderId="0" xfId="0" applyFont="1" applyFill="1"/>
    <xf numFmtId="168" fontId="22" fillId="15" borderId="0" xfId="2" applyNumberFormat="1" applyFont="1" applyFill="1" applyBorder="1" applyAlignment="1">
      <alignment horizontal="left"/>
    </xf>
    <xf numFmtId="43" fontId="6" fillId="15" borderId="0" xfId="1" applyFont="1" applyFill="1" applyBorder="1"/>
    <xf numFmtId="165" fontId="6" fillId="15" borderId="0" xfId="2" applyNumberFormat="1" applyFont="1" applyFill="1" applyBorder="1"/>
    <xf numFmtId="0" fontId="5" fillId="15" borderId="0" xfId="0" applyFont="1" applyFill="1"/>
    <xf numFmtId="44" fontId="6" fillId="15" borderId="0" xfId="2" applyFont="1" applyFill="1" applyBorder="1"/>
    <xf numFmtId="166" fontId="6" fillId="15" borderId="0" xfId="2" applyNumberFormat="1" applyFont="1" applyFill="1" applyBorder="1"/>
    <xf numFmtId="8" fontId="6" fillId="15" borderId="0" xfId="2" applyNumberFormat="1" applyFont="1" applyFill="1" applyBorder="1" applyAlignment="1"/>
    <xf numFmtId="0" fontId="26" fillId="15" borderId="0" xfId="0" applyFont="1" applyFill="1"/>
    <xf numFmtId="0" fontId="26" fillId="15" borderId="0" xfId="0" applyFont="1" applyFill="1" applyAlignment="1">
      <alignment horizontal="right"/>
    </xf>
    <xf numFmtId="0" fontId="6" fillId="15" borderId="1" xfId="0" applyFont="1" applyFill="1" applyBorder="1" applyAlignment="1">
      <alignment horizontal="center" vertical="center"/>
    </xf>
    <xf numFmtId="166" fontId="6" fillId="15" borderId="0" xfId="2" applyNumberFormat="1" applyFont="1" applyFill="1" applyBorder="1" applyAlignment="1">
      <alignment horizontal="center"/>
    </xf>
    <xf numFmtId="7" fontId="6" fillId="15" borderId="1" xfId="2" applyNumberFormat="1" applyFont="1" applyFill="1" applyBorder="1" applyAlignment="1">
      <alignment horizontal="center" vertical="center"/>
    </xf>
    <xf numFmtId="0" fontId="43" fillId="15" borderId="0" xfId="0" applyFont="1" applyFill="1"/>
    <xf numFmtId="43" fontId="26" fillId="15" borderId="0" xfId="1" applyFont="1" applyFill="1" applyBorder="1" applyAlignment="1">
      <alignment horizontal="right"/>
    </xf>
    <xf numFmtId="49" fontId="40" fillId="15" borderId="0" xfId="0" applyNumberFormat="1" applyFont="1" applyFill="1" applyAlignment="1">
      <alignment horizontal="center"/>
    </xf>
    <xf numFmtId="166" fontId="41" fillId="15" borderId="0" xfId="2" applyNumberFormat="1" applyFont="1" applyFill="1" applyBorder="1"/>
    <xf numFmtId="37" fontId="6" fillId="15" borderId="1" xfId="1" applyNumberFormat="1" applyFont="1" applyFill="1" applyBorder="1" applyAlignment="1">
      <alignment horizontal="center" vertical="center"/>
    </xf>
    <xf numFmtId="7" fontId="6" fillId="15" borderId="1" xfId="0" applyNumberFormat="1" applyFont="1" applyFill="1" applyBorder="1" applyAlignment="1">
      <alignment horizontal="center" vertical="center"/>
    </xf>
    <xf numFmtId="173" fontId="6" fillId="15" borderId="1" xfId="0" applyNumberFormat="1" applyFont="1" applyFill="1" applyBorder="1" applyAlignment="1">
      <alignment horizontal="center" vertical="center"/>
    </xf>
    <xf numFmtId="44" fontId="6" fillId="15" borderId="0" xfId="2" applyFont="1" applyFill="1" applyBorder="1" applyAlignment="1">
      <alignment horizontal="right"/>
    </xf>
    <xf numFmtId="8" fontId="6" fillId="15" borderId="1" xfId="2" applyNumberFormat="1" applyFont="1" applyFill="1" applyBorder="1" applyAlignment="1">
      <alignment horizontal="center" vertical="center"/>
    </xf>
    <xf numFmtId="167" fontId="6" fillId="15" borderId="0" xfId="1" applyNumberFormat="1" applyFont="1" applyFill="1" applyBorder="1" applyAlignment="1">
      <alignment horizontal="right"/>
    </xf>
    <xf numFmtId="166" fontId="25" fillId="15" borderId="0" xfId="2" applyNumberFormat="1" applyFont="1" applyFill="1" applyBorder="1"/>
    <xf numFmtId="166" fontId="21" fillId="15" borderId="0" xfId="2" applyNumberFormat="1" applyFont="1" applyFill="1" applyBorder="1"/>
    <xf numFmtId="0" fontId="21" fillId="15" borderId="0" xfId="0" applyFont="1" applyFill="1" applyAlignment="1">
      <alignment horizontal="right"/>
    </xf>
    <xf numFmtId="5" fontId="21" fillId="15" borderId="1" xfId="2" applyNumberFormat="1" applyFont="1" applyFill="1" applyBorder="1" applyAlignment="1">
      <alignment vertical="center"/>
    </xf>
    <xf numFmtId="164" fontId="21" fillId="15" borderId="0" xfId="0" applyNumberFormat="1" applyFont="1" applyFill="1" applyAlignment="1">
      <alignment horizontal="right"/>
    </xf>
    <xf numFmtId="7" fontId="21" fillId="15" borderId="1" xfId="2" applyNumberFormat="1" applyFont="1" applyFill="1" applyBorder="1" applyAlignment="1">
      <alignment vertical="center"/>
    </xf>
    <xf numFmtId="44" fontId="16" fillId="0" borderId="0" xfId="2" quotePrefix="1" applyFont="1" applyAlignment="1">
      <alignment horizontal="center"/>
    </xf>
    <xf numFmtId="169" fontId="5" fillId="0" borderId="0" xfId="0" applyNumberFormat="1" applyFont="1"/>
    <xf numFmtId="0" fontId="0" fillId="0" borderId="1" xfId="0" applyBorder="1" applyAlignment="1">
      <alignment horizontal="center" wrapText="1"/>
    </xf>
    <xf numFmtId="3" fontId="8" fillId="0" borderId="0" xfId="0" applyNumberFormat="1" applyFont="1"/>
    <xf numFmtId="0" fontId="44" fillId="9" borderId="27" xfId="0" applyFont="1" applyFill="1" applyBorder="1" applyAlignment="1">
      <alignment horizontal="center" vertical="center"/>
    </xf>
    <xf numFmtId="0" fontId="44" fillId="9" borderId="28" xfId="0" applyFont="1" applyFill="1" applyBorder="1" applyAlignment="1">
      <alignment horizontal="center" vertical="center"/>
    </xf>
    <xf numFmtId="0" fontId="44" fillId="9" borderId="29" xfId="0" applyFont="1" applyFill="1" applyBorder="1" applyAlignment="1">
      <alignment horizontal="center" vertical="center"/>
    </xf>
    <xf numFmtId="0" fontId="44" fillId="9" borderId="30" xfId="0" applyFont="1" applyFill="1" applyBorder="1" applyAlignment="1">
      <alignment horizontal="center" vertical="center"/>
    </xf>
    <xf numFmtId="0" fontId="44" fillId="9" borderId="13" xfId="0" applyFont="1" applyFill="1" applyBorder="1" applyAlignment="1">
      <alignment horizontal="center" vertical="center"/>
    </xf>
    <xf numFmtId="0" fontId="44" fillId="9" borderId="34" xfId="0" applyFont="1" applyFill="1" applyBorder="1" applyAlignment="1">
      <alignment horizontal="center" vertical="center"/>
    </xf>
    <xf numFmtId="0" fontId="44" fillId="9" borderId="33" xfId="0" applyFont="1" applyFill="1" applyBorder="1" applyAlignment="1">
      <alignment horizontal="center" vertical="center"/>
    </xf>
    <xf numFmtId="0" fontId="44" fillId="9" borderId="39" xfId="0" applyFont="1" applyFill="1" applyBorder="1" applyAlignment="1">
      <alignment horizontal="center" vertical="center"/>
    </xf>
    <xf numFmtId="0" fontId="44" fillId="9" borderId="40" xfId="0" applyFont="1" applyFill="1" applyBorder="1" applyAlignment="1">
      <alignment horizontal="center" vertical="center"/>
    </xf>
    <xf numFmtId="0" fontId="44" fillId="9" borderId="42" xfId="0" applyFont="1" applyFill="1" applyBorder="1" applyAlignment="1">
      <alignment horizontal="center" vertical="center"/>
    </xf>
    <xf numFmtId="0" fontId="44" fillId="9" borderId="43" xfId="0" applyFont="1" applyFill="1" applyBorder="1" applyAlignment="1">
      <alignment horizontal="center" vertical="center"/>
    </xf>
    <xf numFmtId="0" fontId="49" fillId="9" borderId="42" xfId="0" applyFont="1" applyFill="1" applyBorder="1" applyAlignment="1">
      <alignment horizontal="center" vertical="center"/>
    </xf>
    <xf numFmtId="0" fontId="49" fillId="9" borderId="43" xfId="0" applyFont="1" applyFill="1" applyBorder="1" applyAlignment="1">
      <alignment horizontal="center" vertical="center"/>
    </xf>
    <xf numFmtId="0" fontId="44" fillId="9" borderId="32" xfId="0" applyFont="1" applyFill="1" applyBorder="1" applyAlignment="1">
      <alignment horizontal="center" vertical="center"/>
    </xf>
    <xf numFmtId="0" fontId="44" fillId="9" borderId="44" xfId="0" applyFont="1" applyFill="1" applyBorder="1" applyAlignment="1">
      <alignment horizontal="center" vertical="center"/>
    </xf>
    <xf numFmtId="0" fontId="44" fillId="9" borderId="36" xfId="0" applyFont="1" applyFill="1" applyBorder="1" applyAlignment="1">
      <alignment horizontal="center" vertical="center"/>
    </xf>
    <xf numFmtId="0" fontId="44" fillId="9" borderId="45" xfId="0" applyFont="1" applyFill="1" applyBorder="1" applyAlignment="1">
      <alignment horizontal="center" vertical="center"/>
    </xf>
    <xf numFmtId="0" fontId="44" fillId="9" borderId="31" xfId="0" applyFont="1" applyFill="1" applyBorder="1" applyAlignment="1">
      <alignment horizontal="center" vertical="center"/>
    </xf>
    <xf numFmtId="0" fontId="44" fillId="9" borderId="46" xfId="0" applyFont="1" applyFill="1" applyBorder="1" applyAlignment="1">
      <alignment horizontal="center" vertical="center"/>
    </xf>
    <xf numFmtId="0" fontId="49" fillId="9" borderId="45" xfId="0" applyFont="1" applyFill="1" applyBorder="1" applyAlignment="1">
      <alignment horizontal="center" vertical="center"/>
    </xf>
    <xf numFmtId="0" fontId="8" fillId="0" borderId="45" xfId="0" applyFont="1" applyBorder="1"/>
    <xf numFmtId="0" fontId="49" fillId="9" borderId="28" xfId="0" applyFont="1" applyFill="1" applyBorder="1" applyAlignment="1">
      <alignment horizontal="center" vertical="center"/>
    </xf>
    <xf numFmtId="0" fontId="49" fillId="9" borderId="36" xfId="0" applyFont="1" applyFill="1" applyBorder="1" applyAlignment="1">
      <alignment horizontal="center" vertical="center"/>
    </xf>
    <xf numFmtId="0" fontId="49" fillId="9" borderId="47" xfId="0" applyFont="1" applyFill="1" applyBorder="1" applyAlignment="1">
      <alignment horizontal="center" vertical="center"/>
    </xf>
    <xf numFmtId="0" fontId="44" fillId="9" borderId="41" xfId="0" applyFont="1" applyFill="1" applyBorder="1" applyAlignment="1">
      <alignment horizontal="center" vertical="center"/>
    </xf>
    <xf numFmtId="0" fontId="45" fillId="9" borderId="41" xfId="0" applyFont="1" applyFill="1" applyBorder="1" applyAlignment="1">
      <alignment horizontal="center" vertical="center"/>
    </xf>
    <xf numFmtId="0" fontId="46" fillId="9" borderId="41" xfId="0" applyFont="1" applyFill="1" applyBorder="1" applyAlignment="1">
      <alignment horizontal="center" vertical="center"/>
    </xf>
    <xf numFmtId="0" fontId="46" fillId="9" borderId="43" xfId="0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wrapText="1"/>
    </xf>
    <xf numFmtId="43" fontId="24" fillId="0" borderId="0" xfId="1" applyFont="1"/>
    <xf numFmtId="0" fontId="23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35" fillId="0" borderId="0" xfId="0" applyFont="1"/>
    <xf numFmtId="0" fontId="6" fillId="15" borderId="0" xfId="1" applyNumberFormat="1" applyFont="1" applyFill="1" applyBorder="1" applyAlignment="1">
      <alignment horizontal="right"/>
    </xf>
    <xf numFmtId="0" fontId="3" fillId="0" borderId="0" xfId="3" applyAlignment="1" applyProtection="1"/>
    <xf numFmtId="44" fontId="5" fillId="0" borderId="0" xfId="2" applyFont="1"/>
    <xf numFmtId="43" fontId="24" fillId="0" borderId="50" xfId="1" applyFont="1" applyBorder="1"/>
    <xf numFmtId="43" fontId="23" fillId="11" borderId="51" xfId="1" applyFont="1" applyFill="1" applyBorder="1"/>
    <xf numFmtId="43" fontId="24" fillId="0" borderId="51" xfId="1" applyFont="1" applyBorder="1"/>
    <xf numFmtId="43" fontId="24" fillId="0" borderId="51" xfId="1" applyFont="1" applyFill="1" applyBorder="1"/>
    <xf numFmtId="43" fontId="23" fillId="16" borderId="52" xfId="1" applyFont="1" applyFill="1" applyBorder="1"/>
    <xf numFmtId="43" fontId="58" fillId="0" borderId="0" xfId="1" quotePrefix="1" applyFont="1" applyFill="1" applyBorder="1"/>
    <xf numFmtId="14" fontId="27" fillId="0" borderId="0" xfId="0" applyNumberFormat="1" applyFont="1"/>
    <xf numFmtId="0" fontId="8" fillId="0" borderId="1" xfId="0" applyFont="1" applyBorder="1"/>
    <xf numFmtId="0" fontId="23" fillId="17" borderId="52" xfId="0" applyFont="1" applyFill="1" applyBorder="1"/>
    <xf numFmtId="176" fontId="59" fillId="18" borderId="53" xfId="0" applyNumberFormat="1" applyFont="1" applyFill="1" applyBorder="1" applyAlignment="1">
      <alignment horizontal="center"/>
    </xf>
    <xf numFmtId="177" fontId="60" fillId="19" borderId="0" xfId="0" applyNumberFormat="1" applyFont="1" applyFill="1" applyAlignment="1">
      <alignment horizontal="left"/>
    </xf>
    <xf numFmtId="165" fontId="61" fillId="19" borderId="0" xfId="0" applyNumberFormat="1" applyFont="1" applyFill="1" applyAlignment="1">
      <alignment horizontal="left"/>
    </xf>
    <xf numFmtId="0" fontId="62" fillId="18" borderId="54" xfId="0" applyFont="1" applyFill="1" applyBorder="1" applyAlignment="1">
      <alignment horizontal="left"/>
    </xf>
    <xf numFmtId="0" fontId="63" fillId="18" borderId="55" xfId="0" applyFont="1" applyFill="1" applyBorder="1" applyAlignment="1">
      <alignment horizontal="left"/>
    </xf>
    <xf numFmtId="0" fontId="64" fillId="0" borderId="0" xfId="0" applyFont="1" applyAlignment="1">
      <alignment horizontal="left"/>
    </xf>
    <xf numFmtId="0" fontId="65" fillId="0" borderId="0" xfId="0" applyFont="1" applyAlignment="1">
      <alignment horizontal="left"/>
    </xf>
    <xf numFmtId="49" fontId="66" fillId="0" borderId="54" xfId="0" applyNumberFormat="1" applyFont="1" applyBorder="1"/>
    <xf numFmtId="0" fontId="66" fillId="0" borderId="56" xfId="0" applyFont="1" applyBorder="1"/>
    <xf numFmtId="1" fontId="67" fillId="0" borderId="0" xfId="0" applyNumberFormat="1" applyFont="1"/>
    <xf numFmtId="0" fontId="67" fillId="0" borderId="57" xfId="0" applyFont="1" applyBorder="1" applyAlignment="1">
      <alignment horizontal="center"/>
    </xf>
    <xf numFmtId="0" fontId="67" fillId="0" borderId="57" xfId="0" applyFont="1" applyBorder="1" applyAlignment="1">
      <alignment horizontal="center" wrapText="1"/>
    </xf>
    <xf numFmtId="0" fontId="68" fillId="0" borderId="0" xfId="0" applyFont="1" applyAlignment="1">
      <alignment horizontal="center" wrapText="1"/>
    </xf>
    <xf numFmtId="171" fontId="69" fillId="0" borderId="0" xfId="0" applyNumberFormat="1" applyFont="1" applyAlignment="1">
      <alignment horizontal="center"/>
    </xf>
    <xf numFmtId="1" fontId="70" fillId="5" borderId="0" xfId="0" applyNumberFormat="1" applyFont="1" applyFill="1" applyAlignment="1">
      <alignment horizontal="center" wrapText="1"/>
    </xf>
    <xf numFmtId="0" fontId="71" fillId="20" borderId="0" xfId="0" applyFont="1" applyFill="1"/>
    <xf numFmtId="1" fontId="72" fillId="20" borderId="0" xfId="0" applyNumberFormat="1" applyFont="1" applyFill="1"/>
    <xf numFmtId="0" fontId="8" fillId="20" borderId="0" xfId="0" applyFont="1" applyFill="1"/>
    <xf numFmtId="0" fontId="72" fillId="20" borderId="0" xfId="0" applyFont="1" applyFill="1"/>
    <xf numFmtId="0" fontId="73" fillId="0" borderId="0" xfId="0" applyFont="1"/>
    <xf numFmtId="0" fontId="72" fillId="0" borderId="0" xfId="0" applyFont="1"/>
    <xf numFmtId="37" fontId="72" fillId="16" borderId="0" xfId="1" applyNumberFormat="1" applyFont="1" applyFill="1" applyBorder="1" applyAlignment="1">
      <alignment horizontal="center" vertical="center"/>
    </xf>
    <xf numFmtId="39" fontId="72" fillId="0" borderId="0" xfId="1" applyNumberFormat="1" applyFont="1" applyFill="1" applyBorder="1" applyAlignment="1">
      <alignment horizontal="center" vertical="center"/>
    </xf>
    <xf numFmtId="37" fontId="72" fillId="0" borderId="0" xfId="1" applyNumberFormat="1" applyFont="1" applyFill="1" applyBorder="1" applyAlignment="1">
      <alignment horizontal="center" vertical="center"/>
    </xf>
    <xf numFmtId="0" fontId="72" fillId="0" borderId="0" xfId="0" applyFont="1" applyAlignment="1">
      <alignment wrapText="1"/>
    </xf>
    <xf numFmtId="37" fontId="74" fillId="20" borderId="0" xfId="1" applyNumberFormat="1" applyFont="1" applyFill="1" applyBorder="1" applyAlignment="1">
      <alignment horizontal="center" vertical="center"/>
    </xf>
    <xf numFmtId="0" fontId="73" fillId="0" borderId="0" xfId="0" applyFont="1" applyAlignment="1">
      <alignment wrapText="1"/>
    </xf>
    <xf numFmtId="37" fontId="73" fillId="0" borderId="0" xfId="1" applyNumberFormat="1" applyFont="1" applyFill="1" applyBorder="1" applyAlignment="1">
      <alignment horizontal="center" vertical="center"/>
    </xf>
    <xf numFmtId="37" fontId="75" fillId="20" borderId="0" xfId="1" applyNumberFormat="1" applyFont="1" applyFill="1" applyBorder="1" applyAlignment="1">
      <alignment horizontal="center" vertical="center"/>
    </xf>
    <xf numFmtId="43" fontId="73" fillId="0" borderId="0" xfId="0" applyNumberFormat="1" applyFont="1"/>
    <xf numFmtId="0" fontId="8" fillId="0" borderId="0" xfId="0" applyFont="1" applyAlignment="1">
      <alignment wrapText="1"/>
    </xf>
    <xf numFmtId="0" fontId="72" fillId="0" borderId="0" xfId="0" applyFont="1" applyAlignment="1">
      <alignment horizontal="center"/>
    </xf>
    <xf numFmtId="43" fontId="74" fillId="0" borderId="0" xfId="1" applyFont="1" applyFill="1" applyBorder="1"/>
    <xf numFmtId="178" fontId="72" fillId="0" borderId="0" xfId="0" applyNumberFormat="1" applyFont="1"/>
    <xf numFmtId="37" fontId="23" fillId="0" borderId="1" xfId="0" applyNumberFormat="1" applyFont="1" applyBorder="1"/>
    <xf numFmtId="37" fontId="26" fillId="0" borderId="1" xfId="0" applyNumberFormat="1" applyFont="1" applyBorder="1"/>
    <xf numFmtId="43" fontId="23" fillId="0" borderId="1" xfId="0" applyNumberFormat="1" applyFont="1" applyBorder="1"/>
    <xf numFmtId="43" fontId="26" fillId="16" borderId="0" xfId="1" applyFont="1" applyFill="1"/>
    <xf numFmtId="0" fontId="26" fillId="16" borderId="0" xfId="0" applyFont="1" applyFill="1"/>
    <xf numFmtId="43" fontId="23" fillId="0" borderId="1" xfId="1" applyFont="1" applyBorder="1" applyAlignment="1">
      <alignment horizontal="right"/>
    </xf>
    <xf numFmtId="0" fontId="24" fillId="15" borderId="25" xfId="0" applyFont="1" applyFill="1" applyBorder="1" applyAlignment="1">
      <alignment horizontal="center" wrapText="1"/>
    </xf>
    <xf numFmtId="0" fontId="24" fillId="15" borderId="1" xfId="0" applyFont="1" applyFill="1" applyBorder="1" applyAlignment="1">
      <alignment horizontal="center" wrapText="1"/>
    </xf>
    <xf numFmtId="0" fontId="23" fillId="0" borderId="5" xfId="0" applyFont="1" applyBorder="1"/>
    <xf numFmtId="3" fontId="23" fillId="0" borderId="1" xfId="0" applyNumberFormat="1" applyFont="1" applyBorder="1" applyAlignment="1">
      <alignment horizontal="right"/>
    </xf>
    <xf numFmtId="0" fontId="24" fillId="0" borderId="5" xfId="0" applyFont="1" applyBorder="1"/>
    <xf numFmtId="175" fontId="24" fillId="0" borderId="1" xfId="0" applyNumberFormat="1" applyFont="1" applyBorder="1" applyAlignment="1">
      <alignment horizontal="right"/>
    </xf>
    <xf numFmtId="0" fontId="77" fillId="0" borderId="0" xfId="0" applyFont="1" applyAlignment="1">
      <alignment horizontal="right"/>
    </xf>
    <xf numFmtId="0" fontId="78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5" fontId="79" fillId="0" borderId="1" xfId="1" applyNumberFormat="1" applyFont="1" applyBorder="1" applyAlignment="1">
      <alignment horizontal="right"/>
    </xf>
    <xf numFmtId="7" fontId="80" fillId="0" borderId="1" xfId="1" applyNumberFormat="1" applyFont="1" applyBorder="1" applyAlignment="1">
      <alignment horizontal="right"/>
    </xf>
    <xf numFmtId="42" fontId="6" fillId="0" borderId="1" xfId="0" applyNumberFormat="1" applyFont="1" applyBorder="1"/>
    <xf numFmtId="42" fontId="80" fillId="0" borderId="1" xfId="0" applyNumberFormat="1" applyFont="1" applyBorder="1"/>
    <xf numFmtId="0" fontId="53" fillId="0" borderId="1" xfId="0" applyFont="1" applyBorder="1"/>
    <xf numFmtId="0" fontId="54" fillId="21" borderId="1" xfId="0" applyFont="1" applyFill="1" applyBorder="1"/>
    <xf numFmtId="2" fontId="12" fillId="0" borderId="0" xfId="0" applyNumberFormat="1" applyFont="1"/>
    <xf numFmtId="0" fontId="30" fillId="9" borderId="41" xfId="0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44" fontId="79" fillId="0" borderId="1" xfId="2" applyFont="1" applyBorder="1"/>
    <xf numFmtId="0" fontId="50" fillId="22" borderId="58" xfId="0" applyFont="1" applyFill="1" applyBorder="1" applyAlignment="1">
      <alignment horizontal="center" wrapText="1"/>
    </xf>
    <xf numFmtId="0" fontId="43" fillId="23" borderId="59" xfId="0" applyFont="1" applyFill="1" applyBorder="1" applyAlignment="1">
      <alignment wrapText="1"/>
    </xf>
    <xf numFmtId="0" fontId="43" fillId="22" borderId="62" xfId="0" applyFont="1" applyFill="1" applyBorder="1" applyAlignment="1">
      <alignment wrapText="1"/>
    </xf>
    <xf numFmtId="0" fontId="43" fillId="23" borderId="63" xfId="0" applyFont="1" applyFill="1" applyBorder="1" applyAlignment="1">
      <alignment wrapText="1"/>
    </xf>
    <xf numFmtId="0" fontId="50" fillId="22" borderId="60" xfId="0" applyFont="1" applyFill="1" applyBorder="1" applyAlignment="1">
      <alignment horizontal="center" wrapText="1"/>
    </xf>
    <xf numFmtId="0" fontId="43" fillId="22" borderId="64" xfId="0" applyFont="1" applyFill="1" applyBorder="1" applyAlignment="1">
      <alignment wrapText="1"/>
    </xf>
    <xf numFmtId="0" fontId="43" fillId="0" borderId="65" xfId="0" applyFont="1" applyBorder="1" applyAlignment="1">
      <alignment wrapText="1"/>
    </xf>
    <xf numFmtId="0" fontId="43" fillId="24" borderId="65" xfId="0" applyFont="1" applyFill="1" applyBorder="1" applyAlignment="1">
      <alignment wrapText="1"/>
    </xf>
    <xf numFmtId="0" fontId="50" fillId="25" borderId="65" xfId="0" applyFont="1" applyFill="1" applyBorder="1" applyAlignment="1">
      <alignment horizontal="center" wrapText="1"/>
    </xf>
    <xf numFmtId="0" fontId="43" fillId="25" borderId="65" xfId="0" applyFont="1" applyFill="1" applyBorder="1" applyAlignment="1">
      <alignment wrapText="1"/>
    </xf>
    <xf numFmtId="0" fontId="52" fillId="26" borderId="67" xfId="0" applyFont="1" applyFill="1" applyBorder="1" applyAlignment="1">
      <alignment horizontal="center" wrapText="1"/>
    </xf>
    <xf numFmtId="0" fontId="43" fillId="23" borderId="68" xfId="0" applyFont="1" applyFill="1" applyBorder="1" applyAlignment="1">
      <alignment wrapText="1"/>
    </xf>
    <xf numFmtId="0" fontId="52" fillId="26" borderId="68" xfId="0" applyFont="1" applyFill="1" applyBorder="1" applyAlignment="1">
      <alignment horizontal="center" wrapText="1"/>
    </xf>
    <xf numFmtId="0" fontId="52" fillId="13" borderId="68" xfId="0" applyFont="1" applyFill="1" applyBorder="1" applyAlignment="1">
      <alignment horizontal="center" wrapText="1"/>
    </xf>
    <xf numFmtId="0" fontId="52" fillId="27" borderId="68" xfId="0" applyFont="1" applyFill="1" applyBorder="1" applyAlignment="1">
      <alignment horizontal="center" wrapText="1"/>
    </xf>
    <xf numFmtId="0" fontId="52" fillId="28" borderId="68" xfId="0" applyFont="1" applyFill="1" applyBorder="1" applyAlignment="1">
      <alignment horizontal="center" wrapText="1"/>
    </xf>
    <xf numFmtId="0" fontId="52" fillId="29" borderId="68" xfId="0" applyFont="1" applyFill="1" applyBorder="1" applyAlignment="1">
      <alignment horizontal="center" wrapText="1"/>
    </xf>
    <xf numFmtId="0" fontId="43" fillId="0" borderId="69" xfId="0" applyFont="1" applyBorder="1" applyAlignment="1">
      <alignment wrapText="1"/>
    </xf>
    <xf numFmtId="0" fontId="43" fillId="24" borderId="69" xfId="0" applyFont="1" applyFill="1" applyBorder="1" applyAlignment="1">
      <alignment wrapText="1"/>
    </xf>
    <xf numFmtId="0" fontId="81" fillId="30" borderId="41" xfId="0" applyFont="1" applyFill="1" applyBorder="1" applyAlignment="1">
      <alignment horizontal="center"/>
    </xf>
    <xf numFmtId="0" fontId="81" fillId="30" borderId="46" xfId="0" applyFont="1" applyFill="1" applyBorder="1" applyAlignment="1">
      <alignment horizontal="center"/>
    </xf>
    <xf numFmtId="0" fontId="81" fillId="30" borderId="48" xfId="0" applyFont="1" applyFill="1" applyBorder="1" applyAlignment="1">
      <alignment horizontal="center"/>
    </xf>
    <xf numFmtId="0" fontId="81" fillId="30" borderId="49" xfId="0" applyFont="1" applyFill="1" applyBorder="1" applyAlignment="1">
      <alignment horizontal="center"/>
    </xf>
    <xf numFmtId="0" fontId="81" fillId="30" borderId="35" xfId="0" applyFont="1" applyFill="1" applyBorder="1" applyAlignment="1">
      <alignment horizontal="center"/>
    </xf>
    <xf numFmtId="0" fontId="81" fillId="30" borderId="45" xfId="0" applyFont="1" applyFill="1" applyBorder="1" applyAlignment="1">
      <alignment horizontal="center"/>
    </xf>
    <xf numFmtId="0" fontId="81" fillId="30" borderId="26" xfId="0" applyFont="1" applyFill="1" applyBorder="1" applyAlignment="1">
      <alignment horizontal="center"/>
    </xf>
    <xf numFmtId="0" fontId="82" fillId="30" borderId="36" xfId="0" applyFont="1" applyFill="1" applyBorder="1" applyAlignment="1">
      <alignment horizontal="center" vertical="center"/>
    </xf>
    <xf numFmtId="0" fontId="81" fillId="30" borderId="36" xfId="0" applyFont="1" applyFill="1" applyBorder="1" applyAlignment="1">
      <alignment horizontal="center"/>
    </xf>
    <xf numFmtId="0" fontId="81" fillId="30" borderId="28" xfId="0" applyFont="1" applyFill="1" applyBorder="1" applyAlignment="1">
      <alignment horizontal="center"/>
    </xf>
    <xf numFmtId="0" fontId="82" fillId="30" borderId="45" xfId="0" applyFont="1" applyFill="1" applyBorder="1" applyAlignment="1">
      <alignment horizontal="center" vertical="center"/>
    </xf>
    <xf numFmtId="0" fontId="82" fillId="30" borderId="31" xfId="0" applyFont="1" applyFill="1" applyBorder="1" applyAlignment="1">
      <alignment horizontal="center" vertical="center"/>
    </xf>
    <xf numFmtId="43" fontId="81" fillId="30" borderId="31" xfId="1" applyFont="1" applyFill="1" applyBorder="1" applyAlignment="1">
      <alignment horizontal="center"/>
    </xf>
    <xf numFmtId="43" fontId="81" fillId="30" borderId="44" xfId="1" applyFont="1" applyFill="1" applyBorder="1" applyAlignment="1"/>
    <xf numFmtId="43" fontId="81" fillId="30" borderId="37" xfId="1" applyFont="1" applyFill="1" applyBorder="1" applyAlignment="1"/>
    <xf numFmtId="43" fontId="81" fillId="30" borderId="36" xfId="1" applyFont="1" applyFill="1" applyBorder="1" applyAlignment="1">
      <alignment horizontal="center"/>
    </xf>
    <xf numFmtId="43" fontId="81" fillId="30" borderId="28" xfId="1" applyFont="1" applyFill="1" applyBorder="1" applyAlignment="1"/>
    <xf numFmtId="43" fontId="81" fillId="30" borderId="36" xfId="1" applyFont="1" applyFill="1" applyBorder="1" applyAlignment="1"/>
    <xf numFmtId="43" fontId="81" fillId="30" borderId="45" xfId="1" applyFont="1" applyFill="1" applyBorder="1" applyAlignment="1">
      <alignment horizontal="center"/>
    </xf>
    <xf numFmtId="43" fontId="81" fillId="30" borderId="42" xfId="1" applyFont="1" applyFill="1" applyBorder="1" applyAlignment="1"/>
    <xf numFmtId="43" fontId="81" fillId="30" borderId="26" xfId="1" applyFont="1" applyFill="1" applyBorder="1" applyAlignment="1"/>
    <xf numFmtId="43" fontId="81" fillId="30" borderId="46" xfId="1" applyFont="1" applyFill="1" applyBorder="1" applyAlignment="1">
      <alignment horizontal="center"/>
    </xf>
    <xf numFmtId="43" fontId="81" fillId="30" borderId="43" xfId="1" applyFont="1" applyFill="1" applyBorder="1" applyAlignment="1"/>
    <xf numFmtId="0" fontId="81" fillId="30" borderId="0" xfId="0" applyFont="1" applyFill="1" applyAlignment="1">
      <alignment horizontal="center"/>
    </xf>
    <xf numFmtId="0" fontId="83" fillId="0" borderId="0" xfId="0" applyFont="1" applyAlignment="1">
      <alignment horizontal="center" vertical="center"/>
    </xf>
    <xf numFmtId="43" fontId="84" fillId="30" borderId="47" xfId="1" applyFont="1" applyFill="1" applyBorder="1" applyAlignment="1">
      <alignment horizontal="center"/>
    </xf>
    <xf numFmtId="43" fontId="84" fillId="30" borderId="38" xfId="1" applyFont="1" applyFill="1" applyBorder="1" applyAlignment="1">
      <alignment horizontal="center"/>
    </xf>
    <xf numFmtId="7" fontId="84" fillId="30" borderId="47" xfId="0" applyNumberFormat="1" applyFont="1" applyFill="1" applyBorder="1" applyAlignment="1">
      <alignment horizontal="center"/>
    </xf>
    <xf numFmtId="7" fontId="84" fillId="30" borderId="36" xfId="0" applyNumberFormat="1" applyFont="1" applyFill="1" applyBorder="1" applyAlignment="1">
      <alignment horizontal="center"/>
    </xf>
    <xf numFmtId="0" fontId="5" fillId="11" borderId="0" xfId="0" applyFont="1" applyFill="1"/>
    <xf numFmtId="0" fontId="18" fillId="34" borderId="0" xfId="0" applyFont="1" applyFill="1" applyAlignment="1">
      <alignment wrapText="1"/>
    </xf>
    <xf numFmtId="0" fontId="85" fillId="31" borderId="70" xfId="0" applyFont="1" applyFill="1" applyBorder="1" applyAlignment="1">
      <alignment horizontal="center"/>
    </xf>
    <xf numFmtId="0" fontId="85" fillId="31" borderId="70" xfId="0" applyFont="1" applyFill="1" applyBorder="1" applyAlignment="1">
      <alignment horizontal="left"/>
    </xf>
    <xf numFmtId="0" fontId="85" fillId="31" borderId="70" xfId="0" applyFont="1" applyFill="1" applyBorder="1" applyAlignment="1">
      <alignment horizontal="center" wrapText="1"/>
    </xf>
    <xf numFmtId="0" fontId="86" fillId="32" borderId="70" xfId="0" applyFont="1" applyFill="1" applyBorder="1"/>
    <xf numFmtId="0" fontId="86" fillId="32" borderId="70" xfId="0" applyFont="1" applyFill="1" applyBorder="1" applyAlignment="1">
      <alignment horizontal="center"/>
    </xf>
    <xf numFmtId="0" fontId="86" fillId="33" borderId="70" xfId="0" applyFont="1" applyFill="1" applyBorder="1" applyAlignment="1">
      <alignment horizontal="center" wrapText="1"/>
    </xf>
    <xf numFmtId="0" fontId="87" fillId="32" borderId="70" xfId="0" applyFont="1" applyFill="1" applyBorder="1" applyAlignment="1">
      <alignment horizontal="center" wrapText="1"/>
    </xf>
    <xf numFmtId="0" fontId="86" fillId="32" borderId="70" xfId="0" applyFont="1" applyFill="1" applyBorder="1" applyAlignment="1">
      <alignment horizontal="center" wrapText="1"/>
    </xf>
    <xf numFmtId="0" fontId="18" fillId="34" borderId="70" xfId="0" applyFont="1" applyFill="1" applyBorder="1" applyAlignment="1">
      <alignment wrapText="1"/>
    </xf>
    <xf numFmtId="2" fontId="23" fillId="0" borderId="1" xfId="0" applyNumberFormat="1" applyFont="1" applyBorder="1"/>
    <xf numFmtId="0" fontId="5" fillId="35" borderId="1" xfId="0" applyFont="1" applyFill="1" applyBorder="1"/>
    <xf numFmtId="165" fontId="5" fillId="0" borderId="6" xfId="1" applyNumberFormat="1" applyFont="1" applyBorder="1" applyAlignment="1">
      <alignment horizontal="center"/>
    </xf>
    <xf numFmtId="169" fontId="5" fillId="11" borderId="73" xfId="0" applyNumberFormat="1" applyFont="1" applyFill="1" applyBorder="1"/>
    <xf numFmtId="7" fontId="5" fillId="36" borderId="72" xfId="0" applyNumberFormat="1" applyFont="1" applyFill="1" applyBorder="1"/>
    <xf numFmtId="173" fontId="5" fillId="36" borderId="73" xfId="0" applyNumberFormat="1" applyFont="1" applyFill="1" applyBorder="1"/>
    <xf numFmtId="7" fontId="5" fillId="36" borderId="73" xfId="0" applyNumberFormat="1" applyFont="1" applyFill="1" applyBorder="1"/>
    <xf numFmtId="0" fontId="5" fillId="36" borderId="73" xfId="0" applyFont="1" applyFill="1" applyBorder="1"/>
    <xf numFmtId="176" fontId="5" fillId="36" borderId="73" xfId="0" applyNumberFormat="1" applyFont="1" applyFill="1" applyBorder="1"/>
    <xf numFmtId="43" fontId="23" fillId="36" borderId="73" xfId="1" applyFont="1" applyFill="1" applyBorder="1"/>
    <xf numFmtId="0" fontId="23" fillId="36" borderId="73" xfId="0" applyFont="1" applyFill="1" applyBorder="1"/>
    <xf numFmtId="0" fontId="18" fillId="37" borderId="74" xfId="0" applyFont="1" applyFill="1" applyBorder="1"/>
    <xf numFmtId="0" fontId="18" fillId="38" borderId="73" xfId="0" applyFont="1" applyFill="1" applyBorder="1"/>
    <xf numFmtId="0" fontId="18" fillId="38" borderId="75" xfId="0" applyFont="1" applyFill="1" applyBorder="1"/>
    <xf numFmtId="0" fontId="6" fillId="11" borderId="0" xfId="0" applyFont="1" applyFill="1"/>
    <xf numFmtId="177" fontId="5" fillId="36" borderId="1" xfId="0" applyNumberFormat="1" applyFont="1" applyFill="1" applyBorder="1"/>
    <xf numFmtId="0" fontId="5" fillId="36" borderId="1" xfId="0" applyFont="1" applyFill="1" applyBorder="1"/>
    <xf numFmtId="165" fontId="5" fillId="36" borderId="1" xfId="1" applyNumberFormat="1" applyFont="1" applyFill="1" applyBorder="1" applyAlignment="1">
      <alignment horizontal="center"/>
    </xf>
    <xf numFmtId="3" fontId="5" fillId="36" borderId="1" xfId="0" applyNumberFormat="1" applyFont="1" applyFill="1" applyBorder="1"/>
    <xf numFmtId="169" fontId="5" fillId="36" borderId="1" xfId="0" applyNumberFormat="1" applyFont="1" applyFill="1" applyBorder="1"/>
    <xf numFmtId="43" fontId="23" fillId="36" borderId="1" xfId="1" applyFont="1" applyFill="1" applyBorder="1"/>
    <xf numFmtId="0" fontId="23" fillId="36" borderId="1" xfId="0" applyFont="1" applyFill="1" applyBorder="1"/>
    <xf numFmtId="0" fontId="27" fillId="36" borderId="1" xfId="0" applyFont="1" applyFill="1" applyBorder="1"/>
    <xf numFmtId="0" fontId="8" fillId="36" borderId="1" xfId="0" applyFont="1" applyFill="1" applyBorder="1"/>
    <xf numFmtId="165" fontId="5" fillId="36" borderId="1" xfId="0" applyNumberFormat="1" applyFont="1" applyFill="1" applyBorder="1"/>
    <xf numFmtId="0" fontId="35" fillId="16" borderId="0" xfId="0" applyFont="1" applyFill="1"/>
    <xf numFmtId="0" fontId="35" fillId="11" borderId="76" xfId="0" applyFont="1" applyFill="1" applyBorder="1"/>
    <xf numFmtId="0" fontId="8" fillId="11" borderId="77" xfId="0" applyFont="1" applyFill="1" applyBorder="1"/>
    <xf numFmtId="0" fontId="8" fillId="11" borderId="78" xfId="0" applyFont="1" applyFill="1" applyBorder="1"/>
    <xf numFmtId="0" fontId="8" fillId="11" borderId="79" xfId="0" applyFont="1" applyFill="1" applyBorder="1"/>
    <xf numFmtId="0" fontId="8" fillId="11" borderId="80" xfId="0" applyFont="1" applyFill="1" applyBorder="1"/>
    <xf numFmtId="0" fontId="8" fillId="16" borderId="81" xfId="0" applyFont="1" applyFill="1" applyBorder="1"/>
    <xf numFmtId="0" fontId="8" fillId="16" borderId="82" xfId="0" applyFont="1" applyFill="1" applyBorder="1"/>
    <xf numFmtId="0" fontId="8" fillId="11" borderId="0" xfId="0" applyFont="1" applyFill="1"/>
    <xf numFmtId="0" fontId="8" fillId="11" borderId="83" xfId="0" applyFont="1" applyFill="1" applyBorder="1"/>
    <xf numFmtId="0" fontId="8" fillId="16" borderId="84" xfId="0" applyFont="1" applyFill="1" applyBorder="1"/>
    <xf numFmtId="44" fontId="5" fillId="11" borderId="71" xfId="2" applyFont="1" applyFill="1" applyBorder="1"/>
    <xf numFmtId="0" fontId="54" fillId="21" borderId="25" xfId="0" applyFont="1" applyFill="1" applyBorder="1"/>
    <xf numFmtId="0" fontId="8" fillId="0" borderId="71" xfId="0" applyFont="1" applyBorder="1" applyAlignment="1">
      <alignment horizontal="left"/>
    </xf>
    <xf numFmtId="0" fontId="8" fillId="39" borderId="1" xfId="0" applyFont="1" applyFill="1" applyBorder="1"/>
    <xf numFmtId="0" fontId="5" fillId="39" borderId="1" xfId="0" applyFont="1" applyFill="1" applyBorder="1"/>
    <xf numFmtId="7" fontId="5" fillId="39" borderId="1" xfId="0" applyNumberFormat="1" applyFont="1" applyFill="1" applyBorder="1"/>
    <xf numFmtId="173" fontId="5" fillId="39" borderId="1" xfId="0" applyNumberFormat="1" applyFont="1" applyFill="1" applyBorder="1"/>
    <xf numFmtId="43" fontId="5" fillId="39" borderId="1" xfId="0" applyNumberFormat="1" applyFont="1" applyFill="1" applyBorder="1"/>
    <xf numFmtId="0" fontId="88" fillId="25" borderId="65" xfId="0" applyFont="1" applyFill="1" applyBorder="1" applyAlignment="1">
      <alignment wrapText="1"/>
    </xf>
    <xf numFmtId="176" fontId="5" fillId="39" borderId="1" xfId="0" applyNumberFormat="1" applyFont="1" applyFill="1" applyBorder="1"/>
    <xf numFmtId="0" fontId="50" fillId="0" borderId="0" xfId="0" applyFont="1" applyAlignment="1">
      <alignment horizontal="center"/>
    </xf>
    <xf numFmtId="43" fontId="23" fillId="11" borderId="0" xfId="1" applyFont="1" applyFill="1" applyBorder="1"/>
    <xf numFmtId="9" fontId="24" fillId="0" borderId="0" xfId="21" applyFont="1" applyFill="1" applyBorder="1" applyAlignment="1">
      <alignment horizontal="left"/>
    </xf>
    <xf numFmtId="165" fontId="26" fillId="15" borderId="0" xfId="2" applyNumberFormat="1" applyFont="1" applyFill="1" applyBorder="1" applyAlignment="1">
      <alignment horizontal="right"/>
    </xf>
    <xf numFmtId="0" fontId="10" fillId="2" borderId="0" xfId="0" applyFont="1" applyFill="1"/>
    <xf numFmtId="0" fontId="19" fillId="10" borderId="0" xfId="0" applyFont="1" applyFill="1" applyAlignment="1">
      <alignment horizontal="center"/>
    </xf>
    <xf numFmtId="169" fontId="19" fillId="10" borderId="0" xfId="0" applyNumberFormat="1" applyFont="1" applyFill="1" applyAlignment="1">
      <alignment horizontal="center"/>
    </xf>
    <xf numFmtId="7" fontId="19" fillId="10" borderId="0" xfId="0" applyNumberFormat="1" applyFont="1" applyFill="1" applyAlignment="1">
      <alignment horizontal="center"/>
    </xf>
    <xf numFmtId="169" fontId="19" fillId="10" borderId="10" xfId="1" applyNumberFormat="1" applyFont="1" applyFill="1" applyBorder="1" applyAlignment="1">
      <alignment horizontal="center" vertical="center"/>
    </xf>
    <xf numFmtId="0" fontId="23" fillId="0" borderId="6" xfId="0" applyFont="1" applyBorder="1" applyAlignment="1">
      <alignment horizontal="center" vertical="center" wrapText="1"/>
    </xf>
    <xf numFmtId="1" fontId="23" fillId="0" borderId="0" xfId="0" applyNumberFormat="1" applyFont="1"/>
    <xf numFmtId="2" fontId="23" fillId="0" borderId="0" xfId="0" applyNumberFormat="1" applyFont="1"/>
    <xf numFmtId="0" fontId="23" fillId="0" borderId="0" xfId="0" applyFont="1" applyAlignment="1">
      <alignment horizontal="center" wrapText="1"/>
    </xf>
    <xf numFmtId="0" fontId="23" fillId="0" borderId="0" xfId="0" applyFont="1" applyAlignment="1">
      <alignment wrapText="1"/>
    </xf>
    <xf numFmtId="0" fontId="5" fillId="0" borderId="1" xfId="0" applyFont="1" applyBorder="1"/>
    <xf numFmtId="165" fontId="5" fillId="0" borderId="1" xfId="1" applyNumberFormat="1" applyFont="1" applyBorder="1" applyAlignment="1">
      <alignment horizontal="center"/>
    </xf>
    <xf numFmtId="165" fontId="5" fillId="0" borderId="1" xfId="0" applyNumberFormat="1" applyFont="1" applyBorder="1"/>
    <xf numFmtId="0" fontId="21" fillId="0" borderId="6" xfId="0" applyFont="1" applyBorder="1" applyAlignment="1">
      <alignment horizontal="right"/>
    </xf>
    <xf numFmtId="0" fontId="21" fillId="0" borderId="4" xfId="0" applyFont="1" applyBorder="1" applyAlignment="1">
      <alignment horizontal="right"/>
    </xf>
    <xf numFmtId="0" fontId="89" fillId="0" borderId="5" xfId="0" applyFont="1" applyBorder="1" applyAlignment="1">
      <alignment horizontal="right"/>
    </xf>
    <xf numFmtId="0" fontId="89" fillId="0" borderId="6" xfId="0" applyFont="1" applyBorder="1" applyAlignment="1">
      <alignment horizontal="right"/>
    </xf>
    <xf numFmtId="0" fontId="89" fillId="0" borderId="4" xfId="0" applyFont="1" applyBorder="1" applyAlignment="1">
      <alignment horizontal="right"/>
    </xf>
    <xf numFmtId="1" fontId="24" fillId="15" borderId="1" xfId="0" applyNumberFormat="1" applyFont="1" applyFill="1" applyBorder="1" applyAlignment="1">
      <alignment horizontal="center" wrapText="1"/>
    </xf>
    <xf numFmtId="167" fontId="74" fillId="20" borderId="0" xfId="1" applyNumberFormat="1" applyFont="1" applyFill="1" applyBorder="1"/>
    <xf numFmtId="167" fontId="74" fillId="0" borderId="0" xfId="1" applyNumberFormat="1" applyFont="1" applyFill="1" applyBorder="1" applyAlignment="1">
      <alignment horizontal="right"/>
    </xf>
    <xf numFmtId="0" fontId="94" fillId="0" borderId="0" xfId="0" applyFont="1"/>
    <xf numFmtId="0" fontId="89" fillId="11" borderId="6" xfId="0" applyFont="1" applyFill="1" applyBorder="1" applyAlignment="1">
      <alignment horizontal="right"/>
    </xf>
    <xf numFmtId="0" fontId="89" fillId="11" borderId="4" xfId="0" applyFont="1" applyFill="1" applyBorder="1" applyAlignment="1">
      <alignment horizontal="right"/>
    </xf>
    <xf numFmtId="0" fontId="89" fillId="11" borderId="5" xfId="0" applyFont="1" applyFill="1" applyBorder="1" applyAlignment="1">
      <alignment horizontal="right"/>
    </xf>
    <xf numFmtId="0" fontId="5" fillId="43" borderId="0" xfId="0" applyFont="1" applyFill="1"/>
    <xf numFmtId="0" fontId="11" fillId="43" borderId="0" xfId="0" applyFont="1" applyFill="1"/>
    <xf numFmtId="0" fontId="21" fillId="43" borderId="0" xfId="0" applyFont="1" applyFill="1"/>
    <xf numFmtId="0" fontId="24" fillId="0" borderId="0" xfId="0" applyFont="1" applyAlignment="1">
      <alignment horizontal="center" wrapText="1"/>
    </xf>
    <xf numFmtId="0" fontId="3" fillId="0" borderId="0" xfId="3" applyFill="1" applyBorder="1" applyAlignment="1" applyProtection="1"/>
    <xf numFmtId="175" fontId="5" fillId="0" borderId="1" xfId="0" applyNumberFormat="1" applyFont="1" applyBorder="1"/>
    <xf numFmtId="175" fontId="21" fillId="0" borderId="1" xfId="0" applyNumberFormat="1" applyFont="1" applyBorder="1"/>
    <xf numFmtId="175" fontId="89" fillId="11" borderId="5" xfId="2" applyNumberFormat="1" applyFont="1" applyFill="1" applyBorder="1"/>
    <xf numFmtId="175" fontId="89" fillId="0" borderId="5" xfId="2" applyNumberFormat="1" applyFont="1" applyBorder="1"/>
    <xf numFmtId="175" fontId="89" fillId="0" borderId="5" xfId="2" applyNumberFormat="1" applyFont="1" applyFill="1" applyBorder="1"/>
    <xf numFmtId="0" fontId="5" fillId="44" borderId="0" xfId="0" applyFont="1" applyFill="1"/>
    <xf numFmtId="1" fontId="95" fillId="0" borderId="0" xfId="0" applyNumberFormat="1" applyFont="1" applyAlignment="1">
      <alignment horizontal="center"/>
    </xf>
    <xf numFmtId="3" fontId="27" fillId="0" borderId="0" xfId="0" applyNumberFormat="1" applyFont="1" applyAlignment="1">
      <alignment horizontal="center"/>
    </xf>
    <xf numFmtId="3" fontId="27" fillId="0" borderId="0" xfId="0" applyNumberFormat="1" applyFont="1" applyAlignment="1">
      <alignment horizontal="center" wrapText="1"/>
    </xf>
    <xf numFmtId="3" fontId="27" fillId="8" borderId="0" xfId="0" applyNumberFormat="1" applyFont="1" applyFill="1" applyAlignment="1">
      <alignment horizontal="center" wrapText="1"/>
    </xf>
    <xf numFmtId="3" fontId="67" fillId="0" borderId="0" xfId="0" applyNumberFormat="1" applyFont="1" applyAlignment="1">
      <alignment horizontal="center"/>
    </xf>
    <xf numFmtId="3" fontId="67" fillId="0" borderId="0" xfId="0" applyNumberFormat="1" applyFont="1"/>
    <xf numFmtId="3" fontId="23" fillId="0" borderId="0" xfId="0" applyNumberFormat="1" applyFont="1"/>
    <xf numFmtId="3" fontId="0" fillId="0" borderId="0" xfId="0" applyNumberFormat="1"/>
    <xf numFmtId="3" fontId="23" fillId="0" borderId="0" xfId="0" applyNumberFormat="1" applyFont="1" applyAlignment="1">
      <alignment horizontal="center"/>
    </xf>
    <xf numFmtId="1" fontId="27" fillId="8" borderId="0" xfId="0" applyNumberFormat="1" applyFont="1" applyFill="1" applyAlignment="1">
      <alignment horizontal="center" wrapText="1"/>
    </xf>
    <xf numFmtId="1" fontId="67" fillId="0" borderId="0" xfId="0" applyNumberFormat="1" applyFont="1" applyAlignment="1">
      <alignment horizontal="center"/>
    </xf>
    <xf numFmtId="1" fontId="0" fillId="0" borderId="0" xfId="0" applyNumberFormat="1"/>
    <xf numFmtId="1" fontId="23" fillId="0" borderId="0" xfId="0" applyNumberFormat="1" applyFont="1" applyAlignment="1">
      <alignment horizontal="center"/>
    </xf>
    <xf numFmtId="0" fontId="24" fillId="39" borderId="1" xfId="0" applyFont="1" applyFill="1" applyBorder="1" applyAlignment="1">
      <alignment horizontal="left"/>
    </xf>
    <xf numFmtId="0" fontId="23" fillId="11" borderId="1" xfId="0" applyFont="1" applyFill="1" applyBorder="1" applyAlignment="1">
      <alignment horizontal="left"/>
    </xf>
    <xf numFmtId="0" fontId="23" fillId="4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21" fillId="0" borderId="1" xfId="0" applyFont="1" applyBorder="1" applyAlignment="1">
      <alignment horizontal="right"/>
    </xf>
    <xf numFmtId="0" fontId="24" fillId="39" borderId="1" xfId="0" applyFont="1" applyFill="1" applyBorder="1" applyAlignment="1">
      <alignment horizontal="center" wrapText="1"/>
    </xf>
    <xf numFmtId="0" fontId="24" fillId="11" borderId="1" xfId="0" applyFont="1" applyFill="1" applyBorder="1" applyAlignment="1">
      <alignment horizontal="left"/>
    </xf>
    <xf numFmtId="0" fontId="24" fillId="39" borderId="1" xfId="0" applyFont="1" applyFill="1" applyBorder="1"/>
    <xf numFmtId="0" fontId="5" fillId="41" borderId="1" xfId="0" applyFont="1" applyFill="1" applyBorder="1" applyAlignment="1">
      <alignment horizontal="left"/>
    </xf>
    <xf numFmtId="0" fontId="5" fillId="40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center"/>
    </xf>
    <xf numFmtId="0" fontId="50" fillId="22" borderId="66" xfId="0" applyFont="1" applyFill="1" applyBorder="1" applyAlignment="1">
      <alignment horizontal="center" wrapText="1"/>
    </xf>
    <xf numFmtId="0" fontId="50" fillId="22" borderId="61" xfId="0" applyFont="1" applyFill="1" applyBorder="1" applyAlignment="1">
      <alignment horizontal="center" wrapText="1"/>
    </xf>
    <xf numFmtId="0" fontId="50" fillId="12" borderId="14" xfId="0" applyFont="1" applyFill="1" applyBorder="1" applyAlignment="1">
      <alignment horizontal="center"/>
    </xf>
    <xf numFmtId="0" fontId="50" fillId="12" borderId="15" xfId="0" applyFont="1" applyFill="1" applyBorder="1" applyAlignment="1">
      <alignment horizontal="center"/>
    </xf>
    <xf numFmtId="0" fontId="50" fillId="12" borderId="16" xfId="0" applyFont="1" applyFill="1" applyBorder="1" applyAlignment="1">
      <alignment horizontal="center"/>
    </xf>
    <xf numFmtId="0" fontId="51" fillId="0" borderId="19" xfId="0" applyFont="1" applyBorder="1" applyAlignment="1">
      <alignment horizontal="center" vertical="center" wrapText="1"/>
    </xf>
    <xf numFmtId="0" fontId="51" fillId="0" borderId="20" xfId="0" applyFont="1" applyBorder="1" applyAlignment="1">
      <alignment horizontal="center" vertical="center" wrapText="1"/>
    </xf>
    <xf numFmtId="0" fontId="51" fillId="0" borderId="21" xfId="0" applyFont="1" applyBorder="1" applyAlignment="1">
      <alignment horizontal="center" vertical="center" wrapText="1"/>
    </xf>
    <xf numFmtId="0" fontId="92" fillId="10" borderId="6" xfId="0" applyFont="1" applyFill="1" applyBorder="1" applyAlignment="1">
      <alignment horizontal="center"/>
    </xf>
    <xf numFmtId="0" fontId="93" fillId="0" borderId="4" xfId="0" applyFont="1" applyBorder="1" applyAlignment="1">
      <alignment horizontal="center"/>
    </xf>
    <xf numFmtId="0" fontId="93" fillId="0" borderId="5" xfId="0" applyFont="1" applyBorder="1" applyAlignment="1">
      <alignment horizontal="center"/>
    </xf>
    <xf numFmtId="0" fontId="76" fillId="10" borderId="12" xfId="0" applyFont="1" applyFill="1" applyBorder="1" applyAlignment="1">
      <alignment horizontal="center"/>
    </xf>
    <xf numFmtId="0" fontId="76" fillId="10" borderId="10" xfId="0" applyFont="1" applyFill="1" applyBorder="1" applyAlignment="1">
      <alignment horizontal="center"/>
    </xf>
    <xf numFmtId="0" fontId="76" fillId="10" borderId="11" xfId="0" applyFont="1" applyFill="1" applyBorder="1" applyAlignment="1">
      <alignment horizontal="center"/>
    </xf>
    <xf numFmtId="0" fontId="73" fillId="0" borderId="0" xfId="0" applyFont="1" applyAlignment="1">
      <alignment horizontal="center"/>
    </xf>
    <xf numFmtId="0" fontId="5" fillId="42" borderId="1" xfId="0" applyFont="1" applyFill="1" applyBorder="1" applyAlignment="1">
      <alignment horizontal="left"/>
    </xf>
    <xf numFmtId="0" fontId="24" fillId="0" borderId="25" xfId="0" applyFont="1" applyBorder="1" applyAlignment="1">
      <alignment horizontal="left" vertical="top"/>
    </xf>
    <xf numFmtId="0" fontId="24" fillId="0" borderId="7" xfId="0" applyFont="1" applyBorder="1" applyAlignment="1">
      <alignment horizontal="left" vertical="top"/>
    </xf>
    <xf numFmtId="0" fontId="24" fillId="0" borderId="25" xfId="0" applyFont="1" applyBorder="1" applyAlignment="1">
      <alignment horizontal="center" vertical="top"/>
    </xf>
    <xf numFmtId="0" fontId="24" fillId="0" borderId="7" xfId="0" applyFont="1" applyBorder="1" applyAlignment="1">
      <alignment horizontal="center" vertical="top"/>
    </xf>
    <xf numFmtId="1" fontId="44" fillId="9" borderId="28" xfId="0" applyNumberFormat="1" applyFont="1" applyFill="1" applyBorder="1" applyAlignment="1">
      <alignment horizontal="center" vertical="center"/>
    </xf>
    <xf numFmtId="1" fontId="44" fillId="9" borderId="41" xfId="0" applyNumberFormat="1" applyFont="1" applyFill="1" applyBorder="1" applyAlignment="1">
      <alignment horizontal="center" vertical="center"/>
    </xf>
  </cellXfs>
  <cellStyles count="25">
    <cellStyle name="Comma" xfId="1" builtinId="3"/>
    <cellStyle name="Comma 2" xfId="23" xr:uid="{E6CEF109-A800-42C6-B849-8892799AB3D4}"/>
    <cellStyle name="Currency" xfId="2" builtinId="4"/>
    <cellStyle name="Currency 2" xfId="24" xr:uid="{41AC0E94-DB8C-44DB-B106-EABB6DEB651C}"/>
    <cellStyle name="Hyperlink" xfId="3" builtinId="8"/>
    <cellStyle name="Normal" xfId="0" builtinId="0"/>
    <cellStyle name="Normal 10" xfId="4" xr:uid="{00000000-0005-0000-0000-000004000000}"/>
    <cellStyle name="Normal 11" xfId="5" xr:uid="{00000000-0005-0000-0000-000005000000}"/>
    <cellStyle name="Normal 12" xfId="6" xr:uid="{00000000-0005-0000-0000-000006000000}"/>
    <cellStyle name="Normal 13" xfId="7" xr:uid="{00000000-0005-0000-0000-000007000000}"/>
    <cellStyle name="Normal 14" xfId="8" xr:uid="{00000000-0005-0000-0000-000008000000}"/>
    <cellStyle name="Normal 15" xfId="9" xr:uid="{00000000-0005-0000-0000-000009000000}"/>
    <cellStyle name="Normal 16" xfId="10" xr:uid="{00000000-0005-0000-0000-00000A000000}"/>
    <cellStyle name="Normal 17" xfId="11" xr:uid="{00000000-0005-0000-0000-00000B000000}"/>
    <cellStyle name="Normal 18" xfId="12" xr:uid="{00000000-0005-0000-0000-00000C000000}"/>
    <cellStyle name="Normal 19" xfId="22" xr:uid="{F3B7A7A2-01D3-4706-BEF3-22A97813C3FE}"/>
    <cellStyle name="Normal 2" xfId="13" xr:uid="{00000000-0005-0000-0000-00000D000000}"/>
    <cellStyle name="Normal 3" xfId="14" xr:uid="{00000000-0005-0000-0000-00000E000000}"/>
    <cellStyle name="Normal 4" xfId="15" xr:uid="{00000000-0005-0000-0000-00000F000000}"/>
    <cellStyle name="Normal 5" xfId="16" xr:uid="{00000000-0005-0000-0000-000010000000}"/>
    <cellStyle name="Normal 6" xfId="17" xr:uid="{00000000-0005-0000-0000-000011000000}"/>
    <cellStyle name="Normal 7" xfId="18" xr:uid="{00000000-0005-0000-0000-000012000000}"/>
    <cellStyle name="Normal 8" xfId="19" xr:uid="{00000000-0005-0000-0000-000013000000}"/>
    <cellStyle name="Normal 9" xfId="20" xr:uid="{00000000-0005-0000-0000-000014000000}"/>
    <cellStyle name="Percent" xfId="21" builtinId="5"/>
  </cellStyles>
  <dxfs count="0"/>
  <tableStyles count="0" defaultTableStyle="TableStyleMedium9" defaultPivotStyle="PivotStyleLight16"/>
  <colors>
    <mruColors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25"/>
      <c:rotY val="1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25E-2"/>
          <c:y val="0.35384615384615387"/>
          <c:w val="0.67241379310344862"/>
          <c:h val="0.38021978021978148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3175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89C-4F6E-9659-953A0F90749D}"/>
              </c:ext>
            </c:extLst>
          </c:dPt>
          <c:dPt>
            <c:idx val="1"/>
            <c:bubble3D val="0"/>
            <c:explosion val="18"/>
            <c:spPr>
              <a:solidFill>
                <a:srgbClr val="008000"/>
              </a:solidFill>
              <a:ln w="0">
                <a:solidFill>
                  <a:srgbClr val="000000"/>
                </a:solidFill>
                <a:prstDash val="solid"/>
              </a:ln>
              <a:scene3d>
                <a:camera prst="orthographicFront"/>
                <a:lightRig rig="threePt" dir="t"/>
              </a:scene3d>
              <a:sp3d prstMaterial="matte"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89C-4F6E-9659-953A0F90749D}"/>
              </c:ext>
            </c:extLst>
          </c:dPt>
          <c:dLbls>
            <c:dLbl>
              <c:idx val="0"/>
              <c:layout>
                <c:manualLayout>
                  <c:x val="3.5552456705406521E-2"/>
                  <c:y val="-0.1486581523044451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89C-4F6E-9659-953A0F90749D}"/>
                </c:ext>
              </c:extLst>
            </c:dLbl>
            <c:dLbl>
              <c:idx val="1"/>
              <c:layout>
                <c:manualLayout>
                  <c:x val="0.10560494480093904"/>
                  <c:y val="-0.1110708107312398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62621208691072"/>
                      <c:h val="0.222866806937076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389C-4F6E-9659-953A0F90749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Calibri" pitchFamily="34" charset="0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SUMMARY!$AZ$53:$AZ$543</c:f>
              <c:strCache>
                <c:ptCount val="3"/>
                <c:pt idx="0">
                  <c:v>COST – PRECISION SAFE SIDEWALKS</c:v>
                </c:pt>
                <c:pt idx="1">
                  <c:v>SAVINGS – ENTITY  </c:v>
                </c:pt>
                <c:pt idx="2">
                  <c:v>Total Cost of Removal &amp; Replacement:</c:v>
                </c:pt>
              </c:strCache>
            </c:strRef>
          </c:cat>
          <c:val>
            <c:numRef>
              <c:f>SUMMARY!$BA$53:$BA$54</c:f>
              <c:numCache>
                <c:formatCode>"$"#,##0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89C-4F6E-9659-953A0F90749D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7023121740082708"/>
          <c:y val="0.7647620108916251"/>
          <c:w val="0.58241677336138775"/>
          <c:h val="0.12414883125823886"/>
        </c:manualLayout>
      </c:layout>
      <c:overlay val="0"/>
      <c:spPr>
        <a:solidFill>
          <a:srgbClr val="FFFFFF"/>
        </a:solidFill>
        <a:ln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 pitchFamily="34" charset="0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57</xdr:row>
      <xdr:rowOff>0</xdr:rowOff>
    </xdr:from>
    <xdr:to>
      <xdr:col>61</xdr:col>
      <xdr:colOff>140144</xdr:colOff>
      <xdr:row>82</xdr:row>
      <xdr:rowOff>27108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F7D6AEB-F9B8-4820-A528-3E6D1FEB4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264584</xdr:colOff>
      <xdr:row>24</xdr:row>
      <xdr:rowOff>74084</xdr:rowOff>
    </xdr:from>
    <xdr:to>
      <xdr:col>41</xdr:col>
      <xdr:colOff>95251</xdr:colOff>
      <xdr:row>27</xdr:row>
      <xdr:rowOff>12701</xdr:rowOff>
    </xdr:to>
    <xdr:sp macro="[1]!FillProposal" textlink="">
      <xdr:nvSpPr>
        <xdr:cNvPr id="3" name="Sun 2">
          <a:extLst>
            <a:ext uri="{FF2B5EF4-FFF2-40B4-BE49-F238E27FC236}">
              <a16:creationId xmlns:a16="http://schemas.microsoft.com/office/drawing/2014/main" id="{B5CC5732-E0FC-44BE-AA8D-C4841189B7E1}"/>
            </a:ext>
          </a:extLst>
        </xdr:cNvPr>
        <xdr:cNvSpPr/>
      </xdr:nvSpPr>
      <xdr:spPr bwMode="auto">
        <a:xfrm>
          <a:off x="32183917" y="4529667"/>
          <a:ext cx="719667" cy="637117"/>
        </a:xfrm>
        <a:prstGeom prst="sun">
          <a:avLst/>
        </a:prstGeom>
        <a:solidFill>
          <a:srgbClr val="FFFF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late/macr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macro"/>
    </sheetNames>
    <definedNames>
      <definedName name="FillProposal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info@PrecisionSafeSidewalks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info@PrecisionSafeSidewalks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info@PrecisionSafeSidewalks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info@PrecisionSafeSidewalks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info@PrecisionSafeSidewalks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info@PrecisionSafeSidewalks.co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info@PrecisionSafeSidewalks.com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info@PrecisionSafeSidewalk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Z147"/>
  <sheetViews>
    <sheetView showGridLines="0" tabSelected="1" topLeftCell="I1" zoomScale="90" zoomScaleNormal="90" zoomScaleSheetLayoutView="50" workbookViewId="0">
      <selection activeCell="V27" sqref="V27"/>
    </sheetView>
  </sheetViews>
  <sheetFormatPr defaultColWidth="3.25" defaultRowHeight="12.75"/>
  <cols>
    <col min="1" max="1" width="12.625" style="1" customWidth="1"/>
    <col min="2" max="2" width="15.375" style="1" customWidth="1"/>
    <col min="3" max="3" width="12.625" style="1" customWidth="1"/>
    <col min="4" max="4" width="12.625" style="4" customWidth="1"/>
    <col min="5" max="5" width="12.625" style="1" customWidth="1"/>
    <col min="6" max="6" width="12.875" style="1" customWidth="1"/>
    <col min="7" max="7" width="12.625" style="1" customWidth="1"/>
    <col min="8" max="8" width="12.125" style="1" customWidth="1"/>
    <col min="9" max="9" width="21.5" style="1" customWidth="1"/>
    <col min="10" max="10" width="5.875" style="1" hidden="1" customWidth="1"/>
    <col min="11" max="11" width="6.5" style="1" hidden="1" customWidth="1"/>
    <col min="12" max="13" width="6.375" style="1" hidden="1" customWidth="1"/>
    <col min="14" max="14" width="10" style="1" customWidth="1"/>
    <col min="15" max="15" width="10.375" style="1" customWidth="1"/>
    <col min="16" max="16" width="13.125" style="35" customWidth="1"/>
    <col min="17" max="17" width="14" style="32" customWidth="1"/>
    <col min="18" max="18" width="14.5" style="45" customWidth="1"/>
    <col min="19" max="19" width="11.875" style="64" customWidth="1"/>
    <col min="20" max="20" width="12.875" style="64" customWidth="1"/>
    <col min="21" max="21" width="9.625" style="64" customWidth="1"/>
    <col min="22" max="22" width="10.875" style="64" customWidth="1"/>
    <col min="23" max="23" width="12.75" style="64" customWidth="1"/>
    <col min="24" max="24" width="8.875" style="64" customWidth="1"/>
    <col min="25" max="25" width="8.25" style="64" customWidth="1"/>
    <col min="26" max="26" width="7.75" style="64" customWidth="1"/>
    <col min="27" max="27" width="10.25" style="64" customWidth="1"/>
    <col min="28" max="28" width="9.75" style="64" customWidth="1"/>
    <col min="29" max="29" width="8.25" style="64" customWidth="1"/>
    <col min="30" max="30" width="13.375" style="64" customWidth="1"/>
    <col min="31" max="31" width="11.75" style="64" customWidth="1"/>
    <col min="32" max="32" width="11.75" style="1" customWidth="1"/>
    <col min="33" max="33" width="10.875" style="1" customWidth="1"/>
    <col min="34" max="34" width="8.875" style="1" customWidth="1"/>
    <col min="35" max="35" width="8.75" style="1" customWidth="1"/>
    <col min="36" max="36" width="8.5" style="1" customWidth="1"/>
    <col min="37" max="44" width="11.625" style="1" customWidth="1"/>
    <col min="45" max="52" width="3.25" style="1"/>
    <col min="53" max="53" width="15.75" style="1" customWidth="1"/>
    <col min="54" max="16384" width="3.25" style="1"/>
  </cols>
  <sheetData>
    <row r="1" spans="1:40" ht="31.5" customHeight="1">
      <c r="A1" s="334"/>
      <c r="B1" s="127"/>
      <c r="C1" s="128"/>
      <c r="D1" s="129" t="s">
        <v>0</v>
      </c>
      <c r="E1" s="331"/>
      <c r="F1" s="128"/>
      <c r="G1" s="130"/>
      <c r="H1" s="128"/>
      <c r="I1" s="128"/>
      <c r="J1" s="130"/>
      <c r="K1" s="130"/>
      <c r="L1" s="130"/>
      <c r="M1" s="130"/>
      <c r="N1" s="130"/>
      <c r="O1" s="130"/>
      <c r="P1" s="322" t="s">
        <v>1</v>
      </c>
      <c r="Q1" s="322" t="s">
        <v>2</v>
      </c>
      <c r="T1" s="385" t="s">
        <v>3</v>
      </c>
      <c r="U1" s="385" t="s">
        <v>4</v>
      </c>
      <c r="V1" s="385" t="s">
        <v>5</v>
      </c>
      <c r="AA1" s="1"/>
      <c r="AB1" s="1"/>
      <c r="AC1" s="1"/>
      <c r="AD1" s="1"/>
      <c r="AE1" s="1"/>
      <c r="AN1" s="525"/>
    </row>
    <row r="2" spans="1:40" ht="13.5" thickBot="1">
      <c r="A2" s="335"/>
      <c r="B2" s="131"/>
      <c r="C2" s="132"/>
      <c r="D2" s="133"/>
      <c r="E2" s="132"/>
      <c r="F2" s="132"/>
      <c r="G2" s="132"/>
      <c r="H2" s="134"/>
      <c r="I2" s="132"/>
      <c r="J2" s="135"/>
      <c r="K2" s="135"/>
      <c r="L2" s="135"/>
      <c r="M2" s="135"/>
      <c r="N2" s="135"/>
      <c r="O2" s="135"/>
      <c r="P2" s="323"/>
      <c r="Q2" s="330"/>
      <c r="T2" s="386"/>
      <c r="U2" s="487"/>
      <c r="V2" s="386"/>
      <c r="AA2" s="1"/>
      <c r="AB2" s="1"/>
      <c r="AC2" s="1"/>
      <c r="AD2" s="1"/>
      <c r="AE2" s="1"/>
      <c r="AN2" s="525"/>
    </row>
    <row r="3" spans="1:40" ht="18.75" thickBot="1">
      <c r="A3" s="336"/>
      <c r="B3" s="25"/>
      <c r="C3" s="253" t="s">
        <v>6</v>
      </c>
      <c r="D3" s="332"/>
      <c r="E3" s="253"/>
      <c r="F3" s="254"/>
      <c r="G3" s="255"/>
      <c r="H3" s="256"/>
      <c r="I3" s="257"/>
      <c r="P3" s="324" t="s">
        <v>7</v>
      </c>
      <c r="Q3" s="324" t="s">
        <v>8</v>
      </c>
      <c r="R3" s="328"/>
      <c r="T3" s="318" t="s">
        <v>9</v>
      </c>
      <c r="U3" s="488"/>
      <c r="AN3" s="525"/>
    </row>
    <row r="4" spans="1:40" ht="13.5" thickBot="1">
      <c r="A4" s="336"/>
      <c r="B4" s="25"/>
      <c r="C4" s="319" t="s">
        <v>10</v>
      </c>
      <c r="D4" s="333"/>
      <c r="E4" s="258"/>
      <c r="F4" s="254"/>
      <c r="G4" s="255"/>
      <c r="H4" s="259"/>
      <c r="I4" s="258"/>
      <c r="P4" s="323"/>
      <c r="Q4" s="330"/>
      <c r="AN4" s="525"/>
    </row>
    <row r="5" spans="1:40">
      <c r="A5" s="320"/>
      <c r="B5" s="24"/>
      <c r="C5" s="71"/>
      <c r="D5" s="72"/>
      <c r="E5" s="70"/>
      <c r="F5" s="69"/>
      <c r="G5" s="73"/>
      <c r="H5" s="68"/>
      <c r="I5" s="70"/>
      <c r="P5" s="325" t="s">
        <v>11</v>
      </c>
      <c r="AN5" s="525"/>
    </row>
    <row r="6" spans="1:40" ht="13.5" thickBot="1">
      <c r="A6" s="337" t="s">
        <v>12</v>
      </c>
      <c r="B6" s="2"/>
      <c r="C6" s="3"/>
      <c r="D6" s="17"/>
      <c r="I6" s="16"/>
      <c r="P6" s="326"/>
      <c r="Q6" s="316" t="s">
        <v>13</v>
      </c>
      <c r="T6" s="64" t="s">
        <v>14</v>
      </c>
      <c r="AN6" s="525"/>
    </row>
    <row r="7" spans="1:40" ht="15.75" thickBot="1">
      <c r="A7" s="260"/>
      <c r="B7" s="261" t="s">
        <v>15</v>
      </c>
      <c r="C7" s="262"/>
      <c r="D7" s="263"/>
      <c r="E7" s="258"/>
      <c r="F7" s="256"/>
      <c r="G7" s="265"/>
      <c r="H7" s="261" t="s">
        <v>16</v>
      </c>
      <c r="I7" s="264" t="e">
        <f>IF(D11&lt;C11,D11/G47,C11/G47)</f>
        <v>#DIV/0!</v>
      </c>
      <c r="O7" s="486"/>
      <c r="P7" s="327" t="s">
        <v>17</v>
      </c>
      <c r="Q7" s="316" t="s">
        <v>18</v>
      </c>
      <c r="R7" s="181">
        <f>+C47</f>
        <v>0</v>
      </c>
      <c r="T7" s="64" t="s">
        <v>19</v>
      </c>
      <c r="U7" s="284">
        <f>+G47</f>
        <v>0</v>
      </c>
      <c r="AN7" s="525"/>
    </row>
    <row r="8" spans="1:40" ht="16.5">
      <c r="A8" s="265"/>
      <c r="B8" s="266" t="s">
        <v>20</v>
      </c>
      <c r="C8" s="313"/>
      <c r="D8" s="267" t="s">
        <v>21</v>
      </c>
      <c r="E8" s="268" t="s">
        <v>22</v>
      </c>
      <c r="F8" s="256"/>
      <c r="G8" s="265"/>
      <c r="H8" s="266" t="s">
        <v>23</v>
      </c>
      <c r="I8" s="269">
        <f>COUNT(A37:A46)</f>
        <v>1</v>
      </c>
      <c r="N8" s="45"/>
      <c r="O8" s="321" t="e">
        <f>+C11/G47</f>
        <v>#DIV/0!</v>
      </c>
      <c r="P8" s="315" t="s">
        <v>24</v>
      </c>
      <c r="Q8" s="316" t="s">
        <v>25</v>
      </c>
      <c r="R8" s="181">
        <f>+R6-R7</f>
        <v>0</v>
      </c>
      <c r="T8" s="64" t="s">
        <v>26</v>
      </c>
      <c r="U8" s="284">
        <f>+U6-U7</f>
        <v>0</v>
      </c>
      <c r="AN8" s="525"/>
    </row>
    <row r="9" spans="1:40" ht="15.75" thickBot="1">
      <c r="A9" s="265"/>
      <c r="B9" s="266" t="s">
        <v>27</v>
      </c>
      <c r="C9" s="270">
        <f>C10+C11</f>
        <v>0</v>
      </c>
      <c r="D9" s="271">
        <f>I29+I47</f>
        <v>0</v>
      </c>
      <c r="E9" s="270">
        <f>C9-D9</f>
        <v>0</v>
      </c>
      <c r="F9" s="256"/>
      <c r="G9" s="265"/>
      <c r="H9" s="266" t="s">
        <v>28</v>
      </c>
      <c r="I9" s="269">
        <f t="shared" ref="I9:I10" si="0">COUNT(A38:A47)</f>
        <v>1</v>
      </c>
      <c r="N9" s="45"/>
      <c r="P9" s="35" t="s">
        <v>29</v>
      </c>
      <c r="Q9" s="316"/>
      <c r="T9" s="64" t="s">
        <v>30</v>
      </c>
      <c r="U9" s="284">
        <f>U7-U3</f>
        <v>0</v>
      </c>
      <c r="V9" s="389" t="s">
        <v>31</v>
      </c>
      <c r="W9" s="64" t="s">
        <v>32</v>
      </c>
      <c r="AN9" s="525"/>
    </row>
    <row r="10" spans="1:40" ht="15">
      <c r="A10" s="265"/>
      <c r="B10" s="266" t="s">
        <v>33</v>
      </c>
      <c r="C10" s="264">
        <v>0</v>
      </c>
      <c r="D10" s="264">
        <f>I29</f>
        <v>0</v>
      </c>
      <c r="E10" s="264">
        <f>C10-D10</f>
        <v>0</v>
      </c>
      <c r="F10" s="256"/>
      <c r="G10" s="265"/>
      <c r="H10" s="266" t="s">
        <v>34</v>
      </c>
      <c r="I10" s="269">
        <f t="shared" si="0"/>
        <v>1</v>
      </c>
      <c r="N10" s="67">
        <f>SUM(N47:AC47)</f>
        <v>0</v>
      </c>
      <c r="O10" s="321"/>
      <c r="P10" s="180"/>
      <c r="Q10" s="316" t="s">
        <v>35</v>
      </c>
      <c r="T10" s="476" t="s">
        <v>36</v>
      </c>
      <c r="U10" s="477"/>
      <c r="V10" s="477"/>
      <c r="W10" s="477"/>
      <c r="X10" s="477"/>
      <c r="Y10" s="477"/>
      <c r="Z10" s="478"/>
      <c r="AN10" s="525"/>
    </row>
    <row r="11" spans="1:40" ht="15.75" thickBot="1">
      <c r="A11" s="265"/>
      <c r="B11" s="266" t="s">
        <v>37</v>
      </c>
      <c r="C11" s="264">
        <v>0</v>
      </c>
      <c r="D11" s="264">
        <f>I47</f>
        <v>0</v>
      </c>
      <c r="E11" s="264">
        <f>C11-D11</f>
        <v>0</v>
      </c>
      <c r="F11" s="256"/>
      <c r="G11" s="265"/>
      <c r="H11" s="266" t="s">
        <v>38</v>
      </c>
      <c r="I11" s="269">
        <f>I9-I10</f>
        <v>0</v>
      </c>
      <c r="N11" s="56" t="str">
        <f>IF(N10=H47,"I/F OK","I/F ERROR")</f>
        <v>I/F OK</v>
      </c>
      <c r="P11" s="180"/>
      <c r="Q11" s="316" t="s">
        <v>39</v>
      </c>
      <c r="R11" s="182">
        <f>+H47</f>
        <v>0</v>
      </c>
      <c r="T11" s="479"/>
      <c r="U11" s="480"/>
      <c r="V11" s="483"/>
      <c r="W11" s="483"/>
      <c r="X11" s="483"/>
      <c r="Y11" s="483"/>
      <c r="Z11" s="484"/>
      <c r="AN11" s="525"/>
    </row>
    <row r="12" spans="1:40" ht="15">
      <c r="A12" s="265"/>
      <c r="B12" s="266" t="s">
        <v>40</v>
      </c>
      <c r="C12" s="264">
        <v>40</v>
      </c>
      <c r="D12" s="272"/>
      <c r="E12" s="258"/>
      <c r="F12" s="256"/>
      <c r="G12" s="266"/>
      <c r="H12" s="499" t="s">
        <v>41</v>
      </c>
      <c r="I12" s="273">
        <v>10</v>
      </c>
      <c r="P12" s="498" t="s">
        <v>42</v>
      </c>
      <c r="Q12" s="316" t="s">
        <v>43</v>
      </c>
      <c r="R12" s="182">
        <f>+R10-R11</f>
        <v>0</v>
      </c>
      <c r="T12" s="475" t="s">
        <v>44</v>
      </c>
      <c r="U12" s="475"/>
      <c r="V12" s="485"/>
      <c r="W12" s="481"/>
      <c r="X12" s="481"/>
      <c r="Y12" s="481"/>
      <c r="Z12" s="482"/>
      <c r="AN12" s="525"/>
    </row>
    <row r="13" spans="1:40" ht="15">
      <c r="A13" s="265"/>
      <c r="B13" s="266" t="s">
        <v>45</v>
      </c>
      <c r="C13" s="264">
        <v>25</v>
      </c>
      <c r="D13" s="274"/>
      <c r="E13" s="258"/>
      <c r="F13" s="256"/>
      <c r="G13" s="266"/>
      <c r="H13" s="499" t="s">
        <v>46</v>
      </c>
      <c r="I13" s="273">
        <v>45</v>
      </c>
      <c r="P13" s="497"/>
      <c r="Q13" s="316"/>
      <c r="T13" s="329"/>
      <c r="U13" s="64" t="s">
        <v>47</v>
      </c>
      <c r="AN13" s="525"/>
    </row>
    <row r="14" spans="1:40">
      <c r="D14" s="22"/>
      <c r="E14" s="22"/>
      <c r="P14" s="180"/>
      <c r="Q14" s="316"/>
      <c r="R14" s="182"/>
      <c r="T14" s="329"/>
      <c r="U14" s="64" t="s">
        <v>48</v>
      </c>
      <c r="AN14" s="525"/>
    </row>
    <row r="15" spans="1:40">
      <c r="A15" s="19"/>
      <c r="C15" s="22"/>
      <c r="D15" s="5"/>
      <c r="E15" s="14"/>
      <c r="F15" s="15"/>
      <c r="G15" s="18"/>
      <c r="H15" s="21"/>
      <c r="I15" s="14"/>
      <c r="P15" s="180"/>
      <c r="Q15" s="316"/>
      <c r="R15" s="182"/>
      <c r="AN15" s="525"/>
    </row>
    <row r="16" spans="1:40">
      <c r="A16" s="19"/>
      <c r="C16" s="80"/>
      <c r="D16" s="5"/>
      <c r="E16" s="14"/>
      <c r="F16" s="15"/>
      <c r="G16" s="18"/>
      <c r="H16" s="21"/>
      <c r="I16" s="14"/>
      <c r="P16" s="180"/>
      <c r="Q16" s="316"/>
      <c r="AN16" s="525"/>
    </row>
    <row r="17" spans="1:126">
      <c r="E17" s="81"/>
      <c r="F17" s="82"/>
      <c r="G17" s="124" t="s">
        <v>49</v>
      </c>
      <c r="H17" s="83"/>
      <c r="I17" s="84"/>
      <c r="P17" s="180"/>
      <c r="Q17" s="316" t="s">
        <v>50</v>
      </c>
      <c r="AN17" s="525"/>
    </row>
    <row r="18" spans="1:126" s="24" customFormat="1">
      <c r="E18" s="136"/>
      <c r="F18" s="127"/>
      <c r="G18" s="127" t="s">
        <v>51</v>
      </c>
      <c r="H18" s="127" t="s">
        <v>52</v>
      </c>
      <c r="I18" s="137" t="s">
        <v>53</v>
      </c>
      <c r="J18" s="500"/>
      <c r="K18" s="1"/>
      <c r="L18" s="1"/>
      <c r="M18" s="1"/>
      <c r="N18" s="1"/>
      <c r="O18" s="1"/>
      <c r="P18" s="1"/>
      <c r="Q18" s="317" t="s">
        <v>54</v>
      </c>
      <c r="R18" s="282">
        <f>+H29</f>
        <v>0</v>
      </c>
      <c r="S18" s="1"/>
      <c r="T18" s="1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N18" s="526"/>
    </row>
    <row r="19" spans="1:126" s="24" customFormat="1">
      <c r="E19" s="138" t="s">
        <v>55</v>
      </c>
      <c r="F19" s="131" t="s">
        <v>56</v>
      </c>
      <c r="G19" s="131" t="s">
        <v>57</v>
      </c>
      <c r="H19" s="131" t="s">
        <v>58</v>
      </c>
      <c r="I19" s="131" t="s">
        <v>59</v>
      </c>
      <c r="J19" s="500"/>
      <c r="K19" s="1"/>
      <c r="L19" s="1"/>
      <c r="M19" s="1"/>
      <c r="N19" s="1"/>
      <c r="O19" s="1"/>
      <c r="P19" s="1"/>
      <c r="Q19" s="317" t="s">
        <v>60</v>
      </c>
      <c r="R19" s="282">
        <f>+R17-R18</f>
        <v>0</v>
      </c>
      <c r="S19" s="1"/>
      <c r="T19" s="1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N19" s="526"/>
    </row>
    <row r="20" spans="1:126" s="38" customFormat="1" ht="13.5" customHeight="1">
      <c r="A20" s="87"/>
      <c r="B20" s="87"/>
      <c r="C20" s="87"/>
      <c r="D20" s="87"/>
      <c r="E20" s="98"/>
      <c r="F20" s="99"/>
      <c r="G20" s="100"/>
      <c r="H20" s="106"/>
      <c r="I20" s="107"/>
      <c r="J20" s="32"/>
      <c r="K20" s="54"/>
      <c r="L20" s="54"/>
      <c r="M20" s="54"/>
      <c r="N20" s="54"/>
      <c r="O20" s="54"/>
      <c r="P20" s="54"/>
      <c r="Q20" s="66"/>
      <c r="R20" s="536"/>
      <c r="S20" s="44"/>
      <c r="T20" s="44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24"/>
      <c r="AG20" s="24"/>
      <c r="AH20" s="24"/>
      <c r="AI20" s="24"/>
      <c r="AJ20" s="24"/>
      <c r="AK20" s="24"/>
      <c r="AL20" s="24"/>
      <c r="AM20" s="24"/>
      <c r="AN20" s="526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</row>
    <row r="21" spans="1:126" s="38" customFormat="1">
      <c r="A21" s="87"/>
      <c r="B21" s="87"/>
      <c r="C21" s="87"/>
      <c r="D21" s="87"/>
      <c r="E21" s="98"/>
      <c r="F21" s="99"/>
      <c r="G21" s="100"/>
      <c r="H21" s="106"/>
      <c r="I21" s="107"/>
      <c r="J21" s="32"/>
      <c r="K21" s="54"/>
      <c r="L21" s="54"/>
      <c r="M21" s="54"/>
      <c r="N21" s="54"/>
      <c r="O21" s="54"/>
      <c r="P21" s="54"/>
      <c r="Q21" s="66"/>
      <c r="R21" s="44"/>
      <c r="S21" s="44"/>
      <c r="T21" s="44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24"/>
      <c r="AG21" s="24"/>
      <c r="AH21" s="24"/>
      <c r="AI21" s="24"/>
      <c r="AJ21" s="24"/>
      <c r="AK21" s="24"/>
      <c r="AL21" s="24"/>
      <c r="AM21" s="24"/>
      <c r="AN21" s="526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</row>
    <row r="22" spans="1:126" s="38" customFormat="1">
      <c r="A22" s="87"/>
      <c r="B22" s="87"/>
      <c r="C22" s="87"/>
      <c r="D22" s="87"/>
      <c r="E22" s="98"/>
      <c r="F22" s="99"/>
      <c r="G22" s="100"/>
      <c r="H22" s="106"/>
      <c r="I22" s="107"/>
      <c r="J22" s="32"/>
      <c r="K22" s="54"/>
      <c r="L22" s="54"/>
      <c r="M22" s="54"/>
      <c r="N22" s="54"/>
      <c r="O22" s="54"/>
      <c r="P22" s="54"/>
      <c r="Q22" s="66"/>
      <c r="R22" s="44"/>
      <c r="S22" s="44"/>
      <c r="T22" s="44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24"/>
      <c r="AG22" s="24"/>
      <c r="AH22" s="24"/>
      <c r="AI22" s="24"/>
      <c r="AJ22" s="24"/>
      <c r="AK22" s="24"/>
      <c r="AL22" s="24"/>
      <c r="AM22" s="24"/>
      <c r="AN22" s="526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</row>
    <row r="23" spans="1:126" s="38" customFormat="1">
      <c r="A23" s="87"/>
      <c r="B23" s="87"/>
      <c r="C23" s="87"/>
      <c r="D23" s="87"/>
      <c r="E23" s="98"/>
      <c r="F23" s="99"/>
      <c r="G23" s="100"/>
      <c r="H23" s="106"/>
      <c r="I23" s="107"/>
      <c r="J23" s="32"/>
      <c r="K23" s="54"/>
      <c r="L23" s="54"/>
      <c r="M23" s="54"/>
      <c r="N23" s="54"/>
      <c r="O23" s="54"/>
      <c r="P23" s="54"/>
      <c r="Q23" s="66"/>
      <c r="R23" s="44"/>
      <c r="S23" s="44"/>
      <c r="T23" s="44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24"/>
      <c r="AG23" s="24"/>
      <c r="AH23" s="24"/>
      <c r="AI23" s="24"/>
      <c r="AJ23" s="24"/>
      <c r="AK23" s="24"/>
      <c r="AL23" s="24"/>
      <c r="AM23" s="24"/>
      <c r="AN23" s="526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</row>
    <row r="24" spans="1:126" s="38" customFormat="1">
      <c r="A24" s="87"/>
      <c r="B24" s="87"/>
      <c r="C24" s="87"/>
      <c r="D24" s="87"/>
      <c r="E24" s="98"/>
      <c r="F24" s="99"/>
      <c r="G24" s="100"/>
      <c r="H24" s="106"/>
      <c r="I24" s="107"/>
      <c r="J24" s="32"/>
      <c r="K24" s="54"/>
      <c r="L24" s="54"/>
      <c r="M24" s="54"/>
      <c r="N24" s="54"/>
      <c r="O24" s="54"/>
      <c r="P24" s="54"/>
      <c r="Q24" s="66"/>
      <c r="R24" s="44"/>
      <c r="S24" s="44"/>
      <c r="T24" s="44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24"/>
      <c r="AG24" s="24"/>
      <c r="AH24" s="24"/>
      <c r="AI24" s="24"/>
      <c r="AJ24" s="24"/>
      <c r="AK24" s="24"/>
      <c r="AL24" s="24"/>
      <c r="AM24" s="24"/>
      <c r="AN24" s="526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</row>
    <row r="25" spans="1:126" s="38" customFormat="1">
      <c r="A25" s="87"/>
      <c r="B25" s="87"/>
      <c r="C25" s="87"/>
      <c r="D25" s="87"/>
      <c r="E25" s="98"/>
      <c r="F25" s="99"/>
      <c r="G25" s="100"/>
      <c r="H25" s="106"/>
      <c r="I25" s="107"/>
      <c r="J25" s="32"/>
      <c r="K25" s="54"/>
      <c r="L25" s="54"/>
      <c r="M25" s="54"/>
      <c r="N25" s="54"/>
      <c r="O25" s="54"/>
      <c r="P25" s="54"/>
      <c r="Q25" s="66"/>
      <c r="R25" s="44"/>
      <c r="S25" s="44"/>
      <c r="T25" s="44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24"/>
      <c r="AG25" s="24"/>
      <c r="AH25" s="24"/>
      <c r="AI25" s="24"/>
      <c r="AJ25" s="24"/>
      <c r="AK25" s="24"/>
      <c r="AL25" s="24"/>
      <c r="AM25" s="24"/>
      <c r="AN25" s="526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</row>
    <row r="26" spans="1:126" s="38" customFormat="1">
      <c r="A26" s="87"/>
      <c r="B26" s="87"/>
      <c r="C26" s="87"/>
      <c r="D26" s="87"/>
      <c r="E26" s="98"/>
      <c r="F26" s="99"/>
      <c r="G26" s="100"/>
      <c r="H26" s="106"/>
      <c r="I26" s="107"/>
      <c r="J26" s="32"/>
      <c r="K26" s="54"/>
      <c r="L26" s="54"/>
      <c r="M26" s="54"/>
      <c r="N26" s="54"/>
      <c r="O26" s="54"/>
      <c r="P26" s="54"/>
      <c r="Q26" s="66"/>
      <c r="R26" s="44"/>
      <c r="S26" s="44"/>
      <c r="T26" s="44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24"/>
      <c r="AG26" s="24"/>
      <c r="AH26" s="24"/>
      <c r="AI26" s="24"/>
      <c r="AJ26" s="24"/>
      <c r="AK26" s="24"/>
      <c r="AL26" s="24"/>
      <c r="AM26" s="24"/>
      <c r="AN26" s="526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</row>
    <row r="27" spans="1:126" s="38" customFormat="1" ht="30" customHeight="1">
      <c r="A27" s="87"/>
      <c r="B27" s="87"/>
      <c r="C27" s="87"/>
      <c r="D27" s="87"/>
      <c r="E27" s="98"/>
      <c r="F27" s="99"/>
      <c r="G27" s="100"/>
      <c r="H27" s="106"/>
      <c r="I27" s="107"/>
      <c r="J27" s="32"/>
      <c r="K27" s="54"/>
      <c r="L27" s="54"/>
      <c r="M27" s="54"/>
      <c r="N27" s="54"/>
      <c r="O27" s="54"/>
      <c r="P27" s="54"/>
      <c r="Q27" s="66"/>
      <c r="R27" s="44"/>
      <c r="S27" s="44"/>
      <c r="T27" s="44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24"/>
      <c r="AG27" s="24"/>
      <c r="AH27" s="24"/>
      <c r="AI27" s="24"/>
      <c r="AJ27" s="24"/>
      <c r="AK27" s="24"/>
      <c r="AL27" s="24"/>
      <c r="AM27" s="24"/>
      <c r="AN27" s="526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</row>
    <row r="28" spans="1:126" s="38" customFormat="1" ht="30" customHeight="1">
      <c r="A28" s="87"/>
      <c r="B28" s="87"/>
      <c r="C28" s="87"/>
      <c r="D28" s="87"/>
      <c r="E28" s="98">
        <f>a!M8</f>
        <v>0</v>
      </c>
      <c r="F28" s="99">
        <f>a!N8</f>
        <v>0</v>
      </c>
      <c r="G28" s="100">
        <f>a!O8</f>
        <v>0</v>
      </c>
      <c r="H28" s="106">
        <f>a!P8</f>
        <v>0</v>
      </c>
      <c r="I28" s="107">
        <f>a!Q8</f>
        <v>0</v>
      </c>
      <c r="J28" s="32"/>
      <c r="K28" s="54"/>
      <c r="L28" s="54"/>
      <c r="M28" s="54"/>
      <c r="N28" s="54"/>
      <c r="O28" s="54"/>
      <c r="P28" s="54"/>
      <c r="Q28" s="66"/>
      <c r="R28" s="44"/>
      <c r="S28" s="44"/>
      <c r="T28" s="44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24"/>
      <c r="AG28" s="24"/>
      <c r="AH28" s="24"/>
      <c r="AI28" s="24"/>
      <c r="AJ28" s="24"/>
      <c r="AK28" s="24"/>
      <c r="AL28" s="24"/>
      <c r="AM28" s="24"/>
      <c r="AN28" s="526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</row>
    <row r="29" spans="1:126" s="31" customFormat="1" ht="15">
      <c r="E29" s="139"/>
      <c r="F29" s="140" t="s">
        <v>61</v>
      </c>
      <c r="G29" s="501">
        <f>SUM(G20:G28)</f>
        <v>0</v>
      </c>
      <c r="H29" s="502">
        <f t="shared" ref="H29:I29" si="1">SUM(H20:H28)</f>
        <v>0</v>
      </c>
      <c r="I29" s="503">
        <f t="shared" si="1"/>
        <v>0</v>
      </c>
      <c r="J29" s="33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24"/>
      <c r="AG29" s="24"/>
      <c r="AH29" s="24"/>
      <c r="AI29" s="24"/>
      <c r="AJ29" s="24"/>
      <c r="AK29" s="24"/>
      <c r="AL29" s="24"/>
      <c r="AM29" s="24"/>
      <c r="AN29" s="526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</row>
    <row r="30" spans="1:126" s="31" customFormat="1" ht="15">
      <c r="E30" s="141"/>
      <c r="F30" s="142" t="s">
        <v>62</v>
      </c>
      <c r="G30" s="504">
        <f>G29/I10</f>
        <v>0</v>
      </c>
      <c r="H30" s="143">
        <f>H29/I10</f>
        <v>0</v>
      </c>
      <c r="I30" s="503">
        <f>I29/I10</f>
        <v>0</v>
      </c>
      <c r="J30" s="34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24"/>
      <c r="AG30" s="24"/>
      <c r="AH30" s="24"/>
      <c r="AI30" s="24"/>
      <c r="AJ30" s="24"/>
      <c r="AK30" s="24"/>
      <c r="AL30" s="24"/>
      <c r="AM30" s="24"/>
      <c r="AN30" s="526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</row>
    <row r="31" spans="1:126" ht="12.75" customHeight="1">
      <c r="A31" s="2"/>
      <c r="B31" s="3"/>
      <c r="C31" s="6"/>
      <c r="D31" s="5"/>
      <c r="E31" s="6"/>
      <c r="F31" s="6"/>
      <c r="G31" s="7"/>
      <c r="H31" s="7"/>
      <c r="I31" s="8"/>
      <c r="AD31" s="186"/>
      <c r="AE31" s="186"/>
      <c r="AF31" s="30"/>
      <c r="AN31" s="525"/>
      <c r="AO31" s="554" t="s">
        <v>306</v>
      </c>
      <c r="AP31" s="554"/>
      <c r="AQ31" s="556" t="s">
        <v>307</v>
      </c>
      <c r="AR31" s="556"/>
      <c r="AS31" s="549" t="s">
        <v>305</v>
      </c>
      <c r="AT31" s="549"/>
      <c r="AU31" s="549"/>
      <c r="AV31" s="549"/>
      <c r="AW31" s="549"/>
      <c r="AX31" s="549"/>
      <c r="AY31" s="549" t="s">
        <v>308</v>
      </c>
      <c r="AZ31" s="549"/>
      <c r="BA31" s="549"/>
      <c r="BB31" s="549"/>
      <c r="BC31" s="549" t="s">
        <v>309</v>
      </c>
      <c r="BD31" s="549"/>
      <c r="BE31" s="549"/>
      <c r="BF31" s="549"/>
      <c r="BG31" s="549" t="s">
        <v>310</v>
      </c>
      <c r="BH31" s="549"/>
      <c r="BI31" s="549"/>
      <c r="BJ31" s="549"/>
      <c r="BK31" s="549"/>
      <c r="BL31" s="549"/>
      <c r="BM31" s="549"/>
      <c r="BN31" s="549" t="s">
        <v>314</v>
      </c>
      <c r="BO31" s="549"/>
      <c r="BP31" s="549"/>
      <c r="BQ31" s="549"/>
      <c r="BR31" s="549"/>
      <c r="BS31" s="549"/>
      <c r="BT31" s="549"/>
    </row>
    <row r="32" spans="1:126" ht="15">
      <c r="A32" s="2"/>
      <c r="B32" s="3"/>
      <c r="C32" s="85"/>
      <c r="D32" s="86"/>
      <c r="E32" s="275"/>
      <c r="F32" s="276"/>
      <c r="G32" s="276"/>
      <c r="H32" s="277" t="s">
        <v>63</v>
      </c>
      <c r="I32" s="280">
        <f>H29*(I13-C13)</f>
        <v>0</v>
      </c>
      <c r="AN32" s="525"/>
      <c r="AO32" s="555"/>
      <c r="AP32" s="555"/>
      <c r="AQ32" s="550"/>
      <c r="AR32" s="550"/>
      <c r="AS32" s="550"/>
      <c r="AT32" s="550"/>
      <c r="AU32" s="550"/>
      <c r="AV32" s="550"/>
      <c r="AW32" s="550"/>
      <c r="AX32" s="550"/>
      <c r="AY32" s="550"/>
      <c r="AZ32" s="550"/>
      <c r="BA32" s="550"/>
      <c r="BB32" s="550"/>
      <c r="BC32" s="550"/>
      <c r="BD32" s="550"/>
      <c r="BE32" s="550"/>
      <c r="BF32" s="550"/>
      <c r="BG32" s="550"/>
      <c r="BH32" s="550"/>
      <c r="BI32" s="550"/>
      <c r="BJ32" s="550"/>
      <c r="BK32" s="550"/>
      <c r="BL32" s="550"/>
      <c r="BM32" s="550"/>
      <c r="BN32" s="550"/>
      <c r="BO32" s="550"/>
      <c r="BP32" s="550"/>
      <c r="BQ32" s="550"/>
      <c r="BR32" s="550"/>
      <c r="BS32" s="550"/>
      <c r="BT32" s="550"/>
      <c r="BU32" s="439" t="s">
        <v>315</v>
      </c>
      <c r="BV32" s="439"/>
      <c r="BW32" s="439"/>
      <c r="BX32" s="439"/>
      <c r="BY32" s="439"/>
      <c r="BZ32" s="439"/>
      <c r="CA32" s="439"/>
    </row>
    <row r="33" spans="1:130">
      <c r="A33" s="19"/>
      <c r="C33" s="22"/>
      <c r="D33" s="5"/>
      <c r="E33" s="14"/>
      <c r="F33" s="15"/>
      <c r="G33" s="18"/>
      <c r="H33" s="21"/>
      <c r="I33" s="14"/>
      <c r="AN33" s="525"/>
      <c r="BN33" s="551">
        <f>BN32*6</f>
        <v>0</v>
      </c>
      <c r="BO33" s="551"/>
      <c r="BP33" s="551"/>
      <c r="BQ33" s="551"/>
      <c r="BR33" s="551"/>
      <c r="BS33" s="551"/>
      <c r="BT33" s="551"/>
      <c r="BU33" s="535" t="s">
        <v>316</v>
      </c>
      <c r="BV33" s="535"/>
      <c r="BW33" s="535"/>
      <c r="BX33" s="535"/>
      <c r="BY33" s="535"/>
      <c r="BZ33" s="535"/>
      <c r="CA33" s="535"/>
    </row>
    <row r="34" spans="1:130">
      <c r="A34" s="201"/>
      <c r="B34" s="202"/>
      <c r="C34" s="203" t="s">
        <v>64</v>
      </c>
      <c r="D34" s="204"/>
      <c r="E34" s="205"/>
      <c r="F34" s="206"/>
      <c r="G34" s="207"/>
      <c r="H34" s="208"/>
      <c r="I34" s="205"/>
      <c r="AN34" s="525"/>
    </row>
    <row r="35" spans="1:130" s="24" customFormat="1">
      <c r="A35" s="136"/>
      <c r="B35" s="127"/>
      <c r="C35" s="127" t="s">
        <v>51</v>
      </c>
      <c r="D35" s="129" t="s">
        <v>65</v>
      </c>
      <c r="E35" s="144" t="s">
        <v>66</v>
      </c>
      <c r="F35" s="127" t="s">
        <v>52</v>
      </c>
      <c r="G35" s="127" t="s">
        <v>67</v>
      </c>
      <c r="H35" s="127" t="s">
        <v>52</v>
      </c>
      <c r="I35" s="145" t="s">
        <v>53</v>
      </c>
      <c r="J35" s="500"/>
      <c r="K35" s="175"/>
      <c r="L35" s="175"/>
      <c r="M35" s="175"/>
      <c r="N35" s="175"/>
      <c r="O35" s="309"/>
      <c r="P35" s="310"/>
      <c r="Q35" s="310"/>
      <c r="R35" s="310"/>
      <c r="S35" s="310"/>
      <c r="T35" s="310"/>
      <c r="U35" s="310"/>
      <c r="V35" s="388"/>
      <c r="W35" s="311"/>
      <c r="X35" s="311"/>
      <c r="Y35" s="311"/>
      <c r="Z35" s="311"/>
      <c r="AA35" s="311"/>
      <c r="AB35" s="312"/>
      <c r="AC35" s="312"/>
      <c r="AD35" s="312"/>
      <c r="AE35" s="286"/>
      <c r="AF35" s="410" t="s">
        <v>51</v>
      </c>
      <c r="AG35" s="411" t="s">
        <v>51</v>
      </c>
      <c r="AH35" s="410" t="s">
        <v>51</v>
      </c>
      <c r="AI35" s="412" t="s">
        <v>68</v>
      </c>
      <c r="AJ35" s="413" t="s">
        <v>68</v>
      </c>
      <c r="AK35" s="414" t="s">
        <v>68</v>
      </c>
      <c r="AL35" s="496"/>
      <c r="AN35" s="526"/>
    </row>
    <row r="36" spans="1:130" s="24" customFormat="1">
      <c r="A36" s="138" t="s">
        <v>55</v>
      </c>
      <c r="B36" s="131" t="s">
        <v>56</v>
      </c>
      <c r="C36" s="131" t="s">
        <v>57</v>
      </c>
      <c r="D36" s="146" t="s">
        <v>69</v>
      </c>
      <c r="E36" s="147" t="s">
        <v>69</v>
      </c>
      <c r="F36" s="131" t="s">
        <v>58</v>
      </c>
      <c r="G36" s="131" t="s">
        <v>70</v>
      </c>
      <c r="H36" s="131" t="s">
        <v>71</v>
      </c>
      <c r="I36" s="148" t="s">
        <v>59</v>
      </c>
      <c r="J36" s="500"/>
      <c r="K36" s="175"/>
      <c r="L36" s="175"/>
      <c r="M36" s="175"/>
      <c r="N36" s="580" t="str">
        <f>a!Z4</f>
        <v>Tech 1</v>
      </c>
      <c r="O36" s="580" t="str">
        <f>a!AA4</f>
        <v>Tech 2</v>
      </c>
      <c r="P36" s="580" t="str">
        <f>a!AB4</f>
        <v>Tech 3</v>
      </c>
      <c r="Q36" s="580" t="str">
        <f>a!AC4</f>
        <v>Tech 4</v>
      </c>
      <c r="R36" s="580" t="str">
        <f>a!AD4</f>
        <v>Tech 5</v>
      </c>
      <c r="S36" s="580" t="str">
        <f>a!AE4</f>
        <v>Tech 6</v>
      </c>
      <c r="T36" s="580" t="str">
        <f>a!AF4</f>
        <v>Tech 7</v>
      </c>
      <c r="U36" s="580" t="str">
        <f>a!AG4</f>
        <v>Tech 8</v>
      </c>
      <c r="V36" s="580" t="str">
        <f>a!AH4</f>
        <v>Tech 9</v>
      </c>
      <c r="W36" s="580" t="str">
        <f>a!AI4</f>
        <v>Tech 10</v>
      </c>
      <c r="X36" s="580" t="str">
        <f>a!AJ4</f>
        <v>Tech 11</v>
      </c>
      <c r="Y36" s="580" t="str">
        <f>a!AK4</f>
        <v>Tech 12</v>
      </c>
      <c r="Z36" s="580" t="str">
        <f>a!AL4</f>
        <v>Tech 13</v>
      </c>
      <c r="AA36" s="581" t="str">
        <f>a!AM4</f>
        <v>Tech 14</v>
      </c>
      <c r="AB36" s="580" t="str">
        <f>a!AN4</f>
        <v>Tech 15</v>
      </c>
      <c r="AC36" s="580" t="str">
        <f>a!AO4</f>
        <v>Tech 16</v>
      </c>
      <c r="AD36" s="580" t="str">
        <f>a!AP4</f>
        <v>Tech 17</v>
      </c>
      <c r="AE36" s="286" t="s">
        <v>72</v>
      </c>
      <c r="AF36" s="415" t="s">
        <v>73</v>
      </c>
      <c r="AG36" s="415" t="s">
        <v>74</v>
      </c>
      <c r="AH36" s="415" t="s">
        <v>75</v>
      </c>
      <c r="AI36" s="415" t="s">
        <v>76</v>
      </c>
      <c r="AJ36" s="415" t="s">
        <v>77</v>
      </c>
      <c r="AK36" s="415" t="s">
        <v>78</v>
      </c>
      <c r="AL36" s="193"/>
      <c r="AN36" s="526"/>
    </row>
    <row r="37" spans="1:130" s="38" customFormat="1" ht="12.75" customHeight="1">
      <c r="A37" s="98"/>
      <c r="B37" s="99"/>
      <c r="C37" s="100"/>
      <c r="D37" s="101"/>
      <c r="E37" s="102" t="e">
        <f>INT(D37/C37)</f>
        <v>#DIV/0!</v>
      </c>
      <c r="F37" s="103"/>
      <c r="G37" s="104"/>
      <c r="H37" s="103"/>
      <c r="I37" s="105"/>
      <c r="J37" s="32"/>
      <c r="K37" s="175"/>
      <c r="L37" s="175"/>
      <c r="M37" s="17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417"/>
      <c r="AG37" s="418"/>
      <c r="AH37" s="418"/>
      <c r="AI37" s="418"/>
      <c r="AJ37" s="419"/>
      <c r="AK37" s="418"/>
      <c r="AL37" s="24"/>
      <c r="AM37" s="24"/>
      <c r="AN37" s="526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</row>
    <row r="38" spans="1:130" s="38" customFormat="1" ht="30" customHeight="1">
      <c r="A38" s="98"/>
      <c r="B38" s="99"/>
      <c r="C38" s="100"/>
      <c r="D38" s="101"/>
      <c r="E38" s="102" t="e">
        <f t="shared" ref="E38:E46" si="2">INT(D38/C38)</f>
        <v>#DIV/0!</v>
      </c>
      <c r="F38" s="103"/>
      <c r="G38" s="104"/>
      <c r="H38" s="103"/>
      <c r="I38" s="105"/>
      <c r="J38" s="32"/>
      <c r="K38" s="175"/>
      <c r="L38" s="175"/>
      <c r="M38" s="175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302"/>
      <c r="AF38" s="420"/>
      <c r="AG38" s="415"/>
      <c r="AH38" s="415"/>
      <c r="AI38" s="418"/>
      <c r="AJ38" s="419"/>
      <c r="AK38" s="416"/>
      <c r="AL38" s="24"/>
      <c r="AM38" s="24"/>
      <c r="AN38" s="526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</row>
    <row r="39" spans="1:130" s="38" customFormat="1" ht="30" customHeight="1">
      <c r="A39" s="98"/>
      <c r="B39" s="99"/>
      <c r="C39" s="100"/>
      <c r="D39" s="101"/>
      <c r="E39" s="102" t="e">
        <f t="shared" si="2"/>
        <v>#DIV/0!</v>
      </c>
      <c r="F39" s="103"/>
      <c r="G39" s="104"/>
      <c r="H39" s="103"/>
      <c r="I39" s="105"/>
      <c r="J39" s="32"/>
      <c r="K39" s="175"/>
      <c r="L39" s="175"/>
      <c r="M39" s="175"/>
      <c r="N39" s="285"/>
      <c r="O39" s="286"/>
      <c r="P39" s="298"/>
      <c r="Q39" s="299"/>
      <c r="R39" s="299"/>
      <c r="S39" s="299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0"/>
      <c r="AF39" s="421"/>
      <c r="AG39" s="422"/>
      <c r="AH39" s="422"/>
      <c r="AI39" s="422"/>
      <c r="AJ39" s="423"/>
      <c r="AK39" s="424"/>
      <c r="AL39" s="24"/>
      <c r="AM39" s="24"/>
      <c r="AN39" s="526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528"/>
      <c r="BB39" s="528"/>
      <c r="BC39" s="528"/>
      <c r="BD39" s="528"/>
      <c r="BE39" s="528"/>
      <c r="BF39" s="528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</row>
    <row r="40" spans="1:130" s="38" customFormat="1" ht="30" customHeight="1">
      <c r="A40" s="98"/>
      <c r="B40" s="99"/>
      <c r="C40" s="100"/>
      <c r="D40" s="101"/>
      <c r="E40" s="102" t="e">
        <f t="shared" si="2"/>
        <v>#DIV/0!</v>
      </c>
      <c r="F40" s="103"/>
      <c r="G40" s="104"/>
      <c r="H40" s="103"/>
      <c r="I40" s="105"/>
      <c r="J40" s="32"/>
      <c r="K40" s="175"/>
      <c r="L40" s="175"/>
      <c r="M40" s="175"/>
      <c r="N40" s="287"/>
      <c r="O40" s="290"/>
      <c r="P40" s="290"/>
      <c r="Q40" s="286"/>
      <c r="R40" s="286"/>
      <c r="S40" s="286"/>
      <c r="T40" s="300"/>
      <c r="U40" s="300"/>
      <c r="V40" s="300"/>
      <c r="W40" s="300"/>
      <c r="X40" s="300"/>
      <c r="Y40" s="300"/>
      <c r="Z40" s="300"/>
      <c r="AA40" s="300"/>
      <c r="AB40" s="300"/>
      <c r="AC40" s="300"/>
      <c r="AD40" s="300"/>
      <c r="AE40" s="301"/>
      <c r="AF40" s="417"/>
      <c r="AG40" s="425"/>
      <c r="AH40" s="425"/>
      <c r="AI40" s="425"/>
      <c r="AJ40" s="426"/>
      <c r="AK40" s="427"/>
      <c r="AL40" s="24"/>
      <c r="AM40" s="24"/>
      <c r="AN40" s="526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87"/>
      <c r="BB40" s="87"/>
      <c r="BC40" s="87"/>
      <c r="BD40" s="87"/>
      <c r="BE40" s="529"/>
      <c r="BF40" s="87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</row>
    <row r="41" spans="1:130" s="38" customFormat="1" ht="30" customHeight="1">
      <c r="A41" s="98"/>
      <c r="B41" s="99"/>
      <c r="C41" s="100"/>
      <c r="D41" s="101"/>
      <c r="E41" s="102" t="e">
        <f t="shared" si="2"/>
        <v>#DIV/0!</v>
      </c>
      <c r="F41" s="103"/>
      <c r="G41" s="104"/>
      <c r="H41" s="103"/>
      <c r="I41" s="105"/>
      <c r="J41" s="32"/>
      <c r="K41" s="175"/>
      <c r="L41" s="175"/>
      <c r="M41" s="175"/>
      <c r="N41" s="285"/>
      <c r="O41" s="290"/>
      <c r="P41" s="292"/>
      <c r="Q41" s="294"/>
      <c r="R41" s="294"/>
      <c r="S41" s="294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0"/>
      <c r="AF41" s="420"/>
      <c r="AG41" s="428"/>
      <c r="AH41" s="428"/>
      <c r="AI41" s="428"/>
      <c r="AJ41" s="429"/>
      <c r="AK41" s="430"/>
      <c r="AL41" s="24"/>
      <c r="AM41" s="24"/>
      <c r="AN41" s="526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</row>
    <row r="42" spans="1:130" s="38" customFormat="1" ht="30" customHeight="1">
      <c r="A42" s="98"/>
      <c r="B42" s="99"/>
      <c r="C42" s="100"/>
      <c r="D42" s="101"/>
      <c r="E42" s="102" t="e">
        <f t="shared" si="2"/>
        <v>#DIV/0!</v>
      </c>
      <c r="F42" s="103"/>
      <c r="G42" s="104"/>
      <c r="H42" s="103"/>
      <c r="I42" s="105"/>
      <c r="J42" s="32"/>
      <c r="K42" s="175"/>
      <c r="L42" s="175"/>
      <c r="M42" s="175"/>
      <c r="N42" s="285"/>
      <c r="O42" s="290"/>
      <c r="P42" s="290"/>
      <c r="Q42" s="286"/>
      <c r="R42" s="286"/>
      <c r="S42" s="286"/>
      <c r="T42" s="300"/>
      <c r="U42" s="300"/>
      <c r="V42" s="300"/>
      <c r="W42" s="300"/>
      <c r="X42" s="300"/>
      <c r="Y42" s="300"/>
      <c r="Z42" s="300"/>
      <c r="AA42" s="300"/>
      <c r="AB42" s="300"/>
      <c r="AC42" s="300"/>
      <c r="AD42" s="300"/>
      <c r="AE42" s="301"/>
      <c r="AF42" s="417"/>
      <c r="AG42" s="425"/>
      <c r="AH42" s="425"/>
      <c r="AI42" s="425"/>
      <c r="AJ42" s="426"/>
      <c r="AK42" s="427"/>
      <c r="AL42" s="24"/>
      <c r="AM42" s="24"/>
      <c r="AN42" s="526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</row>
    <row r="43" spans="1:130" s="38" customFormat="1" ht="30" customHeight="1">
      <c r="A43" s="98"/>
      <c r="B43" s="99"/>
      <c r="C43" s="100"/>
      <c r="D43" s="101"/>
      <c r="E43" s="102" t="e">
        <f t="shared" si="2"/>
        <v>#DIV/0!</v>
      </c>
      <c r="F43" s="103"/>
      <c r="G43" s="104"/>
      <c r="H43" s="103"/>
      <c r="I43" s="105"/>
      <c r="J43" s="32"/>
      <c r="K43" s="175"/>
      <c r="L43" s="175"/>
      <c r="M43" s="175"/>
      <c r="N43" s="288"/>
      <c r="O43" s="290"/>
      <c r="P43" s="292"/>
      <c r="Q43" s="294"/>
      <c r="R43" s="294"/>
      <c r="S43" s="294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0"/>
      <c r="AF43" s="420"/>
      <c r="AG43" s="428"/>
      <c r="AH43" s="428"/>
      <c r="AI43" s="428"/>
      <c r="AJ43" s="429"/>
      <c r="AK43" s="430"/>
      <c r="AL43" s="24"/>
      <c r="AM43" s="24"/>
      <c r="AN43" s="526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</row>
    <row r="44" spans="1:130" s="38" customFormat="1" ht="30" customHeight="1">
      <c r="A44" s="98"/>
      <c r="B44" s="172"/>
      <c r="C44" s="100"/>
      <c r="D44" s="101"/>
      <c r="E44" s="102" t="e">
        <f t="shared" si="2"/>
        <v>#DIV/0!</v>
      </c>
      <c r="F44" s="103"/>
      <c r="G44" s="104"/>
      <c r="H44" s="103"/>
      <c r="I44" s="105"/>
      <c r="J44" s="32"/>
      <c r="K44" s="175"/>
      <c r="L44" s="175"/>
      <c r="M44" s="175"/>
      <c r="N44" s="285"/>
      <c r="O44" s="291"/>
      <c r="P44" s="290"/>
      <c r="Q44" s="286"/>
      <c r="R44" s="286"/>
      <c r="S44" s="286"/>
      <c r="T44" s="300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3"/>
      <c r="AF44" s="425"/>
      <c r="AG44" s="425"/>
      <c r="AH44" s="425"/>
      <c r="AI44" s="425"/>
      <c r="AJ44" s="426"/>
      <c r="AK44" s="427"/>
      <c r="AL44" s="24"/>
      <c r="AM44" s="24"/>
      <c r="AN44" s="526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</row>
    <row r="45" spans="1:130" s="38" customFormat="1" ht="30" customHeight="1">
      <c r="A45" s="98"/>
      <c r="B45" s="172"/>
      <c r="C45" s="100"/>
      <c r="D45" s="101"/>
      <c r="E45" s="102" t="e">
        <f t="shared" si="2"/>
        <v>#DIV/0!</v>
      </c>
      <c r="F45" s="103"/>
      <c r="G45" s="104"/>
      <c r="H45" s="103"/>
      <c r="I45" s="105"/>
      <c r="J45" s="32"/>
      <c r="K45" s="175"/>
      <c r="L45" s="175"/>
      <c r="M45" s="175"/>
      <c r="N45" s="289"/>
      <c r="O45" s="290"/>
      <c r="P45" s="293"/>
      <c r="Q45" s="295"/>
      <c r="R45" s="295"/>
      <c r="S45" s="295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  <c r="AD45" s="303"/>
      <c r="AE45" s="303"/>
      <c r="AF45" s="431"/>
      <c r="AG45" s="431"/>
      <c r="AH45" s="431"/>
      <c r="AI45" s="431"/>
      <c r="AJ45" s="432"/>
      <c r="AK45" s="430">
        <v>0</v>
      </c>
      <c r="AL45" s="24"/>
      <c r="AM45" s="24"/>
      <c r="AN45" s="526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</row>
    <row r="46" spans="1:130" s="38" customFormat="1" ht="30" customHeight="1">
      <c r="A46" s="98">
        <f>a!M5</f>
        <v>0</v>
      </c>
      <c r="B46" s="505">
        <f>a!N5</f>
        <v>0</v>
      </c>
      <c r="C46" s="100">
        <f>a!O5</f>
        <v>0</v>
      </c>
      <c r="D46" s="101">
        <f>a!P5</f>
        <v>0</v>
      </c>
      <c r="E46" s="102" t="e">
        <f t="shared" si="2"/>
        <v>#DIV/0!</v>
      </c>
      <c r="F46" s="103">
        <f>a!R5</f>
        <v>0</v>
      </c>
      <c r="G46" s="104">
        <f>a!S5</f>
        <v>0</v>
      </c>
      <c r="H46" s="103">
        <f>a!T5</f>
        <v>0</v>
      </c>
      <c r="I46" s="105">
        <f>a!U5</f>
        <v>0</v>
      </c>
      <c r="J46" s="32">
        <f>a!V5</f>
        <v>0</v>
      </c>
      <c r="K46" s="176">
        <f>a!W5</f>
        <v>0</v>
      </c>
      <c r="L46" s="176">
        <f>a!X5</f>
        <v>0</v>
      </c>
      <c r="M46" s="176">
        <f>a!Y5</f>
        <v>0</v>
      </c>
      <c r="N46" s="289">
        <f>a!Z5</f>
        <v>0</v>
      </c>
      <c r="O46" s="290">
        <f>a!AA5</f>
        <v>0</v>
      </c>
      <c r="P46" s="293">
        <f>a!AB5</f>
        <v>0</v>
      </c>
      <c r="Q46" s="295">
        <f>a!AC5</f>
        <v>0</v>
      </c>
      <c r="R46" s="295">
        <f>a!AD5</f>
        <v>0</v>
      </c>
      <c r="S46" s="295">
        <f>a!AE5</f>
        <v>0</v>
      </c>
      <c r="T46" s="303">
        <f>a!AF5</f>
        <v>0</v>
      </c>
      <c r="U46" s="303">
        <f>a!AG5</f>
        <v>0</v>
      </c>
      <c r="V46" s="303">
        <f>a!AH5</f>
        <v>0</v>
      </c>
      <c r="W46" s="303">
        <f>a!AI5</f>
        <v>0</v>
      </c>
      <c r="X46" s="303">
        <f>a!AJ5</f>
        <v>0</v>
      </c>
      <c r="Y46" s="303">
        <f>a!AK5</f>
        <v>0</v>
      </c>
      <c r="Z46" s="303">
        <f>a!AL5</f>
        <v>0</v>
      </c>
      <c r="AA46" s="303">
        <f>a!AM5</f>
        <v>0</v>
      </c>
      <c r="AB46" s="303">
        <f>a!AN5</f>
        <v>0</v>
      </c>
      <c r="AC46" s="303">
        <f>a!AO5</f>
        <v>0</v>
      </c>
      <c r="AD46" s="303">
        <f>a!AP5</f>
        <v>0</v>
      </c>
      <c r="AE46" s="308">
        <f>a!AQ5</f>
        <v>0</v>
      </c>
      <c r="AF46" s="431">
        <f>a!AR5</f>
        <v>0</v>
      </c>
      <c r="AG46" s="431">
        <f>a!AS5</f>
        <v>0</v>
      </c>
      <c r="AH46" s="431">
        <f>a!AT5</f>
        <v>0</v>
      </c>
      <c r="AI46" s="431">
        <f>a!AU5</f>
        <v>0</v>
      </c>
      <c r="AJ46" s="432">
        <f>a!AV5</f>
        <v>0</v>
      </c>
      <c r="AK46" s="430">
        <f>a!AW5</f>
        <v>0</v>
      </c>
      <c r="AL46" s="24"/>
      <c r="AM46" s="24"/>
      <c r="AN46" s="526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</row>
    <row r="47" spans="1:130" s="31" customFormat="1" ht="15">
      <c r="A47" s="139"/>
      <c r="B47" s="140" t="s">
        <v>61</v>
      </c>
      <c r="C47" s="149">
        <f>SUM(C37:C46)</f>
        <v>0</v>
      </c>
      <c r="D47" s="150">
        <f t="shared" ref="D47:AK47" si="3">SUM(D37:D46)</f>
        <v>0</v>
      </c>
      <c r="E47" s="151"/>
      <c r="F47" s="152">
        <f t="shared" si="3"/>
        <v>0</v>
      </c>
      <c r="G47" s="152">
        <f t="shared" si="3"/>
        <v>0</v>
      </c>
      <c r="H47" s="151">
        <f t="shared" si="3"/>
        <v>0</v>
      </c>
      <c r="I47" s="153">
        <f t="shared" si="3"/>
        <v>0</v>
      </c>
      <c r="J47" s="33">
        <f t="shared" si="3"/>
        <v>0</v>
      </c>
      <c r="K47" s="176">
        <f t="shared" si="3"/>
        <v>0</v>
      </c>
      <c r="L47" s="176">
        <f t="shared" si="3"/>
        <v>0</v>
      </c>
      <c r="M47" s="176"/>
      <c r="N47" s="306">
        <f t="shared" si="3"/>
        <v>0</v>
      </c>
      <c r="O47" s="306">
        <f t="shared" si="3"/>
        <v>0</v>
      </c>
      <c r="P47" s="306">
        <f>SUM(P37:P46)</f>
        <v>0</v>
      </c>
      <c r="Q47" s="306">
        <f t="shared" si="3"/>
        <v>0</v>
      </c>
      <c r="R47" s="306">
        <f t="shared" si="3"/>
        <v>0</v>
      </c>
      <c r="S47" s="306">
        <f t="shared" si="3"/>
        <v>0</v>
      </c>
      <c r="T47" s="307">
        <f t="shared" si="3"/>
        <v>0</v>
      </c>
      <c r="U47" s="307">
        <f t="shared" si="3"/>
        <v>0</v>
      </c>
      <c r="V47" s="307">
        <f t="shared" si="3"/>
        <v>0</v>
      </c>
      <c r="W47" s="307">
        <f t="shared" si="3"/>
        <v>0</v>
      </c>
      <c r="X47" s="307">
        <f t="shared" si="3"/>
        <v>0</v>
      </c>
      <c r="Y47" s="307">
        <f t="shared" ref="Y47:AC47" si="4">SUM(Y37:Y46)</f>
        <v>0</v>
      </c>
      <c r="Z47" s="307">
        <f t="shared" si="4"/>
        <v>0</v>
      </c>
      <c r="AA47" s="307">
        <f t="shared" si="4"/>
        <v>0</v>
      </c>
      <c r="AB47" s="306">
        <f t="shared" si="4"/>
        <v>0</v>
      </c>
      <c r="AC47" s="306">
        <f t="shared" si="4"/>
        <v>0</v>
      </c>
      <c r="AD47" s="308">
        <f>SUM(AD37:AD46)</f>
        <v>0</v>
      </c>
      <c r="AE47" s="176">
        <f t="shared" si="3"/>
        <v>0</v>
      </c>
      <c r="AF47" s="435">
        <f t="shared" si="3"/>
        <v>0</v>
      </c>
      <c r="AG47" s="435">
        <f t="shared" si="3"/>
        <v>0</v>
      </c>
      <c r="AH47" s="436">
        <f t="shared" si="3"/>
        <v>0</v>
      </c>
      <c r="AI47" s="437">
        <f t="shared" si="3"/>
        <v>0</v>
      </c>
      <c r="AJ47" s="438">
        <f t="shared" si="3"/>
        <v>0</v>
      </c>
      <c r="AK47" s="438">
        <f t="shared" si="3"/>
        <v>0</v>
      </c>
      <c r="AL47" s="24"/>
      <c r="AM47" s="24"/>
      <c r="AN47" s="526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</row>
    <row r="48" spans="1:130" s="31" customFormat="1" ht="15">
      <c r="A48" s="141"/>
      <c r="B48" s="142" t="s">
        <v>62</v>
      </c>
      <c r="C48" s="154">
        <f>C47/$I$10</f>
        <v>0</v>
      </c>
      <c r="D48" s="143">
        <f>D47/$I$10</f>
        <v>0</v>
      </c>
      <c r="E48" s="143" t="e">
        <f>D48/C48</f>
        <v>#DIV/0!</v>
      </c>
      <c r="F48" s="154">
        <f>F47/$I$10</f>
        <v>0</v>
      </c>
      <c r="G48" s="152">
        <f>G47/$I$10</f>
        <v>0</v>
      </c>
      <c r="H48" s="143">
        <f>H47/$I$10</f>
        <v>0</v>
      </c>
      <c r="I48" s="153">
        <f>I47/$I$10</f>
        <v>0</v>
      </c>
      <c r="J48" s="34"/>
      <c r="K48" s="176">
        <f t="shared" ref="K48:AE48" si="5">K47/$I$10</f>
        <v>0</v>
      </c>
      <c r="L48" s="176">
        <f t="shared" si="5"/>
        <v>0</v>
      </c>
      <c r="M48" s="176"/>
      <c r="N48" s="297">
        <f t="shared" si="5"/>
        <v>0</v>
      </c>
      <c r="O48" s="297">
        <f t="shared" si="5"/>
        <v>0</v>
      </c>
      <c r="P48" s="297">
        <f t="shared" si="5"/>
        <v>0</v>
      </c>
      <c r="Q48" s="297">
        <f t="shared" si="5"/>
        <v>0</v>
      </c>
      <c r="R48" s="296">
        <f t="shared" si="5"/>
        <v>0</v>
      </c>
      <c r="S48" s="296">
        <f t="shared" si="5"/>
        <v>0</v>
      </c>
      <c r="T48" s="304">
        <f t="shared" si="5"/>
        <v>0</v>
      </c>
      <c r="U48" s="304">
        <f t="shared" si="5"/>
        <v>0</v>
      </c>
      <c r="V48" s="304">
        <f t="shared" si="5"/>
        <v>0</v>
      </c>
      <c r="W48" s="304">
        <f t="shared" si="5"/>
        <v>0</v>
      </c>
      <c r="X48" s="304">
        <f t="shared" si="5"/>
        <v>0</v>
      </c>
      <c r="Y48" s="304">
        <f t="shared" ref="Y48:AC48" si="6">Y47/$I$10</f>
        <v>0</v>
      </c>
      <c r="Z48" s="304">
        <f t="shared" si="6"/>
        <v>0</v>
      </c>
      <c r="AA48" s="304">
        <f t="shared" si="6"/>
        <v>0</v>
      </c>
      <c r="AB48" s="176">
        <f t="shared" si="6"/>
        <v>0</v>
      </c>
      <c r="AC48" s="296">
        <f t="shared" si="6"/>
        <v>0</v>
      </c>
      <c r="AD48" s="176">
        <f t="shared" si="5"/>
        <v>0</v>
      </c>
      <c r="AE48" s="286">
        <f t="shared" si="5"/>
        <v>0</v>
      </c>
      <c r="AF48" s="434"/>
      <c r="AG48" s="434"/>
      <c r="AH48" s="434"/>
      <c r="AI48" s="434"/>
      <c r="AJ48" s="434"/>
      <c r="AK48" s="434"/>
      <c r="AL48" s="24"/>
      <c r="AM48" s="24"/>
      <c r="AN48" s="526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</row>
    <row r="49" spans="1:83">
      <c r="A49" s="19"/>
      <c r="C49" s="80"/>
      <c r="D49" s="5"/>
      <c r="E49" s="14"/>
      <c r="F49" s="15"/>
      <c r="G49" s="18"/>
      <c r="H49" s="21"/>
      <c r="I49" s="14"/>
      <c r="T49" s="305"/>
      <c r="Y49" s="305"/>
      <c r="AF49" s="433" t="s">
        <v>51</v>
      </c>
      <c r="AG49" s="433" t="s">
        <v>51</v>
      </c>
      <c r="AH49" s="433" t="s">
        <v>51</v>
      </c>
      <c r="AI49" s="433" t="s">
        <v>68</v>
      </c>
      <c r="AJ49" s="433" t="s">
        <v>68</v>
      </c>
      <c r="AK49" s="433" t="s">
        <v>68</v>
      </c>
      <c r="AN49" s="525"/>
    </row>
    <row r="50" spans="1:83" ht="15">
      <c r="A50" s="19"/>
      <c r="C50" s="85"/>
      <c r="D50" s="86"/>
      <c r="E50" s="275"/>
      <c r="F50" s="276"/>
      <c r="G50" s="276"/>
      <c r="H50" s="277" t="s">
        <v>79</v>
      </c>
      <c r="I50" s="278" t="e">
        <f>(I12-I7)*G47</f>
        <v>#DIV/0!</v>
      </c>
      <c r="AF50" s="433" t="s">
        <v>73</v>
      </c>
      <c r="AG50" s="433" t="s">
        <v>74</v>
      </c>
      <c r="AH50" s="433" t="s">
        <v>75</v>
      </c>
      <c r="AI50" s="433" t="s">
        <v>76</v>
      </c>
      <c r="AJ50" s="433" t="s">
        <v>77</v>
      </c>
      <c r="AK50" s="433" t="s">
        <v>78</v>
      </c>
      <c r="AN50" s="525"/>
      <c r="AR50" s="552" t="s">
        <v>311</v>
      </c>
      <c r="AS50" s="552"/>
      <c r="AT50" s="552"/>
      <c r="AU50" s="552"/>
      <c r="AV50" s="552"/>
      <c r="AW50" s="552"/>
      <c r="AX50" s="552"/>
      <c r="AY50" s="552"/>
      <c r="AZ50" s="552"/>
      <c r="BA50" s="530">
        <f>I29</f>
        <v>0</v>
      </c>
    </row>
    <row r="51" spans="1:83" ht="15">
      <c r="A51" s="19"/>
      <c r="C51" s="85"/>
      <c r="D51" s="86"/>
      <c r="E51" s="275"/>
      <c r="F51" s="276"/>
      <c r="G51" s="276"/>
      <c r="H51" s="279" t="s">
        <v>80</v>
      </c>
      <c r="I51" s="280" t="e">
        <f>IF(C11&lt;I47,C11/C47,I47/C47)</f>
        <v>#DIV/0!</v>
      </c>
      <c r="AN51" s="525"/>
      <c r="AR51" s="552" t="s">
        <v>312</v>
      </c>
      <c r="AS51" s="552"/>
      <c r="AT51" s="552"/>
      <c r="AU51" s="552"/>
      <c r="AV51" s="552"/>
      <c r="AW51" s="552"/>
      <c r="AX51" s="552"/>
      <c r="AY51" s="552"/>
      <c r="AZ51" s="552"/>
      <c r="BA51" s="530">
        <f>C11</f>
        <v>0</v>
      </c>
    </row>
    <row r="52" spans="1:83" s="39" customFormat="1" ht="15">
      <c r="B52" s="40"/>
      <c r="P52" s="368" t="s">
        <v>81</v>
      </c>
      <c r="Q52" s="369"/>
      <c r="R52" s="4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N52" s="527"/>
      <c r="AR52" s="553" t="s">
        <v>313</v>
      </c>
      <c r="AS52" s="553"/>
      <c r="AT52" s="553"/>
      <c r="AU52" s="553"/>
      <c r="AV52" s="553"/>
      <c r="AW52" s="553"/>
      <c r="AX52" s="553"/>
      <c r="AY52" s="553"/>
      <c r="AZ52" s="553"/>
      <c r="BA52" s="531">
        <f>D11</f>
        <v>0</v>
      </c>
    </row>
    <row r="53" spans="1:83" s="39" customFormat="1" ht="15">
      <c r="B53" s="40"/>
      <c r="J53" s="41"/>
      <c r="K53" s="42"/>
      <c r="P53" s="370" t="s">
        <v>82</v>
      </c>
      <c r="Q53" s="366">
        <f>F81</f>
        <v>0</v>
      </c>
      <c r="R53" s="4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N53" s="527"/>
      <c r="AR53" s="513"/>
      <c r="AS53" s="514"/>
      <c r="AT53" s="514"/>
      <c r="AU53" s="514"/>
      <c r="AV53" s="514"/>
      <c r="AW53" s="514"/>
      <c r="AX53" s="514"/>
      <c r="AY53" s="514"/>
      <c r="AZ53" s="515" t="s">
        <v>298</v>
      </c>
      <c r="BA53" s="532">
        <f>C9</f>
        <v>0</v>
      </c>
      <c r="BB53" s="521" t="s">
        <v>300</v>
      </c>
      <c r="BC53" s="559" t="s">
        <v>302</v>
      </c>
      <c r="BD53" s="559"/>
      <c r="BE53" s="559"/>
      <c r="BF53" s="559"/>
      <c r="BG53" s="559"/>
      <c r="BH53" s="559"/>
      <c r="BI53" s="559"/>
      <c r="BJ53" s="559"/>
      <c r="BK53" s="559"/>
      <c r="BL53" s="559"/>
      <c r="BM53" s="559"/>
      <c r="BN53" s="559"/>
      <c r="BO53" s="559"/>
      <c r="BP53" s="559"/>
      <c r="BQ53" s="559"/>
      <c r="BR53" s="559"/>
      <c r="BS53" s="559"/>
      <c r="BT53" s="559"/>
      <c r="BU53" s="559"/>
      <c r="BV53" s="559"/>
      <c r="BW53" s="559"/>
      <c r="BX53" s="559"/>
      <c r="BY53" s="559"/>
      <c r="BZ53" s="559"/>
      <c r="CA53" s="559"/>
      <c r="CB53" s="559"/>
      <c r="CC53" s="559"/>
      <c r="CD53" s="559"/>
      <c r="CE53" s="559"/>
    </row>
    <row r="54" spans="1:83">
      <c r="D54" s="5"/>
      <c r="P54" s="370" t="s">
        <v>83</v>
      </c>
      <c r="Q54" s="365">
        <f>F82</f>
        <v>0</v>
      </c>
      <c r="AN54" s="525"/>
      <c r="AR54" s="522"/>
      <c r="AS54" s="523"/>
      <c r="AT54" s="523"/>
      <c r="AU54" s="523"/>
      <c r="AV54" s="523"/>
      <c r="AW54" s="523"/>
      <c r="AX54" s="523"/>
      <c r="AY54" s="523"/>
      <c r="AZ54" s="524" t="s">
        <v>299</v>
      </c>
      <c r="BA54" s="533">
        <f>BA55-BA53</f>
        <v>0</v>
      </c>
      <c r="BC54" s="558" t="s">
        <v>301</v>
      </c>
      <c r="BD54" s="558"/>
      <c r="BE54" s="558"/>
      <c r="BF54" s="558"/>
      <c r="BG54" s="558"/>
      <c r="BH54" s="558"/>
      <c r="BI54" s="558"/>
      <c r="BJ54" s="558"/>
      <c r="BK54" s="558"/>
      <c r="BL54" s="558"/>
      <c r="BM54" s="558"/>
      <c r="BN54" s="558"/>
      <c r="BO54" s="558"/>
      <c r="BP54" s="558"/>
      <c r="BQ54" s="558"/>
      <c r="BR54" s="558"/>
      <c r="BS54" s="558"/>
      <c r="BT54" s="558"/>
      <c r="BU54" s="558"/>
      <c r="BV54" s="558"/>
      <c r="BW54" s="558"/>
      <c r="BX54" s="558"/>
      <c r="BY54" s="558"/>
      <c r="BZ54" s="558"/>
      <c r="CA54" s="558"/>
      <c r="CB54" s="558"/>
      <c r="CC54" s="558"/>
      <c r="CD54" s="558"/>
      <c r="CE54" s="558"/>
    </row>
    <row r="55" spans="1:83">
      <c r="D55" s="5"/>
      <c r="P55" s="370" t="s">
        <v>84</v>
      </c>
      <c r="Q55" s="365">
        <f>F98</f>
        <v>5</v>
      </c>
      <c r="AN55" s="525"/>
      <c r="AR55" s="516"/>
      <c r="AS55" s="517"/>
      <c r="AT55" s="517"/>
      <c r="AU55" s="517"/>
      <c r="AV55" s="517"/>
      <c r="AW55" s="517"/>
      <c r="AX55" s="517"/>
      <c r="AY55" s="517"/>
      <c r="AZ55" s="515" t="s">
        <v>297</v>
      </c>
      <c r="BA55" s="534">
        <f>(G47*I12)+(H29*45)</f>
        <v>0</v>
      </c>
      <c r="BC55" s="557" t="s">
        <v>303</v>
      </c>
      <c r="BD55" s="557"/>
      <c r="BE55" s="557"/>
      <c r="BF55" s="557"/>
      <c r="BG55" s="557"/>
      <c r="BH55" s="557"/>
      <c r="BI55" s="557"/>
      <c r="BJ55" s="557"/>
      <c r="BK55" s="557"/>
      <c r="BL55" s="557"/>
      <c r="BM55" s="557"/>
      <c r="BN55" s="557"/>
      <c r="BO55" s="557"/>
      <c r="BP55" s="557"/>
      <c r="BQ55" s="557"/>
      <c r="BR55" s="557"/>
      <c r="BS55" s="557"/>
      <c r="BT55" s="557"/>
      <c r="BU55" s="557"/>
      <c r="BV55" s="557"/>
      <c r="BW55" s="557"/>
      <c r="BX55" s="557"/>
      <c r="BY55" s="557"/>
      <c r="BZ55" s="557"/>
      <c r="CA55" s="557"/>
      <c r="CB55" s="557"/>
      <c r="CC55" s="557"/>
      <c r="CD55" s="557"/>
      <c r="CE55" s="557"/>
    </row>
    <row r="56" spans="1:83" ht="13.5" thickBot="1">
      <c r="D56" s="1"/>
      <c r="H56" s="74"/>
      <c r="I56" s="30"/>
      <c r="J56" s="23"/>
      <c r="K56" s="30"/>
      <c r="P56" s="370" t="s">
        <v>86</v>
      </c>
      <c r="Q56" s="367">
        <f>F103</f>
        <v>4.4999999999999998E-2</v>
      </c>
      <c r="AD56" s="192" t="s">
        <v>85</v>
      </c>
      <c r="AN56" s="525"/>
      <c r="BC56" s="575" t="s">
        <v>304</v>
      </c>
      <c r="BD56" s="575"/>
      <c r="BE56" s="575"/>
      <c r="BF56" s="575"/>
      <c r="BG56" s="575"/>
      <c r="BH56" s="575"/>
      <c r="BI56" s="575"/>
      <c r="BJ56" s="575"/>
      <c r="BK56" s="575"/>
      <c r="BL56" s="575"/>
      <c r="BM56" s="575"/>
      <c r="BN56" s="575"/>
      <c r="BO56" s="575"/>
      <c r="BP56" s="575"/>
      <c r="BQ56" s="575"/>
      <c r="BR56" s="575"/>
      <c r="BS56" s="575"/>
      <c r="BT56" s="575"/>
      <c r="BU56" s="575"/>
      <c r="BV56" s="575"/>
      <c r="BW56" s="575"/>
      <c r="BX56" s="575"/>
      <c r="BY56" s="575"/>
      <c r="BZ56" s="575"/>
      <c r="CA56" s="575"/>
      <c r="CB56" s="575"/>
      <c r="CC56" s="575"/>
      <c r="CD56" s="575"/>
      <c r="CE56" s="575"/>
    </row>
    <row r="57" spans="1:83">
      <c r="C57" s="9"/>
      <c r="D57" s="5"/>
      <c r="F57" s="9"/>
      <c r="G57" s="30"/>
      <c r="H57" s="109" t="s">
        <v>87</v>
      </c>
      <c r="I57" s="30"/>
      <c r="P57" s="370"/>
      <c r="Q57" s="120"/>
      <c r="AD57" s="562" t="s">
        <v>88</v>
      </c>
      <c r="AE57" s="563"/>
      <c r="AF57" s="563"/>
      <c r="AG57" s="564"/>
      <c r="AN57" s="525"/>
    </row>
    <row r="58" spans="1:83" ht="14.25" customHeight="1">
      <c r="D58" s="5"/>
      <c r="G58" s="1" t="s">
        <v>89</v>
      </c>
      <c r="H58" s="108">
        <f>E11</f>
        <v>0</v>
      </c>
      <c r="I58" s="5" t="str">
        <f>IF(H58&lt;0,"OVER","UNDER")</f>
        <v>UNDER</v>
      </c>
      <c r="J58" s="23"/>
      <c r="P58" s="370" t="s">
        <v>90</v>
      </c>
      <c r="Q58" s="365">
        <f>I10</f>
        <v>1</v>
      </c>
      <c r="AD58" s="194" t="s">
        <v>56</v>
      </c>
      <c r="AE58" s="187" t="s">
        <v>91</v>
      </c>
      <c r="AF58" s="187" t="s">
        <v>92</v>
      </c>
      <c r="AG58" s="195" t="s">
        <v>93</v>
      </c>
      <c r="AN58" s="525"/>
    </row>
    <row r="59" spans="1:83" ht="24.95" customHeight="1">
      <c r="D59" s="5"/>
      <c r="G59" s="1" t="s">
        <v>98</v>
      </c>
      <c r="H59" s="108">
        <f>E10</f>
        <v>0</v>
      </c>
      <c r="I59" s="5" t="str">
        <f>IF(H59&lt;0,"OVER","UNDER")</f>
        <v>UNDER</v>
      </c>
      <c r="P59" s="370" t="s">
        <v>99</v>
      </c>
      <c r="Q59" s="120">
        <f>+Q58*12</f>
        <v>12</v>
      </c>
      <c r="AD59" s="565"/>
      <c r="AE59" s="188" t="s">
        <v>100</v>
      </c>
      <c r="AF59" s="189">
        <f>AH47</f>
        <v>0</v>
      </c>
      <c r="AG59" s="196">
        <f>AK47</f>
        <v>0</v>
      </c>
      <c r="AN59" s="525"/>
    </row>
    <row r="60" spans="1:83" ht="17.25" customHeight="1">
      <c r="D60" s="5"/>
      <c r="G60" s="30" t="s">
        <v>103</v>
      </c>
      <c r="H60" s="97">
        <v>1</v>
      </c>
      <c r="I60" s="30"/>
      <c r="P60" s="37"/>
      <c r="AD60" s="566"/>
      <c r="AE60" s="188" t="s">
        <v>104</v>
      </c>
      <c r="AF60" s="189">
        <f>AG47</f>
        <v>0</v>
      </c>
      <c r="AG60" s="196">
        <f>AJ47</f>
        <v>0</v>
      </c>
      <c r="AN60" s="525"/>
    </row>
    <row r="61" spans="1:83" ht="14.25" customHeight="1">
      <c r="D61" s="5"/>
      <c r="G61" s="30" t="s">
        <v>106</v>
      </c>
      <c r="H61" s="97"/>
      <c r="I61" s="30"/>
      <c r="O61" s="379" t="s">
        <v>107</v>
      </c>
      <c r="P61" s="380" t="s">
        <v>108</v>
      </c>
      <c r="Q61" s="383" t="e">
        <f>+Q62+Q63</f>
        <v>#DIV/0!</v>
      </c>
      <c r="AD61" s="566"/>
      <c r="AE61" s="188" t="s">
        <v>109</v>
      </c>
      <c r="AF61" s="189">
        <f>AF47</f>
        <v>0</v>
      </c>
      <c r="AG61" s="196">
        <f>AI47</f>
        <v>0</v>
      </c>
      <c r="AN61" s="525"/>
    </row>
    <row r="62" spans="1:83" ht="12.75" customHeight="1">
      <c r="D62" s="5"/>
      <c r="F62" s="30"/>
      <c r="G62" s="30" t="s">
        <v>110</v>
      </c>
      <c r="H62" s="29">
        <f>25*I12</f>
        <v>250</v>
      </c>
      <c r="I62" s="30"/>
      <c r="O62" s="378" t="s">
        <v>111</v>
      </c>
      <c r="P62" s="381" t="s">
        <v>112</v>
      </c>
      <c r="Q62" s="390" t="e">
        <f>I50+I32</f>
        <v>#DIV/0!</v>
      </c>
      <c r="AD62" s="567"/>
      <c r="AE62" s="190" t="s">
        <v>113</v>
      </c>
      <c r="AF62" s="191">
        <f>+AF59+AF60+AF61</f>
        <v>0</v>
      </c>
      <c r="AG62" s="197">
        <f>+AG59+AG60+AG61</f>
        <v>0</v>
      </c>
      <c r="AN62" s="525"/>
    </row>
    <row r="63" spans="1:83" ht="12.75" customHeight="1" thickBot="1">
      <c r="D63" s="5"/>
      <c r="E63" s="11"/>
      <c r="G63" s="30" t="s">
        <v>114</v>
      </c>
      <c r="H63" s="97">
        <v>0.51</v>
      </c>
      <c r="I63" s="30"/>
      <c r="O63" s="377" t="s">
        <v>115</v>
      </c>
      <c r="P63" s="382" t="s">
        <v>116</v>
      </c>
      <c r="Q63" s="384">
        <f>C9</f>
        <v>0</v>
      </c>
      <c r="AD63" s="198"/>
      <c r="AE63" s="199"/>
      <c r="AF63" s="199"/>
      <c r="AG63" s="200"/>
      <c r="AN63" s="525"/>
    </row>
    <row r="64" spans="1:83" ht="12.75" customHeight="1">
      <c r="E64" s="9"/>
      <c r="G64" s="30"/>
      <c r="H64" s="74"/>
      <c r="I64" s="30"/>
      <c r="P64" s="37"/>
      <c r="AN64" s="525"/>
    </row>
    <row r="65" spans="1:40" ht="12.75" customHeight="1">
      <c r="A65" s="10"/>
      <c r="B65" s="10"/>
      <c r="C65" s="10"/>
      <c r="F65" s="11"/>
      <c r="G65" s="30"/>
      <c r="H65" s="74"/>
      <c r="I65" s="30"/>
      <c r="P65" s="37"/>
      <c r="AN65" s="525"/>
    </row>
    <row r="66" spans="1:40" ht="12.75" customHeight="1">
      <c r="A66" s="10"/>
      <c r="B66" s="10"/>
      <c r="C66" s="10"/>
      <c r="G66" s="30"/>
      <c r="H66" s="74"/>
      <c r="I66" s="30"/>
      <c r="P66" s="37"/>
      <c r="AD66" s="1"/>
      <c r="AE66" s="1"/>
      <c r="AN66" s="525"/>
    </row>
    <row r="67" spans="1:40" ht="12.75" customHeight="1">
      <c r="G67" s="30"/>
      <c r="H67" s="74"/>
      <c r="I67" s="30"/>
      <c r="P67" s="37"/>
      <c r="AD67" s="1"/>
      <c r="AE67" s="1"/>
      <c r="AN67" s="525"/>
    </row>
    <row r="68" spans="1:40" ht="12.75" customHeight="1">
      <c r="G68" s="30"/>
      <c r="H68" s="74"/>
      <c r="I68" s="30"/>
      <c r="AN68" s="525"/>
    </row>
    <row r="69" spans="1:40" ht="12.75" customHeight="1">
      <c r="E69" s="11"/>
      <c r="G69" s="9"/>
      <c r="AN69" s="525"/>
    </row>
    <row r="70" spans="1:40" ht="12.75" customHeight="1">
      <c r="E70" s="11"/>
      <c r="G70" s="9"/>
      <c r="I70" s="9"/>
      <c r="AN70" s="525"/>
    </row>
    <row r="71" spans="1:40" ht="27" customHeight="1">
      <c r="E71" s="346" t="s">
        <v>118</v>
      </c>
      <c r="F71" s="347"/>
      <c r="G71" s="348"/>
      <c r="H71" s="349"/>
      <c r="I71" s="349"/>
      <c r="J71" s="350"/>
      <c r="K71" s="350"/>
      <c r="L71" s="350"/>
      <c r="AN71" s="525"/>
    </row>
    <row r="72" spans="1:40" ht="12.75" customHeight="1">
      <c r="E72" s="351"/>
      <c r="F72" s="351"/>
      <c r="G72" s="64"/>
      <c r="H72" s="351"/>
      <c r="I72" s="351"/>
      <c r="J72" s="350"/>
      <c r="K72" s="350"/>
      <c r="L72" s="350"/>
      <c r="AN72" s="525"/>
    </row>
    <row r="73" spans="1:40" ht="12.75" customHeight="1">
      <c r="C73" s="12"/>
      <c r="E73" s="351" t="s">
        <v>119</v>
      </c>
      <c r="F73" s="352">
        <f>G47+(H29/5*25)</f>
        <v>0</v>
      </c>
      <c r="G73" s="64" t="s">
        <v>120</v>
      </c>
      <c r="H73" s="351"/>
      <c r="I73" s="351"/>
      <c r="J73" s="350"/>
      <c r="K73" s="350"/>
      <c r="L73" s="350"/>
      <c r="AD73" s="192" t="s">
        <v>85</v>
      </c>
      <c r="AN73" s="525"/>
    </row>
    <row r="74" spans="1:40" ht="12.75" customHeight="1">
      <c r="E74" s="351" t="s">
        <v>121</v>
      </c>
      <c r="F74" s="353">
        <f>4/12</f>
        <v>0.33333333333333331</v>
      </c>
      <c r="G74" s="64"/>
      <c r="H74" s="351"/>
      <c r="I74" s="351"/>
      <c r="J74" s="350"/>
      <c r="K74" s="350"/>
      <c r="L74" s="350"/>
      <c r="AD74" s="568" t="s">
        <v>88</v>
      </c>
      <c r="AE74" s="569"/>
      <c r="AF74" s="569"/>
      <c r="AG74" s="569"/>
      <c r="AH74" s="569"/>
      <c r="AI74" s="569"/>
      <c r="AJ74" s="570"/>
      <c r="AN74" s="525"/>
    </row>
    <row r="75" spans="1:40" ht="12.75" customHeight="1">
      <c r="E75" s="351" t="s">
        <v>122</v>
      </c>
      <c r="F75" s="354">
        <f>F73*F74</f>
        <v>0</v>
      </c>
      <c r="G75" s="64"/>
      <c r="H75" s="351"/>
      <c r="I75" s="351"/>
      <c r="J75" s="350"/>
      <c r="K75" s="350"/>
      <c r="L75" s="350"/>
      <c r="AD75" s="371" t="s">
        <v>94</v>
      </c>
      <c r="AE75" s="371" t="s">
        <v>56</v>
      </c>
      <c r="AF75" s="372"/>
      <c r="AG75" s="372" t="s">
        <v>95</v>
      </c>
      <c r="AH75" s="372" t="s">
        <v>96</v>
      </c>
      <c r="AI75" s="372" t="s">
        <v>97</v>
      </c>
      <c r="AJ75" s="518" t="s">
        <v>65</v>
      </c>
      <c r="AN75" s="525"/>
    </row>
    <row r="76" spans="1:40" ht="12.75" customHeight="1">
      <c r="E76" s="351" t="s">
        <v>123</v>
      </c>
      <c r="F76" s="354">
        <v>132</v>
      </c>
      <c r="G76" s="64"/>
      <c r="H76" s="351"/>
      <c r="I76" s="351"/>
      <c r="J76" s="350"/>
      <c r="K76" s="350"/>
      <c r="L76" s="350"/>
      <c r="AD76" s="578" t="s">
        <v>101</v>
      </c>
      <c r="AE76" s="576"/>
      <c r="AF76" s="373" t="s">
        <v>102</v>
      </c>
      <c r="AG76" s="374">
        <f>AH47</f>
        <v>0</v>
      </c>
      <c r="AH76" s="374">
        <f>AG47</f>
        <v>0</v>
      </c>
      <c r="AI76" s="374">
        <f>AF47</f>
        <v>0</v>
      </c>
      <c r="AJ76" s="374">
        <f>SUM(AG76:AI76)</f>
        <v>0</v>
      </c>
      <c r="AN76" s="525"/>
    </row>
    <row r="77" spans="1:40" ht="12.75" customHeight="1">
      <c r="E77" s="351" t="s">
        <v>124</v>
      </c>
      <c r="F77" s="354">
        <v>140</v>
      </c>
      <c r="G77" s="64"/>
      <c r="H77" s="351"/>
      <c r="I77" s="351"/>
      <c r="J77" s="350"/>
      <c r="K77" s="350"/>
      <c r="L77" s="350"/>
      <c r="AD77" s="579"/>
      <c r="AE77" s="577"/>
      <c r="AF77" s="375" t="s">
        <v>105</v>
      </c>
      <c r="AG77" s="376">
        <f>AK47</f>
        <v>0</v>
      </c>
      <c r="AH77" s="376">
        <f>AJ47</f>
        <v>0</v>
      </c>
      <c r="AI77" s="376">
        <f>AI47</f>
        <v>0</v>
      </c>
      <c r="AJ77" s="376">
        <f>SUM(AG77:AI77)</f>
        <v>0</v>
      </c>
      <c r="AN77" s="525"/>
    </row>
    <row r="78" spans="1:40" ht="12.75" customHeight="1">
      <c r="E78" s="351" t="s">
        <v>125</v>
      </c>
      <c r="F78" s="354">
        <f>F75*F76</f>
        <v>0</v>
      </c>
      <c r="G78" s="64"/>
      <c r="H78" s="351"/>
      <c r="I78" s="351"/>
      <c r="J78" s="350"/>
      <c r="K78" s="350"/>
      <c r="L78" s="350"/>
      <c r="AD78" s="571"/>
      <c r="AE78" s="572"/>
      <c r="AF78" s="572"/>
      <c r="AG78" s="572"/>
      <c r="AH78" s="572"/>
      <c r="AI78" s="572"/>
      <c r="AJ78" s="573"/>
      <c r="AN78" s="525"/>
    </row>
    <row r="79" spans="1:40" ht="12.75" customHeight="1">
      <c r="E79" s="351" t="s">
        <v>126</v>
      </c>
      <c r="F79" s="354">
        <f>F75*F77</f>
        <v>0</v>
      </c>
      <c r="G79" s="64"/>
      <c r="H79" s="351"/>
      <c r="I79" s="351"/>
      <c r="J79" s="350"/>
      <c r="K79" s="350"/>
      <c r="L79" s="350"/>
      <c r="AN79" s="525"/>
    </row>
    <row r="80" spans="1:40" ht="12.75" customHeight="1">
      <c r="E80" s="355" t="s">
        <v>127</v>
      </c>
      <c r="F80" s="354">
        <v>2000</v>
      </c>
      <c r="G80" s="64"/>
      <c r="H80" s="351"/>
      <c r="I80" s="351"/>
      <c r="J80" s="350"/>
      <c r="K80" s="64"/>
      <c r="L80" s="64"/>
      <c r="AN80" s="525"/>
    </row>
    <row r="81" spans="5:40" ht="12.75" customHeight="1">
      <c r="E81" s="355" t="s">
        <v>128</v>
      </c>
      <c r="F81" s="356">
        <f>F78/F80</f>
        <v>0</v>
      </c>
      <c r="G81" s="64"/>
      <c r="H81" s="351"/>
      <c r="I81" s="351"/>
      <c r="J81" s="350"/>
      <c r="K81" s="64"/>
      <c r="L81" s="64"/>
      <c r="AN81" s="525"/>
    </row>
    <row r="82" spans="5:40" ht="12.75" customHeight="1">
      <c r="E82" s="355" t="s">
        <v>129</v>
      </c>
      <c r="F82" s="356">
        <f>F79/F80</f>
        <v>0</v>
      </c>
      <c r="G82" s="64"/>
      <c r="H82" s="351"/>
      <c r="I82" s="351"/>
      <c r="J82" s="350"/>
      <c r="K82" s="64"/>
      <c r="L82" s="64"/>
      <c r="AN82" s="525"/>
    </row>
    <row r="83" spans="5:40" ht="12.75" customHeight="1">
      <c r="E83" s="355"/>
      <c r="F83" s="354"/>
      <c r="G83" s="64"/>
      <c r="H83" s="351"/>
      <c r="I83" s="351"/>
      <c r="J83" s="350"/>
      <c r="K83" s="64"/>
      <c r="L83" s="64"/>
      <c r="AN83" s="525"/>
    </row>
    <row r="84" spans="5:40" ht="12.75" customHeight="1">
      <c r="E84" s="355" t="s">
        <v>130</v>
      </c>
      <c r="F84" s="354">
        <v>8</v>
      </c>
      <c r="G84" s="64"/>
      <c r="H84" s="351"/>
      <c r="I84" s="351"/>
      <c r="J84" s="350"/>
      <c r="K84" s="64"/>
      <c r="L84" s="64"/>
      <c r="AN84" s="525"/>
    </row>
    <row r="85" spans="5:40" ht="12.75" customHeight="1">
      <c r="E85" s="357" t="s">
        <v>131</v>
      </c>
      <c r="F85" s="358">
        <f>ROUNDUP(F82/F84,0)</f>
        <v>0</v>
      </c>
      <c r="G85" s="357"/>
      <c r="H85" s="350"/>
      <c r="I85" s="350"/>
      <c r="J85" s="350"/>
      <c r="K85" s="350"/>
      <c r="L85" s="351"/>
      <c r="AN85" s="525"/>
    </row>
    <row r="86" spans="5:40" ht="12.75" customHeight="1">
      <c r="E86" s="357" t="s">
        <v>132</v>
      </c>
      <c r="F86" s="358">
        <v>20</v>
      </c>
      <c r="G86" s="357"/>
      <c r="H86" s="350"/>
      <c r="I86" s="350"/>
      <c r="J86" s="350"/>
      <c r="K86" s="574"/>
      <c r="L86" s="574"/>
      <c r="AN86" s="525"/>
    </row>
    <row r="87" spans="5:40" ht="12.75" customHeight="1">
      <c r="E87" s="357" t="s">
        <v>133</v>
      </c>
      <c r="F87" s="358">
        <f>F85*F86</f>
        <v>0</v>
      </c>
      <c r="G87" s="357"/>
      <c r="H87" s="350"/>
      <c r="I87" s="350"/>
      <c r="J87" s="350"/>
      <c r="K87" s="64"/>
      <c r="L87" s="64"/>
      <c r="AN87" s="525"/>
    </row>
    <row r="88" spans="5:40" ht="12.75" customHeight="1">
      <c r="E88" s="357" t="s">
        <v>134</v>
      </c>
      <c r="F88" s="358">
        <f>F87</f>
        <v>0</v>
      </c>
      <c r="G88" s="357"/>
      <c r="H88" s="350"/>
      <c r="I88" s="350"/>
      <c r="J88" s="64"/>
      <c r="K88" s="64"/>
      <c r="L88" s="64"/>
      <c r="AN88" s="525"/>
    </row>
    <row r="89" spans="5:40" ht="12.75" customHeight="1">
      <c r="E89" s="357" t="s">
        <v>135</v>
      </c>
      <c r="F89" s="358">
        <v>134</v>
      </c>
      <c r="G89" s="350" t="s">
        <v>136</v>
      </c>
      <c r="H89" s="64"/>
      <c r="I89" s="64"/>
      <c r="J89" s="64"/>
      <c r="K89"/>
      <c r="L89"/>
      <c r="AN89" s="525"/>
    </row>
    <row r="90" spans="5:40" ht="12.75" customHeight="1">
      <c r="E90" s="357" t="s">
        <v>137</v>
      </c>
      <c r="F90" s="358">
        <f>ROUNDUP(F75/F89,0)</f>
        <v>0</v>
      </c>
      <c r="G90" s="357"/>
      <c r="H90" s="350"/>
      <c r="I90" s="350"/>
      <c r="J90" s="64"/>
      <c r="K90" s="64"/>
      <c r="L90" s="64"/>
      <c r="AN90" s="525"/>
    </row>
    <row r="91" spans="5:40" ht="12.75" customHeight="1">
      <c r="E91" s="357" t="s">
        <v>138</v>
      </c>
      <c r="F91" s="358">
        <v>20</v>
      </c>
      <c r="G91" s="357"/>
      <c r="H91" s="350"/>
      <c r="I91" s="350"/>
      <c r="J91" s="64"/>
      <c r="K91" s="64"/>
      <c r="L91" s="64"/>
      <c r="AN91" s="525"/>
    </row>
    <row r="92" spans="5:40" ht="12.75" customHeight="1">
      <c r="E92" s="357" t="s">
        <v>139</v>
      </c>
      <c r="F92" s="358">
        <f>F87+F88+F91</f>
        <v>20</v>
      </c>
      <c r="G92" s="357"/>
      <c r="H92" s="350"/>
      <c r="I92" s="350"/>
      <c r="J92" s="64"/>
      <c r="K92" s="64"/>
      <c r="L92" s="351"/>
      <c r="AN92" s="525"/>
    </row>
    <row r="93" spans="5:40" ht="12.75" customHeight="1">
      <c r="E93" s="357" t="s">
        <v>140</v>
      </c>
      <c r="F93" s="358">
        <v>8</v>
      </c>
      <c r="G93" s="357"/>
      <c r="H93" s="350"/>
      <c r="I93" s="350"/>
      <c r="J93" s="64"/>
      <c r="K93" s="64"/>
      <c r="L93" s="351"/>
    </row>
    <row r="94" spans="5:40" ht="12.75" customHeight="1">
      <c r="E94" s="357" t="s">
        <v>141</v>
      </c>
      <c r="F94" s="358">
        <f>F92/F93</f>
        <v>2.5</v>
      </c>
      <c r="G94" s="357"/>
      <c r="H94" s="350"/>
      <c r="I94" s="350"/>
      <c r="J94" s="350"/>
      <c r="K94" s="350"/>
      <c r="L94" s="351"/>
    </row>
    <row r="95" spans="5:40" ht="12.75" customHeight="1">
      <c r="E95" s="357" t="s">
        <v>142</v>
      </c>
      <c r="F95" s="358">
        <f>F94</f>
        <v>2.5</v>
      </c>
      <c r="G95" s="357"/>
      <c r="H95" s="350"/>
      <c r="I95" s="350"/>
      <c r="J95" s="350"/>
      <c r="K95" s="350"/>
      <c r="L95" s="351"/>
    </row>
    <row r="96" spans="5:40" ht="12.75" customHeight="1">
      <c r="E96" s="357" t="s">
        <v>143</v>
      </c>
      <c r="F96" s="358">
        <f>ROUNDUP((F87/4*6),0)</f>
        <v>0</v>
      </c>
      <c r="G96" s="357"/>
      <c r="H96" s="350"/>
      <c r="I96" s="350"/>
      <c r="J96" s="350"/>
      <c r="K96" s="350"/>
      <c r="L96" s="351"/>
    </row>
    <row r="97" spans="1:36" ht="12.75" customHeight="1">
      <c r="E97" s="357" t="s">
        <v>144</v>
      </c>
      <c r="F97" s="358">
        <f>F96/15</f>
        <v>0</v>
      </c>
      <c r="G97" s="357"/>
      <c r="H97" s="350"/>
      <c r="I97" s="350"/>
      <c r="J97" s="350"/>
      <c r="K97" s="350"/>
      <c r="L97" s="351"/>
    </row>
    <row r="98" spans="1:36" ht="12.75" customHeight="1">
      <c r="E98" s="357" t="s">
        <v>145</v>
      </c>
      <c r="F98" s="359">
        <f>F97+F95+F94</f>
        <v>5</v>
      </c>
      <c r="G98" s="357"/>
      <c r="H98" s="360"/>
      <c r="I98" s="350"/>
      <c r="J98" s="350"/>
      <c r="K98" s="350"/>
      <c r="L98" s="351"/>
    </row>
    <row r="99" spans="1:36" ht="12.75" customHeight="1">
      <c r="E99" s="355"/>
      <c r="F99" s="351"/>
      <c r="G99" s="351"/>
      <c r="H99" s="351"/>
      <c r="I99" s="351"/>
      <c r="J99" s="351"/>
      <c r="K99" s="351"/>
      <c r="L99" s="351"/>
    </row>
    <row r="100" spans="1:36" ht="12.75" customHeight="1">
      <c r="E100" s="361" t="s">
        <v>146</v>
      </c>
      <c r="F100" s="64"/>
      <c r="G100" s="362" t="s">
        <v>147</v>
      </c>
      <c r="H100" s="351"/>
      <c r="I100" s="351"/>
      <c r="J100" s="351"/>
      <c r="K100" s="351"/>
      <c r="L100" s="351"/>
    </row>
    <row r="101" spans="1:36" ht="12.75" customHeight="1" thickBot="1">
      <c r="E101" s="351" t="s">
        <v>148</v>
      </c>
      <c r="F101" s="363">
        <f>(F82+F81)/2*G101</f>
        <v>0</v>
      </c>
      <c r="G101" s="364">
        <v>0.13078000000000001</v>
      </c>
      <c r="H101" s="351" t="s">
        <v>149</v>
      </c>
      <c r="I101" s="351"/>
      <c r="J101" s="351"/>
      <c r="K101" s="351"/>
      <c r="L101" s="351"/>
    </row>
    <row r="102" spans="1:36" ht="12.75" customHeight="1" thickBot="1">
      <c r="E102" s="351" t="s">
        <v>150</v>
      </c>
      <c r="F102" s="520">
        <f>F98*G102</f>
        <v>4.4999999999999998E-2</v>
      </c>
      <c r="G102" s="351">
        <f>0.009</f>
        <v>8.9999999999999993E-3</v>
      </c>
      <c r="H102" s="351" t="s">
        <v>151</v>
      </c>
      <c r="I102" s="351"/>
      <c r="J102" s="351"/>
      <c r="K102" s="351"/>
      <c r="L102" s="351"/>
      <c r="AD102" s="397"/>
      <c r="AE102" s="397"/>
      <c r="AF102" s="397"/>
      <c r="AG102" s="397"/>
      <c r="AH102" s="398"/>
      <c r="AI102" s="399" t="s">
        <v>161</v>
      </c>
      <c r="AJ102" s="399" t="s">
        <v>162</v>
      </c>
    </row>
    <row r="103" spans="1:36" ht="12.75" customHeight="1">
      <c r="E103" s="351" t="s">
        <v>152</v>
      </c>
      <c r="F103" s="519">
        <f>SUM(F101:F102)</f>
        <v>4.4999999999999998E-2</v>
      </c>
      <c r="G103" s="362" t="s">
        <v>153</v>
      </c>
      <c r="H103" s="351"/>
      <c r="I103" s="351"/>
      <c r="J103" s="351"/>
      <c r="K103" s="351"/>
      <c r="L103" s="351"/>
      <c r="AD103" s="408"/>
      <c r="AE103" s="408"/>
      <c r="AF103" s="408"/>
      <c r="AG103" s="408"/>
      <c r="AH103" s="409"/>
      <c r="AI103" s="408"/>
      <c r="AJ103" s="408"/>
    </row>
    <row r="104" spans="1:36" ht="12.75" customHeight="1">
      <c r="L104"/>
      <c r="AD104" s="489"/>
      <c r="AE104" s="489"/>
      <c r="AF104" s="490"/>
      <c r="AG104" s="490"/>
      <c r="AH104" s="490"/>
      <c r="AI104" s="491">
        <f>C9</f>
        <v>0</v>
      </c>
      <c r="AJ104" s="492">
        <f>D9</f>
        <v>0</v>
      </c>
    </row>
    <row r="105" spans="1:36" ht="12.75" customHeight="1">
      <c r="L105"/>
    </row>
    <row r="106" spans="1:36" ht="12.75" customHeight="1">
      <c r="L106"/>
    </row>
    <row r="107" spans="1:36" ht="12.75" customHeight="1">
      <c r="L107"/>
    </row>
    <row r="108" spans="1:36" ht="12.75" customHeight="1">
      <c r="L108"/>
    </row>
    <row r="109" spans="1:36" ht="12.75" customHeight="1"/>
    <row r="110" spans="1:36" ht="12.75" customHeight="1"/>
    <row r="111" spans="1:36">
      <c r="A111" s="464" t="s">
        <v>154</v>
      </c>
      <c r="B111" s="439"/>
    </row>
    <row r="112" spans="1:36" ht="13.5" thickBot="1"/>
    <row r="113" spans="1:47" ht="16.5" customHeight="1" thickBot="1">
      <c r="A113" s="391"/>
      <c r="B113" s="392"/>
      <c r="C113" s="560" t="s">
        <v>155</v>
      </c>
      <c r="D113" s="561"/>
      <c r="E113" s="393"/>
      <c r="F113" s="394"/>
      <c r="G113" s="560" t="s">
        <v>156</v>
      </c>
      <c r="H113" s="561"/>
      <c r="I113" s="395"/>
      <c r="J113" s="392"/>
      <c r="K113" s="560" t="s">
        <v>157</v>
      </c>
      <c r="L113" s="561"/>
      <c r="M113" s="395"/>
      <c r="N113" s="395" t="s">
        <v>158</v>
      </c>
      <c r="O113" s="395"/>
      <c r="P113" s="395"/>
      <c r="Q113" s="395" t="s">
        <v>159</v>
      </c>
      <c r="R113" s="395" t="s">
        <v>160</v>
      </c>
      <c r="S113" s="396"/>
      <c r="T113" s="396"/>
      <c r="U113" s="396"/>
      <c r="V113" s="396"/>
      <c r="W113" s="396"/>
      <c r="X113" s="396"/>
      <c r="Y113" s="397"/>
      <c r="Z113" s="397"/>
      <c r="AA113" s="397"/>
      <c r="AB113" s="397"/>
      <c r="AC113" s="397"/>
      <c r="AK113" s="399" t="s">
        <v>163</v>
      </c>
      <c r="AL113" s="400"/>
      <c r="AM113" s="399" t="s">
        <v>164</v>
      </c>
      <c r="AN113" s="494" t="s">
        <v>165</v>
      </c>
      <c r="AO113" s="494" t="s">
        <v>166</v>
      </c>
      <c r="AP113" s="494" t="s">
        <v>167</v>
      </c>
      <c r="AQ113" s="400" t="s">
        <v>165</v>
      </c>
      <c r="AR113" s="399" t="s">
        <v>168</v>
      </c>
      <c r="AS113" s="399" t="s">
        <v>169</v>
      </c>
      <c r="AT113" s="399" t="s">
        <v>170</v>
      </c>
      <c r="AU113" s="400"/>
    </row>
    <row r="114" spans="1:47" ht="26.25">
      <c r="A114" s="401" t="s">
        <v>171</v>
      </c>
      <c r="B114" s="402"/>
      <c r="C114" s="403" t="s">
        <v>102</v>
      </c>
      <c r="D114" s="403" t="s">
        <v>172</v>
      </c>
      <c r="E114" s="403" t="s">
        <v>173</v>
      </c>
      <c r="F114" s="402"/>
      <c r="G114" s="403" t="s">
        <v>102</v>
      </c>
      <c r="H114" s="403" t="s">
        <v>172</v>
      </c>
      <c r="I114" s="404" t="s">
        <v>173</v>
      </c>
      <c r="J114" s="402"/>
      <c r="K114" s="405" t="s">
        <v>102</v>
      </c>
      <c r="L114" s="405" t="s">
        <v>172</v>
      </c>
      <c r="M114" s="405" t="s">
        <v>173</v>
      </c>
      <c r="N114" s="405" t="s">
        <v>102</v>
      </c>
      <c r="O114" s="405" t="s">
        <v>172</v>
      </c>
      <c r="P114" s="404" t="s">
        <v>173</v>
      </c>
      <c r="Q114" s="403" t="s">
        <v>174</v>
      </c>
      <c r="R114" s="403" t="s">
        <v>174</v>
      </c>
      <c r="S114" s="406" t="s">
        <v>175</v>
      </c>
      <c r="T114" s="406" t="s">
        <v>176</v>
      </c>
      <c r="U114" s="406" t="s">
        <v>177</v>
      </c>
      <c r="V114" s="406" t="s">
        <v>178</v>
      </c>
      <c r="W114" s="407" t="s">
        <v>179</v>
      </c>
      <c r="X114" s="403" t="s">
        <v>180</v>
      </c>
      <c r="Y114" s="408"/>
      <c r="Z114" s="408"/>
      <c r="AA114" s="408"/>
      <c r="AB114" s="408"/>
      <c r="AC114" s="408"/>
      <c r="AK114" s="408"/>
      <c r="AL114" s="408"/>
      <c r="AM114" s="408"/>
      <c r="AN114" s="408"/>
      <c r="AO114" s="408"/>
      <c r="AP114" s="408"/>
      <c r="AQ114" s="408"/>
      <c r="AR114" s="408"/>
      <c r="AS114" s="408"/>
      <c r="AT114" s="408"/>
      <c r="AU114" s="408"/>
    </row>
    <row r="115" spans="1:47" ht="37.5" customHeight="1">
      <c r="A115" s="465">
        <f>D3</f>
        <v>0</v>
      </c>
      <c r="B115" s="466"/>
      <c r="C115" s="466">
        <f>R6</f>
        <v>0</v>
      </c>
      <c r="D115" s="467">
        <f>U6</f>
        <v>0</v>
      </c>
      <c r="E115" s="466">
        <f>R17</f>
        <v>0</v>
      </c>
      <c r="F115" s="466"/>
      <c r="G115" s="466">
        <f>C47</f>
        <v>0</v>
      </c>
      <c r="H115" s="468">
        <f>G47</f>
        <v>0</v>
      </c>
      <c r="I115" s="469">
        <f>H29</f>
        <v>0</v>
      </c>
      <c r="J115" s="466"/>
      <c r="K115" s="466"/>
      <c r="L115" s="466"/>
      <c r="M115" s="466"/>
      <c r="N115" s="466">
        <f>C115-G115</f>
        <v>0</v>
      </c>
      <c r="O115" s="474">
        <f>D115-H115</f>
        <v>0</v>
      </c>
      <c r="P115" s="470">
        <f>E115-I115</f>
        <v>0</v>
      </c>
      <c r="Q115" s="471"/>
      <c r="R115" s="472"/>
      <c r="S115" s="473"/>
      <c r="T115" s="473"/>
      <c r="U115" s="473"/>
      <c r="V115" s="473"/>
      <c r="W115" s="473"/>
      <c r="X115" s="473">
        <f>V12</f>
        <v>0</v>
      </c>
      <c r="Y115" s="489"/>
      <c r="Z115" s="489"/>
      <c r="AA115" s="489"/>
      <c r="AB115" s="489"/>
      <c r="AC115" s="489"/>
      <c r="AK115" s="491">
        <f>AI104-AJ104</f>
        <v>0</v>
      </c>
      <c r="AL115" s="490"/>
      <c r="AM115" s="493">
        <f>P2</f>
        <v>0</v>
      </c>
      <c r="AN115" s="493">
        <f>P4</f>
        <v>0</v>
      </c>
      <c r="AO115" s="495">
        <f>E1</f>
        <v>0</v>
      </c>
      <c r="AP115" s="493">
        <f>P2</f>
        <v>0</v>
      </c>
      <c r="AQ115" s="490"/>
      <c r="AR115" s="490"/>
      <c r="AS115" s="490"/>
      <c r="AT115" s="490"/>
      <c r="AU115" s="490"/>
    </row>
    <row r="119" spans="1:47">
      <c r="A119" s="464" t="s">
        <v>181</v>
      </c>
      <c r="B119" s="439"/>
    </row>
    <row r="121" spans="1:47" ht="34.5" thickBot="1">
      <c r="A121" s="441" t="s">
        <v>182</v>
      </c>
      <c r="B121" s="442" t="s">
        <v>183</v>
      </c>
      <c r="C121" s="443" t="s">
        <v>184</v>
      </c>
      <c r="D121" s="444" t="s">
        <v>185</v>
      </c>
      <c r="E121" s="445" t="s">
        <v>186</v>
      </c>
      <c r="F121" s="446" t="s">
        <v>187</v>
      </c>
      <c r="G121" s="445" t="s">
        <v>188</v>
      </c>
      <c r="H121" s="447" t="s">
        <v>189</v>
      </c>
      <c r="I121" s="445" t="s">
        <v>190</v>
      </c>
      <c r="J121" s="445" t="s">
        <v>180</v>
      </c>
      <c r="K121" s="445" t="s">
        <v>191</v>
      </c>
      <c r="L121" s="448" t="s">
        <v>192</v>
      </c>
      <c r="M121" s="448" t="s">
        <v>193</v>
      </c>
      <c r="N121" s="448" t="s">
        <v>194</v>
      </c>
      <c r="O121" s="448" t="s">
        <v>195</v>
      </c>
      <c r="P121" s="445" t="s">
        <v>196</v>
      </c>
      <c r="Q121" s="448" t="s">
        <v>197</v>
      </c>
      <c r="R121" s="449" t="s">
        <v>198</v>
      </c>
      <c r="S121" s="440" t="s">
        <v>199</v>
      </c>
      <c r="T121" s="440" t="s">
        <v>200</v>
      </c>
      <c r="U121" s="440" t="s">
        <v>201</v>
      </c>
    </row>
    <row r="122" spans="1:47" ht="30" customHeight="1" thickBot="1">
      <c r="A122" s="451"/>
      <c r="B122" s="451"/>
      <c r="C122" s="451"/>
      <c r="D122" s="452">
        <f>D3</f>
        <v>0</v>
      </c>
      <c r="E122" s="454">
        <f>C9</f>
        <v>0</v>
      </c>
      <c r="F122" s="455">
        <f>D9</f>
        <v>0</v>
      </c>
      <c r="G122" s="456">
        <f>E122-F122</f>
        <v>0</v>
      </c>
      <c r="H122" s="453"/>
      <c r="I122" s="457"/>
      <c r="J122" s="457"/>
      <c r="K122" s="457"/>
      <c r="L122" s="457"/>
      <c r="M122" s="457"/>
      <c r="N122" s="458">
        <f>E1</f>
        <v>0</v>
      </c>
      <c r="O122" s="457">
        <f>Q2</f>
        <v>0</v>
      </c>
      <c r="P122" s="459">
        <f>C7</f>
        <v>0</v>
      </c>
      <c r="Q122" s="460"/>
      <c r="R122" s="461">
        <f>H122+(H29/5*3.75)</f>
        <v>0</v>
      </c>
      <c r="S122" s="462">
        <f>T2</f>
        <v>0</v>
      </c>
      <c r="T122" s="462">
        <f>U2</f>
        <v>0</v>
      </c>
      <c r="U122" s="463">
        <f>V2</f>
        <v>0</v>
      </c>
    </row>
    <row r="127" spans="1:47">
      <c r="H127" s="9"/>
    </row>
    <row r="131" spans="2:9">
      <c r="C131" s="20" t="s">
        <v>274</v>
      </c>
      <c r="D131" s="4" t="s">
        <v>275</v>
      </c>
      <c r="E131" s="20" t="s">
        <v>276</v>
      </c>
      <c r="F131" s="20" t="s">
        <v>277</v>
      </c>
      <c r="G131" s="20" t="s">
        <v>278</v>
      </c>
      <c r="H131" s="20" t="s">
        <v>279</v>
      </c>
    </row>
    <row r="132" spans="2:9">
      <c r="B132" s="510" t="s">
        <v>259</v>
      </c>
      <c r="C132" s="510"/>
      <c r="D132" s="511"/>
      <c r="E132" s="510"/>
      <c r="F132" s="510"/>
      <c r="G132" s="510">
        <f>C132-E132</f>
        <v>0</v>
      </c>
      <c r="H132" s="512">
        <f>D132-F132</f>
        <v>0</v>
      </c>
      <c r="I132" s="510" t="s">
        <v>259</v>
      </c>
    </row>
    <row r="133" spans="2:9">
      <c r="B133" s="510" t="s">
        <v>260</v>
      </c>
      <c r="C133" s="510"/>
      <c r="D133" s="511"/>
      <c r="E133" s="510"/>
      <c r="F133" s="510"/>
      <c r="G133" s="510">
        <f t="shared" ref="G133:G146" si="7">C133-E133</f>
        <v>0</v>
      </c>
      <c r="H133" s="512">
        <f t="shared" ref="H133:H146" si="8">D133-F133</f>
        <v>0</v>
      </c>
      <c r="I133" s="510" t="s">
        <v>260</v>
      </c>
    </row>
    <row r="134" spans="2:9">
      <c r="B134" s="510" t="s">
        <v>261</v>
      </c>
      <c r="C134" s="510"/>
      <c r="D134" s="511"/>
      <c r="E134" s="510"/>
      <c r="F134" s="510"/>
      <c r="G134" s="510">
        <f t="shared" si="7"/>
        <v>0</v>
      </c>
      <c r="H134" s="512">
        <f t="shared" si="8"/>
        <v>0</v>
      </c>
      <c r="I134" s="510" t="s">
        <v>261</v>
      </c>
    </row>
    <row r="135" spans="2:9">
      <c r="B135" s="510" t="s">
        <v>262</v>
      </c>
      <c r="C135" s="510"/>
      <c r="D135" s="511"/>
      <c r="E135" s="510"/>
      <c r="F135" s="510"/>
      <c r="G135" s="510">
        <f t="shared" si="7"/>
        <v>0</v>
      </c>
      <c r="H135" s="512">
        <f t="shared" si="8"/>
        <v>0</v>
      </c>
      <c r="I135" s="510" t="s">
        <v>262</v>
      </c>
    </row>
    <row r="136" spans="2:9">
      <c r="B136" s="510" t="s">
        <v>263</v>
      </c>
      <c r="C136" s="510"/>
      <c r="D136" s="511"/>
      <c r="E136" s="510"/>
      <c r="F136" s="510"/>
      <c r="G136" s="510">
        <f t="shared" si="7"/>
        <v>0</v>
      </c>
      <c r="H136" s="512">
        <f t="shared" si="8"/>
        <v>0</v>
      </c>
      <c r="I136" s="510" t="s">
        <v>263</v>
      </c>
    </row>
    <row r="137" spans="2:9">
      <c r="B137" s="510" t="s">
        <v>264</v>
      </c>
      <c r="C137" s="510"/>
      <c r="D137" s="511"/>
      <c r="E137" s="510"/>
      <c r="F137" s="510"/>
      <c r="G137" s="510">
        <f t="shared" si="7"/>
        <v>0</v>
      </c>
      <c r="H137" s="512">
        <f t="shared" si="8"/>
        <v>0</v>
      </c>
      <c r="I137" s="510" t="s">
        <v>264</v>
      </c>
    </row>
    <row r="138" spans="2:9">
      <c r="B138" s="510" t="s">
        <v>265</v>
      </c>
      <c r="C138" s="510"/>
      <c r="D138" s="511"/>
      <c r="E138" s="510"/>
      <c r="F138" s="510"/>
      <c r="G138" s="510">
        <f t="shared" si="7"/>
        <v>0</v>
      </c>
      <c r="H138" s="512">
        <f t="shared" si="8"/>
        <v>0</v>
      </c>
      <c r="I138" s="510" t="s">
        <v>265</v>
      </c>
    </row>
    <row r="139" spans="2:9">
      <c r="B139" s="510" t="s">
        <v>266</v>
      </c>
      <c r="C139" s="510"/>
      <c r="D139" s="511"/>
      <c r="E139" s="510"/>
      <c r="F139" s="510"/>
      <c r="G139" s="510">
        <f t="shared" si="7"/>
        <v>0</v>
      </c>
      <c r="H139" s="512">
        <f t="shared" si="8"/>
        <v>0</v>
      </c>
      <c r="I139" s="510" t="s">
        <v>266</v>
      </c>
    </row>
    <row r="140" spans="2:9">
      <c r="B140" s="510" t="s">
        <v>267</v>
      </c>
      <c r="C140" s="510"/>
      <c r="D140" s="511"/>
      <c r="E140" s="510"/>
      <c r="F140" s="510"/>
      <c r="G140" s="510">
        <f t="shared" si="7"/>
        <v>0</v>
      </c>
      <c r="H140" s="512">
        <f t="shared" si="8"/>
        <v>0</v>
      </c>
      <c r="I140" s="510" t="s">
        <v>267</v>
      </c>
    </row>
    <row r="141" spans="2:9">
      <c r="B141" s="510" t="s">
        <v>268</v>
      </c>
      <c r="C141" s="510"/>
      <c r="D141" s="511"/>
      <c r="E141" s="510"/>
      <c r="F141" s="510"/>
      <c r="G141" s="510">
        <f t="shared" si="7"/>
        <v>0</v>
      </c>
      <c r="H141" s="512">
        <f t="shared" si="8"/>
        <v>0</v>
      </c>
      <c r="I141" s="510" t="s">
        <v>268</v>
      </c>
    </row>
    <row r="142" spans="2:9">
      <c r="B142" s="510" t="s">
        <v>269</v>
      </c>
      <c r="C142" s="510"/>
      <c r="D142" s="511"/>
      <c r="E142" s="510"/>
      <c r="F142" s="510"/>
      <c r="G142" s="510">
        <f t="shared" si="7"/>
        <v>0</v>
      </c>
      <c r="H142" s="512">
        <f t="shared" si="8"/>
        <v>0</v>
      </c>
      <c r="I142" s="510" t="s">
        <v>269</v>
      </c>
    </row>
    <row r="143" spans="2:9">
      <c r="B143" s="510" t="s">
        <v>270</v>
      </c>
      <c r="C143" s="510"/>
      <c r="D143" s="511"/>
      <c r="E143" s="510"/>
      <c r="F143" s="510"/>
      <c r="G143" s="510">
        <f t="shared" si="7"/>
        <v>0</v>
      </c>
      <c r="H143" s="512">
        <f t="shared" si="8"/>
        <v>0</v>
      </c>
      <c r="I143" s="510" t="s">
        <v>270</v>
      </c>
    </row>
    <row r="144" spans="2:9">
      <c r="B144" s="510" t="s">
        <v>271</v>
      </c>
      <c r="C144" s="510"/>
      <c r="D144" s="511"/>
      <c r="E144" s="510"/>
      <c r="F144" s="510"/>
      <c r="G144" s="510">
        <f t="shared" si="7"/>
        <v>0</v>
      </c>
      <c r="H144" s="512">
        <f t="shared" si="8"/>
        <v>0</v>
      </c>
      <c r="I144" s="510" t="s">
        <v>271</v>
      </c>
    </row>
    <row r="145" spans="2:9">
      <c r="B145" s="510" t="s">
        <v>272</v>
      </c>
      <c r="C145" s="510"/>
      <c r="D145" s="511"/>
      <c r="E145" s="510"/>
      <c r="F145" s="510"/>
      <c r="G145" s="510">
        <f t="shared" si="7"/>
        <v>0</v>
      </c>
      <c r="H145" s="512">
        <f t="shared" si="8"/>
        <v>0</v>
      </c>
      <c r="I145" s="510" t="s">
        <v>272</v>
      </c>
    </row>
    <row r="146" spans="2:9">
      <c r="B146" s="510" t="s">
        <v>273</v>
      </c>
      <c r="C146" s="510"/>
      <c r="D146" s="511"/>
      <c r="E146" s="510"/>
      <c r="F146" s="510"/>
      <c r="G146" s="510">
        <f t="shared" si="7"/>
        <v>0</v>
      </c>
      <c r="H146" s="512">
        <f t="shared" si="8"/>
        <v>0</v>
      </c>
      <c r="I146" s="510" t="s">
        <v>273</v>
      </c>
    </row>
    <row r="147" spans="2:9">
      <c r="C147" s="1">
        <f>SUM(C132:C146)</f>
        <v>0</v>
      </c>
      <c r="D147" s="1">
        <f t="shared" ref="D147:H147" si="9">SUM(D132:D146)</f>
        <v>0</v>
      </c>
      <c r="E147" s="1">
        <f t="shared" si="9"/>
        <v>0</v>
      </c>
      <c r="F147" s="1">
        <f t="shared" si="9"/>
        <v>0</v>
      </c>
      <c r="G147" s="1">
        <f t="shared" si="9"/>
        <v>0</v>
      </c>
      <c r="H147" s="1">
        <f t="shared" si="9"/>
        <v>0</v>
      </c>
    </row>
  </sheetData>
  <mergeCells count="32">
    <mergeCell ref="BC55:CE55"/>
    <mergeCell ref="BC54:CE54"/>
    <mergeCell ref="BC53:CE53"/>
    <mergeCell ref="C113:D113"/>
    <mergeCell ref="G113:H113"/>
    <mergeCell ref="K113:L113"/>
    <mergeCell ref="AD57:AG57"/>
    <mergeCell ref="AD59:AD62"/>
    <mergeCell ref="AD74:AJ74"/>
    <mergeCell ref="AD78:AJ78"/>
    <mergeCell ref="K86:L86"/>
    <mergeCell ref="BC56:CE56"/>
    <mergeCell ref="AE76:AE77"/>
    <mergeCell ref="AD76:AD77"/>
    <mergeCell ref="AO31:AP31"/>
    <mergeCell ref="AO32:AP32"/>
    <mergeCell ref="AY31:BB31"/>
    <mergeCell ref="AS31:AX31"/>
    <mergeCell ref="AQ31:AR31"/>
    <mergeCell ref="AR52:AZ52"/>
    <mergeCell ref="BC31:BF31"/>
    <mergeCell ref="BG31:BM31"/>
    <mergeCell ref="AQ32:AR32"/>
    <mergeCell ref="BG32:BM32"/>
    <mergeCell ref="BC32:BF32"/>
    <mergeCell ref="AY32:BB32"/>
    <mergeCell ref="AS32:AX32"/>
    <mergeCell ref="BN31:BT31"/>
    <mergeCell ref="BN32:BT32"/>
    <mergeCell ref="BN33:BT33"/>
    <mergeCell ref="AR50:AZ50"/>
    <mergeCell ref="AR51:AZ51"/>
  </mergeCells>
  <phoneticPr fontId="2" type="noConversion"/>
  <dataValidations count="3">
    <dataValidation type="list" allowBlank="1" showInputMessage="1" showErrorMessage="1" sqref="T2" xr:uid="{31CCFE40-78A1-48C5-AAD8-1BA9CDD321C9}">
      <formula1>"Apartment, Business, City, County, HOA, Other, Parks, Property Management, Residential, Schools, University"</formula1>
    </dataValidation>
    <dataValidation type="list" allowBlank="1" showInputMessage="1" showErrorMessage="1" sqref="U2" xr:uid="{E13C76D1-7CEE-43F1-9814-42B9AE36BCF3}">
      <formula1>"Eastern NC, Western NC, Virginia, Pennsylvania, Washington DC, West Virginia, New York, Outside Territory"</formula1>
    </dataValidation>
    <dataValidation type="list" allowBlank="1" showInputMessage="1" showErrorMessage="1" sqref="V2" xr:uid="{54DC7803-F86D-4D50-B6A6-9954E5205BC0}">
      <formula1>"Repeat Customer, Salesperson, Inside Sales, Trade Show (National), Trade Show (Local), Website/Call-In, Referral, National Account Co-Op"</formula1>
    </dataValidation>
  </dataValidations>
  <pageMargins left="1.24" right="0.24" top="1.6" bottom="0.25" header="0.32" footer="0.25"/>
  <pageSetup scale="50" orientation="landscape" horizontalDpi="4294967293" r:id="rId1"/>
  <headerFooter alignWithMargins="0">
    <oddHeader>&amp;L&amp;G&amp;C&amp;20PROJECT SUMMARY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394"/>
  <sheetViews>
    <sheetView workbookViewId="0">
      <selection activeCell="M1" sqref="M1"/>
    </sheetView>
  </sheetViews>
  <sheetFormatPr defaultRowHeight="12.75"/>
  <cols>
    <col min="1" max="1" width="3.625" style="537" customWidth="1"/>
    <col min="2" max="2" width="4" style="537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537"/>
      <c r="B2" s="537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537"/>
      <c r="B3" s="537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537"/>
      <c r="B4" s="537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537"/>
      <c r="B5" s="537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537"/>
      <c r="B6" s="537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537"/>
      <c r="B7" s="537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537"/>
      <c r="B8" s="537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537"/>
      <c r="B9" s="537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38"/>
      <c r="B10" s="538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38"/>
      <c r="B11" s="538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38"/>
      <c r="B12" s="538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38"/>
      <c r="B13" s="538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38"/>
      <c r="B14" s="538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38"/>
      <c r="B15" s="538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38"/>
      <c r="B16" s="538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38"/>
      <c r="B17" s="538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38"/>
      <c r="B18" s="538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38"/>
      <c r="B19" s="538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X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ref="Y19" si="3">IF(Y18=Y20,"OK","ERR")</f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537"/>
      <c r="B20" s="537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4">SUM(N22:N1087)</f>
        <v>0</v>
      </c>
      <c r="O20" s="155">
        <f t="shared" si="4"/>
        <v>0</v>
      </c>
      <c r="P20" s="155">
        <f t="shared" si="4"/>
        <v>0</v>
      </c>
      <c r="Q20" s="155">
        <f t="shared" si="4"/>
        <v>0</v>
      </c>
      <c r="R20" s="155">
        <f t="shared" si="4"/>
        <v>0</v>
      </c>
      <c r="S20" s="155">
        <f t="shared" si="4"/>
        <v>0</v>
      </c>
      <c r="T20" s="155">
        <f t="shared" si="4"/>
        <v>0</v>
      </c>
      <c r="U20" s="155">
        <f t="shared" si="4"/>
        <v>0</v>
      </c>
      <c r="V20" s="155">
        <f t="shared" si="4"/>
        <v>0</v>
      </c>
      <c r="W20" s="155">
        <f t="shared" si="4"/>
        <v>0</v>
      </c>
      <c r="X20" s="155">
        <f t="shared" si="4"/>
        <v>0</v>
      </c>
      <c r="Y20" s="155">
        <f t="shared" si="4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39" t="s">
        <v>233</v>
      </c>
      <c r="B21" s="539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0"/>
      <c r="B22" s="540"/>
      <c r="C22" s="117">
        <v>1</v>
      </c>
      <c r="D22" s="341"/>
      <c r="E22" s="341"/>
      <c r="F22" s="341">
        <f>B22*12</f>
        <v>0</v>
      </c>
      <c r="G22" s="342"/>
      <c r="H22" s="118" t="str">
        <f t="shared" ref="H22:H26" si="5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6">IF(J22="s",AR22,AN22)</f>
        <v>-</v>
      </c>
      <c r="L22" s="343"/>
      <c r="M22" s="44" t="str">
        <f t="shared" ref="M22:M26" si="7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8">IF($L22=AE$4,$I22,0)</f>
        <v>0</v>
      </c>
      <c r="T22" s="158">
        <f t="shared" si="8"/>
        <v>0</v>
      </c>
      <c r="U22" s="158">
        <f t="shared" si="8"/>
        <v>0</v>
      </c>
      <c r="V22" s="158">
        <f t="shared" si="8"/>
        <v>0</v>
      </c>
      <c r="W22" s="158">
        <f t="shared" si="8"/>
        <v>0</v>
      </c>
      <c r="X22" s="158">
        <f t="shared" si="8"/>
        <v>0</v>
      </c>
      <c r="Y22" s="158">
        <f t="shared" si="8"/>
        <v>0</v>
      </c>
      <c r="Z22" s="158">
        <f t="shared" si="8"/>
        <v>0</v>
      </c>
      <c r="AA22" s="158">
        <f t="shared" si="8"/>
        <v>0</v>
      </c>
      <c r="AB22" s="158">
        <f t="shared" si="8"/>
        <v>0</v>
      </c>
      <c r="AC22" s="158">
        <f t="shared" si="8"/>
        <v>0</v>
      </c>
      <c r="AD22" s="158">
        <f t="shared" si="8"/>
        <v>0</v>
      </c>
      <c r="AE22" s="44" t="str">
        <f>IF(J22="s",IF(K22&gt;(SUMMARY!$I$12*H22),K22,0),"- ")</f>
        <v xml:space="preserve">- </v>
      </c>
      <c r="AF22" s="56" t="str">
        <f t="shared" ref="AF22:AF85" si="9">IF(F22&gt;(A22*12),"error","OK")</f>
        <v>OK</v>
      </c>
      <c r="AG22" s="56">
        <f t="shared" ref="AG22:AG85" si="10">IF(M22="-",0,IF(M22&gt;7.999,1,0))</f>
        <v>0</v>
      </c>
      <c r="AH22" s="56">
        <f t="shared" ref="AH22:AH85" si="11">IF(M22&lt;8,IF(M22&gt;3.999,1,0),0)</f>
        <v>0</v>
      </c>
      <c r="AI22" s="56">
        <f t="shared" ref="AI22:AI85" si="12">IF(M22&lt;4,IF(M22&gt;0,1,0),0)</f>
        <v>0</v>
      </c>
      <c r="AJ22" s="56">
        <f t="shared" ref="AJ22:AJ85" si="13">IF(J22="S",1,0)</f>
        <v>0</v>
      </c>
      <c r="AK22" s="56">
        <f t="shared" ref="AK22:AK85" si="14">IF(J22="C",1,0)</f>
        <v>0</v>
      </c>
      <c r="AL22" s="56">
        <f t="shared" ref="AL22:AL85" si="15">IF(J22="c",F22/12,0)</f>
        <v>0</v>
      </c>
      <c r="AM22" s="159" t="b">
        <f t="shared" ref="AM22:AM85" si="16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7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0"/>
      <c r="B23" s="540"/>
      <c r="C23" s="117">
        <f>+C22+1</f>
        <v>2</v>
      </c>
      <c r="D23" s="341"/>
      <c r="E23" s="341"/>
      <c r="F23" s="341">
        <f t="shared" ref="F23:F86" si="18">B23*12</f>
        <v>0</v>
      </c>
      <c r="G23" s="342"/>
      <c r="H23" s="118" t="str">
        <f t="shared" si="5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6"/>
        <v>-</v>
      </c>
      <c r="L23" s="343"/>
      <c r="M23" s="44" t="str">
        <f t="shared" si="7"/>
        <v>-</v>
      </c>
      <c r="N23" s="157">
        <f t="shared" ref="N23:N86" si="19">IF(L23=Z$4,I23,0)</f>
        <v>0</v>
      </c>
      <c r="O23" s="157">
        <f t="shared" ref="O23:O86" si="20">IF(L23=AA$4,I23,0)</f>
        <v>0</v>
      </c>
      <c r="P23" s="157">
        <f t="shared" ref="P23:P86" si="21">IF(L23=AB$4,I23,0)</f>
        <v>0</v>
      </c>
      <c r="Q23" s="157">
        <f t="shared" ref="Q23:Q86" si="22">IF(L23=AC$4,I23,0)</f>
        <v>0</v>
      </c>
      <c r="R23" s="158">
        <f t="shared" ref="R23:V86" si="23">IF($L23=AD$4,$I23,0)</f>
        <v>0</v>
      </c>
      <c r="S23" s="158">
        <f t="shared" si="8"/>
        <v>0</v>
      </c>
      <c r="T23" s="158">
        <f t="shared" si="8"/>
        <v>0</v>
      </c>
      <c r="U23" s="158">
        <f t="shared" si="8"/>
        <v>0</v>
      </c>
      <c r="V23" s="158">
        <f t="shared" si="8"/>
        <v>0</v>
      </c>
      <c r="W23" s="158">
        <f t="shared" si="8"/>
        <v>0</v>
      </c>
      <c r="X23" s="158">
        <f t="shared" si="8"/>
        <v>0</v>
      </c>
      <c r="Y23" s="158">
        <f t="shared" si="8"/>
        <v>0</v>
      </c>
      <c r="Z23" s="158">
        <f t="shared" si="8"/>
        <v>0</v>
      </c>
      <c r="AA23" s="158">
        <f t="shared" si="8"/>
        <v>0</v>
      </c>
      <c r="AB23" s="158">
        <f t="shared" si="8"/>
        <v>0</v>
      </c>
      <c r="AC23" s="158">
        <f t="shared" si="8"/>
        <v>0</v>
      </c>
      <c r="AD23" s="158">
        <f t="shared" si="8"/>
        <v>0</v>
      </c>
      <c r="AE23" s="44" t="str">
        <f>IF(J23="s",IF(K23&gt;(SUMMARY!$I$12*H23),K23,0),"- ")</f>
        <v xml:space="preserve">- </v>
      </c>
      <c r="AF23" s="56" t="str">
        <f t="shared" si="9"/>
        <v>OK</v>
      </c>
      <c r="AG23" s="56">
        <f t="shared" si="10"/>
        <v>0</v>
      </c>
      <c r="AH23" s="56">
        <f t="shared" si="11"/>
        <v>0</v>
      </c>
      <c r="AI23" s="56">
        <f t="shared" si="12"/>
        <v>0</v>
      </c>
      <c r="AJ23" s="56">
        <f t="shared" si="13"/>
        <v>0</v>
      </c>
      <c r="AK23" s="56">
        <f t="shared" si="14"/>
        <v>0</v>
      </c>
      <c r="AL23" s="56">
        <f t="shared" si="15"/>
        <v>0</v>
      </c>
      <c r="AM23" s="159" t="b">
        <f t="shared" si="16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7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1" si="24">IF(AG23=1,AR23,0)</f>
        <v>0</v>
      </c>
      <c r="AU23" s="125">
        <f t="shared" ref="AU23:AU81" si="25">IF(AH23=1,AR23,0)</f>
        <v>0</v>
      </c>
      <c r="AV23" s="183">
        <f t="shared" ref="AV23:AV81" si="26">IF(AI23=1,AR23,0)</f>
        <v>0</v>
      </c>
      <c r="AW23" s="32"/>
      <c r="AX23" s="32"/>
      <c r="AY23" s="450" t="str">
        <f t="shared" ref="AY23:AY86" si="27">IF(AZ23="s",(AT23+AU23)/16*AV23/12," ")</f>
        <v xml:space="preserve"> </v>
      </c>
    </row>
    <row r="24" spans="1:51" s="120" customFormat="1">
      <c r="A24" s="540"/>
      <c r="B24" s="540"/>
      <c r="C24" s="117">
        <f t="shared" ref="C24:C80" si="28">C23+1</f>
        <v>3</v>
      </c>
      <c r="D24" s="341"/>
      <c r="E24" s="341"/>
      <c r="F24" s="341">
        <f t="shared" si="18"/>
        <v>0</v>
      </c>
      <c r="G24" s="342"/>
      <c r="H24" s="118" t="str">
        <f t="shared" si="5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6"/>
        <v>-</v>
      </c>
      <c r="L24" s="343"/>
      <c r="M24" s="44" t="str">
        <f t="shared" si="7"/>
        <v>-</v>
      </c>
      <c r="N24" s="157">
        <f t="shared" si="19"/>
        <v>0</v>
      </c>
      <c r="O24" s="157">
        <f t="shared" si="20"/>
        <v>0</v>
      </c>
      <c r="P24" s="157">
        <f t="shared" si="21"/>
        <v>0</v>
      </c>
      <c r="Q24" s="157">
        <f t="shared" si="22"/>
        <v>0</v>
      </c>
      <c r="R24" s="158">
        <f t="shared" si="23"/>
        <v>0</v>
      </c>
      <c r="S24" s="158">
        <f t="shared" si="8"/>
        <v>0</v>
      </c>
      <c r="T24" s="158">
        <f t="shared" si="8"/>
        <v>0</v>
      </c>
      <c r="U24" s="158">
        <f t="shared" si="8"/>
        <v>0</v>
      </c>
      <c r="V24" s="158">
        <f t="shared" si="8"/>
        <v>0</v>
      </c>
      <c r="W24" s="158">
        <f t="shared" si="8"/>
        <v>0</v>
      </c>
      <c r="X24" s="158">
        <f t="shared" si="8"/>
        <v>0</v>
      </c>
      <c r="Y24" s="158">
        <f t="shared" si="8"/>
        <v>0</v>
      </c>
      <c r="Z24" s="158">
        <f t="shared" si="8"/>
        <v>0</v>
      </c>
      <c r="AA24" s="158">
        <f t="shared" si="8"/>
        <v>0</v>
      </c>
      <c r="AB24" s="158">
        <f t="shared" si="8"/>
        <v>0</v>
      </c>
      <c r="AC24" s="158">
        <f t="shared" si="8"/>
        <v>0</v>
      </c>
      <c r="AD24" s="158">
        <f t="shared" si="8"/>
        <v>0</v>
      </c>
      <c r="AE24" s="44" t="str">
        <f>IF(J24="s",IF(K24&gt;(SUMMARY!$I$12*H24),K24,0),"- ")</f>
        <v xml:space="preserve">- </v>
      </c>
      <c r="AF24" s="56" t="str">
        <f t="shared" si="9"/>
        <v>OK</v>
      </c>
      <c r="AG24" s="56">
        <f t="shared" si="10"/>
        <v>0</v>
      </c>
      <c r="AH24" s="56">
        <f t="shared" si="11"/>
        <v>0</v>
      </c>
      <c r="AI24" s="56">
        <f t="shared" si="12"/>
        <v>0</v>
      </c>
      <c r="AJ24" s="56">
        <f t="shared" si="13"/>
        <v>0</v>
      </c>
      <c r="AK24" s="56">
        <f t="shared" si="14"/>
        <v>0</v>
      </c>
      <c r="AL24" s="56">
        <f t="shared" si="15"/>
        <v>0</v>
      </c>
      <c r="AM24" s="159" t="b">
        <f t="shared" si="16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7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4"/>
        <v>0</v>
      </c>
      <c r="AU24" s="125">
        <f t="shared" si="25"/>
        <v>0</v>
      </c>
      <c r="AV24" s="183">
        <f t="shared" si="26"/>
        <v>0</v>
      </c>
      <c r="AW24" s="32"/>
      <c r="AX24" s="32"/>
      <c r="AY24" s="450" t="str">
        <f t="shared" si="27"/>
        <v xml:space="preserve"> </v>
      </c>
    </row>
    <row r="25" spans="1:51" s="120" customFormat="1">
      <c r="A25" s="540"/>
      <c r="B25" s="540"/>
      <c r="C25" s="117">
        <f t="shared" si="28"/>
        <v>4</v>
      </c>
      <c r="D25" s="341"/>
      <c r="E25" s="341"/>
      <c r="F25" s="341">
        <f t="shared" si="18"/>
        <v>0</v>
      </c>
      <c r="G25" s="342"/>
      <c r="H25" s="118" t="str">
        <f t="shared" si="5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6"/>
        <v>-</v>
      </c>
      <c r="L25" s="343"/>
      <c r="M25" s="44" t="str">
        <f t="shared" si="7"/>
        <v>-</v>
      </c>
      <c r="N25" s="157">
        <f t="shared" si="19"/>
        <v>0</v>
      </c>
      <c r="O25" s="157">
        <f t="shared" si="20"/>
        <v>0</v>
      </c>
      <c r="P25" s="157">
        <f t="shared" si="21"/>
        <v>0</v>
      </c>
      <c r="Q25" s="157">
        <f t="shared" si="22"/>
        <v>0</v>
      </c>
      <c r="R25" s="158">
        <f t="shared" si="23"/>
        <v>0</v>
      </c>
      <c r="S25" s="158">
        <f t="shared" si="8"/>
        <v>0</v>
      </c>
      <c r="T25" s="158">
        <f t="shared" si="8"/>
        <v>0</v>
      </c>
      <c r="U25" s="158">
        <f t="shared" si="8"/>
        <v>0</v>
      </c>
      <c r="V25" s="158">
        <f t="shared" si="8"/>
        <v>0</v>
      </c>
      <c r="W25" s="158">
        <f t="shared" si="8"/>
        <v>0</v>
      </c>
      <c r="X25" s="158">
        <f t="shared" si="8"/>
        <v>0</v>
      </c>
      <c r="Y25" s="158">
        <f t="shared" si="8"/>
        <v>0</v>
      </c>
      <c r="Z25" s="158">
        <f t="shared" si="8"/>
        <v>0</v>
      </c>
      <c r="AA25" s="158">
        <f t="shared" si="8"/>
        <v>0</v>
      </c>
      <c r="AB25" s="158">
        <f t="shared" si="8"/>
        <v>0</v>
      </c>
      <c r="AC25" s="158">
        <f t="shared" si="8"/>
        <v>0</v>
      </c>
      <c r="AD25" s="158">
        <f t="shared" si="8"/>
        <v>0</v>
      </c>
      <c r="AE25" s="44" t="str">
        <f>IF(J25="s",IF(K25&gt;(SUMMARY!$I$12*H25),K25,0),"- ")</f>
        <v xml:space="preserve">- </v>
      </c>
      <c r="AF25" s="56" t="str">
        <f t="shared" si="9"/>
        <v>OK</v>
      </c>
      <c r="AG25" s="56">
        <f t="shared" si="10"/>
        <v>0</v>
      </c>
      <c r="AH25" s="56">
        <f t="shared" si="11"/>
        <v>0</v>
      </c>
      <c r="AI25" s="56">
        <f t="shared" si="12"/>
        <v>0</v>
      </c>
      <c r="AJ25" s="56">
        <f t="shared" si="13"/>
        <v>0</v>
      </c>
      <c r="AK25" s="56">
        <f t="shared" si="14"/>
        <v>0</v>
      </c>
      <c r="AL25" s="56">
        <f t="shared" si="15"/>
        <v>0</v>
      </c>
      <c r="AM25" s="159" t="b">
        <f t="shared" si="16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7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4"/>
        <v>0</v>
      </c>
      <c r="AU25" s="125">
        <f t="shared" si="25"/>
        <v>0</v>
      </c>
      <c r="AV25" s="183">
        <f t="shared" si="26"/>
        <v>0</v>
      </c>
      <c r="AW25" s="32"/>
      <c r="AX25" s="32"/>
      <c r="AY25" s="450" t="str">
        <f t="shared" si="27"/>
        <v xml:space="preserve"> </v>
      </c>
    </row>
    <row r="26" spans="1:51" s="120" customFormat="1">
      <c r="A26" s="540"/>
      <c r="B26" s="540"/>
      <c r="C26" s="117">
        <f t="shared" si="28"/>
        <v>5</v>
      </c>
      <c r="D26" s="341"/>
      <c r="E26" s="341"/>
      <c r="F26" s="341">
        <f t="shared" si="18"/>
        <v>0</v>
      </c>
      <c r="G26" s="342"/>
      <c r="H26" s="118" t="str">
        <f t="shared" si="5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6"/>
        <v>-</v>
      </c>
      <c r="L26" s="343"/>
      <c r="M26" s="44" t="str">
        <f t="shared" si="7"/>
        <v>-</v>
      </c>
      <c r="N26" s="157">
        <f t="shared" si="19"/>
        <v>0</v>
      </c>
      <c r="O26" s="157">
        <f t="shared" si="20"/>
        <v>0</v>
      </c>
      <c r="P26" s="157">
        <f t="shared" si="21"/>
        <v>0</v>
      </c>
      <c r="Q26" s="157">
        <f t="shared" si="22"/>
        <v>0</v>
      </c>
      <c r="R26" s="158">
        <f t="shared" si="23"/>
        <v>0</v>
      </c>
      <c r="S26" s="158">
        <f t="shared" si="8"/>
        <v>0</v>
      </c>
      <c r="T26" s="158">
        <f t="shared" si="8"/>
        <v>0</v>
      </c>
      <c r="U26" s="158">
        <f t="shared" si="8"/>
        <v>0</v>
      </c>
      <c r="V26" s="158">
        <f t="shared" si="8"/>
        <v>0</v>
      </c>
      <c r="W26" s="158">
        <f t="shared" si="8"/>
        <v>0</v>
      </c>
      <c r="X26" s="158">
        <f t="shared" si="8"/>
        <v>0</v>
      </c>
      <c r="Y26" s="158">
        <f t="shared" si="8"/>
        <v>0</v>
      </c>
      <c r="Z26" s="158">
        <f t="shared" si="8"/>
        <v>0</v>
      </c>
      <c r="AA26" s="158">
        <f t="shared" si="8"/>
        <v>0</v>
      </c>
      <c r="AB26" s="158">
        <f t="shared" si="8"/>
        <v>0</v>
      </c>
      <c r="AC26" s="158">
        <f t="shared" si="8"/>
        <v>0</v>
      </c>
      <c r="AD26" s="158">
        <f t="shared" si="8"/>
        <v>0</v>
      </c>
      <c r="AE26" s="44" t="str">
        <f>IF(J26="s",IF(K26&gt;(SUMMARY!$I$12*H26),K26,0),"- ")</f>
        <v xml:space="preserve">- </v>
      </c>
      <c r="AF26" s="56" t="str">
        <f t="shared" si="9"/>
        <v>OK</v>
      </c>
      <c r="AG26" s="56">
        <f t="shared" si="10"/>
        <v>0</v>
      </c>
      <c r="AH26" s="56">
        <f t="shared" si="11"/>
        <v>0</v>
      </c>
      <c r="AI26" s="56">
        <f t="shared" si="12"/>
        <v>0</v>
      </c>
      <c r="AJ26" s="56">
        <f t="shared" si="13"/>
        <v>0</v>
      </c>
      <c r="AK26" s="56">
        <f t="shared" si="14"/>
        <v>0</v>
      </c>
      <c r="AL26" s="56">
        <f t="shared" si="15"/>
        <v>0</v>
      </c>
      <c r="AM26" s="159" t="b">
        <f t="shared" si="16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7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4"/>
        <v>0</v>
      </c>
      <c r="AU26" s="125">
        <f t="shared" si="25"/>
        <v>0</v>
      </c>
      <c r="AV26" s="183">
        <f t="shared" si="26"/>
        <v>0</v>
      </c>
      <c r="AW26" s="32"/>
      <c r="AX26" s="32"/>
      <c r="AY26" s="450" t="str">
        <f t="shared" si="27"/>
        <v xml:space="preserve"> </v>
      </c>
    </row>
    <row r="27" spans="1:51" s="120" customFormat="1">
      <c r="A27" s="540"/>
      <c r="B27" s="540"/>
      <c r="C27" s="117">
        <f t="shared" si="28"/>
        <v>6</v>
      </c>
      <c r="D27" s="341"/>
      <c r="E27" s="341"/>
      <c r="F27" s="341">
        <f t="shared" si="18"/>
        <v>0</v>
      </c>
      <c r="G27" s="342"/>
      <c r="H27" s="118" t="str">
        <f t="shared" ref="H27:H84" si="29">IF(J27="s",A27*B27,"-")</f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6"/>
        <v>-</v>
      </c>
      <c r="L27" s="343"/>
      <c r="M27" s="44" t="str">
        <f t="shared" ref="M27:M84" si="30">IF(J27="S",IF(D27&lt;E27,E27,D27),"-")</f>
        <v>-</v>
      </c>
      <c r="N27" s="157">
        <f t="shared" si="19"/>
        <v>0</v>
      </c>
      <c r="O27" s="157">
        <f t="shared" si="20"/>
        <v>0</v>
      </c>
      <c r="P27" s="157">
        <f t="shared" si="21"/>
        <v>0</v>
      </c>
      <c r="Q27" s="157">
        <f t="shared" si="22"/>
        <v>0</v>
      </c>
      <c r="R27" s="158">
        <f t="shared" si="23"/>
        <v>0</v>
      </c>
      <c r="S27" s="158">
        <f t="shared" si="8"/>
        <v>0</v>
      </c>
      <c r="T27" s="158">
        <f t="shared" si="8"/>
        <v>0</v>
      </c>
      <c r="U27" s="158">
        <f t="shared" si="8"/>
        <v>0</v>
      </c>
      <c r="V27" s="158">
        <f t="shared" si="8"/>
        <v>0</v>
      </c>
      <c r="W27" s="158">
        <f t="shared" si="8"/>
        <v>0</v>
      </c>
      <c r="X27" s="158">
        <f t="shared" si="8"/>
        <v>0</v>
      </c>
      <c r="Y27" s="158">
        <f t="shared" si="8"/>
        <v>0</v>
      </c>
      <c r="Z27" s="158">
        <f t="shared" si="8"/>
        <v>0</v>
      </c>
      <c r="AA27" s="158">
        <f t="shared" si="8"/>
        <v>0</v>
      </c>
      <c r="AB27" s="158">
        <f t="shared" si="8"/>
        <v>0</v>
      </c>
      <c r="AC27" s="158">
        <f t="shared" si="8"/>
        <v>0</v>
      </c>
      <c r="AD27" s="158">
        <f t="shared" si="8"/>
        <v>0</v>
      </c>
      <c r="AE27" s="44" t="str">
        <f>IF(J27="s",IF(K27&gt;(SUMMARY!$I$12*H27),K27,0),"- ")</f>
        <v xml:space="preserve">- </v>
      </c>
      <c r="AF27" s="56" t="str">
        <f t="shared" si="9"/>
        <v>OK</v>
      </c>
      <c r="AG27" s="56">
        <f t="shared" si="10"/>
        <v>0</v>
      </c>
      <c r="AH27" s="56">
        <f t="shared" si="11"/>
        <v>0</v>
      </c>
      <c r="AI27" s="56">
        <f t="shared" si="12"/>
        <v>0</v>
      </c>
      <c r="AJ27" s="56">
        <f t="shared" si="13"/>
        <v>0</v>
      </c>
      <c r="AK27" s="56">
        <f t="shared" si="14"/>
        <v>0</v>
      </c>
      <c r="AL27" s="56">
        <f t="shared" si="15"/>
        <v>0</v>
      </c>
      <c r="AM27" s="159" t="b">
        <f t="shared" si="16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7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4"/>
        <v>0</v>
      </c>
      <c r="AU27" s="125">
        <f t="shared" si="25"/>
        <v>0</v>
      </c>
      <c r="AV27" s="183">
        <f t="shared" si="26"/>
        <v>0</v>
      </c>
      <c r="AW27" s="32"/>
      <c r="AX27" s="32"/>
      <c r="AY27" s="450" t="str">
        <f t="shared" si="27"/>
        <v xml:space="preserve"> </v>
      </c>
    </row>
    <row r="28" spans="1:51" s="120" customFormat="1">
      <c r="A28" s="540"/>
      <c r="B28" s="540"/>
      <c r="C28" s="117">
        <f t="shared" si="28"/>
        <v>7</v>
      </c>
      <c r="D28" s="341"/>
      <c r="E28" s="341"/>
      <c r="F28" s="341">
        <f t="shared" si="18"/>
        <v>0</v>
      </c>
      <c r="G28" s="342"/>
      <c r="H28" s="118" t="str">
        <f t="shared" si="29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6"/>
        <v>-</v>
      </c>
      <c r="L28" s="343"/>
      <c r="M28" s="44" t="str">
        <f t="shared" si="30"/>
        <v>-</v>
      </c>
      <c r="N28" s="157">
        <f t="shared" si="19"/>
        <v>0</v>
      </c>
      <c r="O28" s="157">
        <f t="shared" si="20"/>
        <v>0</v>
      </c>
      <c r="P28" s="157">
        <f t="shared" si="21"/>
        <v>0</v>
      </c>
      <c r="Q28" s="157">
        <f t="shared" si="22"/>
        <v>0</v>
      </c>
      <c r="R28" s="158">
        <f t="shared" si="23"/>
        <v>0</v>
      </c>
      <c r="S28" s="158">
        <f t="shared" si="8"/>
        <v>0</v>
      </c>
      <c r="T28" s="158">
        <f t="shared" si="8"/>
        <v>0</v>
      </c>
      <c r="U28" s="158">
        <f t="shared" si="8"/>
        <v>0</v>
      </c>
      <c r="V28" s="158">
        <f t="shared" si="8"/>
        <v>0</v>
      </c>
      <c r="W28" s="158">
        <f t="shared" si="8"/>
        <v>0</v>
      </c>
      <c r="X28" s="158">
        <f t="shared" si="8"/>
        <v>0</v>
      </c>
      <c r="Y28" s="158">
        <f t="shared" si="8"/>
        <v>0</v>
      </c>
      <c r="Z28" s="158">
        <f t="shared" si="8"/>
        <v>0</v>
      </c>
      <c r="AA28" s="158">
        <f t="shared" si="8"/>
        <v>0</v>
      </c>
      <c r="AB28" s="158">
        <f t="shared" si="8"/>
        <v>0</v>
      </c>
      <c r="AC28" s="158">
        <f t="shared" si="8"/>
        <v>0</v>
      </c>
      <c r="AD28" s="158">
        <f t="shared" si="8"/>
        <v>0</v>
      </c>
      <c r="AE28" s="44" t="str">
        <f>IF(J28="s",IF(K28&gt;(SUMMARY!$I$12*H28),K28,0),"- ")</f>
        <v xml:space="preserve">- </v>
      </c>
      <c r="AF28" s="56" t="str">
        <f t="shared" si="9"/>
        <v>OK</v>
      </c>
      <c r="AG28" s="56">
        <f t="shared" si="10"/>
        <v>0</v>
      </c>
      <c r="AH28" s="56">
        <f t="shared" si="11"/>
        <v>0</v>
      </c>
      <c r="AI28" s="56">
        <f t="shared" si="12"/>
        <v>0</v>
      </c>
      <c r="AJ28" s="56">
        <f t="shared" si="13"/>
        <v>0</v>
      </c>
      <c r="AK28" s="56">
        <f t="shared" si="14"/>
        <v>0</v>
      </c>
      <c r="AL28" s="56">
        <f t="shared" si="15"/>
        <v>0</v>
      </c>
      <c r="AM28" s="159" t="b">
        <f t="shared" si="16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7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4"/>
        <v>0</v>
      </c>
      <c r="AU28" s="125">
        <f t="shared" si="25"/>
        <v>0</v>
      </c>
      <c r="AV28" s="183">
        <f t="shared" si="26"/>
        <v>0</v>
      </c>
      <c r="AW28" s="32"/>
      <c r="AX28" s="32"/>
      <c r="AY28" s="450" t="str">
        <f t="shared" si="27"/>
        <v xml:space="preserve"> </v>
      </c>
    </row>
    <row r="29" spans="1:51" s="120" customFormat="1">
      <c r="A29" s="540"/>
      <c r="B29" s="540"/>
      <c r="C29" s="117">
        <f t="shared" si="28"/>
        <v>8</v>
      </c>
      <c r="D29" s="341"/>
      <c r="E29" s="341"/>
      <c r="F29" s="341">
        <f t="shared" si="18"/>
        <v>0</v>
      </c>
      <c r="G29" s="342"/>
      <c r="H29" s="118" t="str">
        <f t="shared" si="29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6"/>
        <v>-</v>
      </c>
      <c r="L29" s="343"/>
      <c r="M29" s="44" t="str">
        <f t="shared" si="30"/>
        <v>-</v>
      </c>
      <c r="N29" s="157">
        <f t="shared" si="19"/>
        <v>0</v>
      </c>
      <c r="O29" s="157">
        <f t="shared" si="20"/>
        <v>0</v>
      </c>
      <c r="P29" s="157">
        <f t="shared" si="21"/>
        <v>0</v>
      </c>
      <c r="Q29" s="157">
        <f t="shared" si="22"/>
        <v>0</v>
      </c>
      <c r="R29" s="158">
        <f t="shared" si="23"/>
        <v>0</v>
      </c>
      <c r="S29" s="158">
        <f t="shared" si="8"/>
        <v>0</v>
      </c>
      <c r="T29" s="158">
        <f t="shared" si="8"/>
        <v>0</v>
      </c>
      <c r="U29" s="158">
        <f t="shared" si="8"/>
        <v>0</v>
      </c>
      <c r="V29" s="158">
        <f t="shared" si="8"/>
        <v>0</v>
      </c>
      <c r="W29" s="158">
        <f t="shared" si="8"/>
        <v>0</v>
      </c>
      <c r="X29" s="158">
        <f t="shared" si="8"/>
        <v>0</v>
      </c>
      <c r="Y29" s="158">
        <f t="shared" si="8"/>
        <v>0</v>
      </c>
      <c r="Z29" s="158">
        <f t="shared" si="8"/>
        <v>0</v>
      </c>
      <c r="AA29" s="158">
        <f t="shared" si="8"/>
        <v>0</v>
      </c>
      <c r="AB29" s="158">
        <f t="shared" si="8"/>
        <v>0</v>
      </c>
      <c r="AC29" s="158">
        <f t="shared" si="8"/>
        <v>0</v>
      </c>
      <c r="AD29" s="158">
        <f t="shared" si="8"/>
        <v>0</v>
      </c>
      <c r="AE29" s="44" t="str">
        <f>IF(J29="s",IF(K29&gt;(SUMMARY!$I$12*H29),K29,0),"- ")</f>
        <v xml:space="preserve">- </v>
      </c>
      <c r="AF29" s="56" t="str">
        <f t="shared" si="9"/>
        <v>OK</v>
      </c>
      <c r="AG29" s="56">
        <f t="shared" si="10"/>
        <v>0</v>
      </c>
      <c r="AH29" s="56">
        <f t="shared" si="11"/>
        <v>0</v>
      </c>
      <c r="AI29" s="56">
        <f t="shared" si="12"/>
        <v>0</v>
      </c>
      <c r="AJ29" s="56">
        <f t="shared" si="13"/>
        <v>0</v>
      </c>
      <c r="AK29" s="56">
        <f t="shared" si="14"/>
        <v>0</v>
      </c>
      <c r="AL29" s="56">
        <f t="shared" si="15"/>
        <v>0</v>
      </c>
      <c r="AM29" s="159" t="b">
        <f t="shared" si="16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7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4"/>
        <v>0</v>
      </c>
      <c r="AU29" s="125">
        <f t="shared" si="25"/>
        <v>0</v>
      </c>
      <c r="AV29" s="183">
        <f t="shared" si="26"/>
        <v>0</v>
      </c>
      <c r="AW29" s="32"/>
      <c r="AX29" s="32"/>
      <c r="AY29" s="450" t="str">
        <f t="shared" si="27"/>
        <v xml:space="preserve"> </v>
      </c>
    </row>
    <row r="30" spans="1:51" s="120" customFormat="1">
      <c r="A30" s="540"/>
      <c r="B30" s="540"/>
      <c r="C30" s="117">
        <f t="shared" si="28"/>
        <v>9</v>
      </c>
      <c r="D30" s="341"/>
      <c r="E30" s="341"/>
      <c r="F30" s="341">
        <f t="shared" si="18"/>
        <v>0</v>
      </c>
      <c r="G30" s="342"/>
      <c r="H30" s="118" t="str">
        <f t="shared" si="29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6"/>
        <v>-</v>
      </c>
      <c r="L30" s="343"/>
      <c r="M30" s="44" t="str">
        <f t="shared" si="30"/>
        <v>-</v>
      </c>
      <c r="N30" s="157">
        <f t="shared" si="19"/>
        <v>0</v>
      </c>
      <c r="O30" s="157">
        <f t="shared" si="20"/>
        <v>0</v>
      </c>
      <c r="P30" s="157">
        <f t="shared" si="21"/>
        <v>0</v>
      </c>
      <c r="Q30" s="157">
        <f t="shared" si="22"/>
        <v>0</v>
      </c>
      <c r="R30" s="158">
        <f t="shared" si="23"/>
        <v>0</v>
      </c>
      <c r="S30" s="158">
        <f t="shared" si="8"/>
        <v>0</v>
      </c>
      <c r="T30" s="158">
        <f t="shared" si="8"/>
        <v>0</v>
      </c>
      <c r="U30" s="158">
        <f t="shared" si="8"/>
        <v>0</v>
      </c>
      <c r="V30" s="158">
        <f t="shared" si="8"/>
        <v>0</v>
      </c>
      <c r="W30" s="158">
        <f t="shared" si="8"/>
        <v>0</v>
      </c>
      <c r="X30" s="158">
        <f t="shared" si="8"/>
        <v>0</v>
      </c>
      <c r="Y30" s="158">
        <f t="shared" si="8"/>
        <v>0</v>
      </c>
      <c r="Z30" s="158">
        <f t="shared" si="8"/>
        <v>0</v>
      </c>
      <c r="AA30" s="158">
        <f t="shared" si="8"/>
        <v>0</v>
      </c>
      <c r="AB30" s="158">
        <f t="shared" si="8"/>
        <v>0</v>
      </c>
      <c r="AC30" s="158">
        <f t="shared" si="8"/>
        <v>0</v>
      </c>
      <c r="AD30" s="158">
        <f t="shared" si="8"/>
        <v>0</v>
      </c>
      <c r="AE30" s="44" t="str">
        <f>IF(J30="s",IF(K30&gt;(SUMMARY!$I$12*H30),K30,0),"- ")</f>
        <v xml:space="preserve">- </v>
      </c>
      <c r="AF30" s="56" t="str">
        <f t="shared" si="9"/>
        <v>OK</v>
      </c>
      <c r="AG30" s="56">
        <f t="shared" si="10"/>
        <v>0</v>
      </c>
      <c r="AH30" s="56">
        <f t="shared" si="11"/>
        <v>0</v>
      </c>
      <c r="AI30" s="56">
        <f t="shared" si="12"/>
        <v>0</v>
      </c>
      <c r="AJ30" s="56">
        <f t="shared" si="13"/>
        <v>0</v>
      </c>
      <c r="AK30" s="56">
        <f t="shared" si="14"/>
        <v>0</v>
      </c>
      <c r="AL30" s="56">
        <f t="shared" si="15"/>
        <v>0</v>
      </c>
      <c r="AM30" s="159" t="b">
        <f t="shared" si="16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7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4"/>
        <v>0</v>
      </c>
      <c r="AU30" s="125">
        <f t="shared" si="25"/>
        <v>0</v>
      </c>
      <c r="AV30" s="183">
        <f t="shared" si="26"/>
        <v>0</v>
      </c>
      <c r="AW30" s="32"/>
      <c r="AX30" s="32"/>
      <c r="AY30" s="450" t="str">
        <f t="shared" si="27"/>
        <v xml:space="preserve"> </v>
      </c>
    </row>
    <row r="31" spans="1:51" s="120" customFormat="1">
      <c r="A31" s="540"/>
      <c r="B31" s="540"/>
      <c r="C31" s="117">
        <f t="shared" si="28"/>
        <v>10</v>
      </c>
      <c r="D31" s="341"/>
      <c r="E31" s="341"/>
      <c r="F31" s="341">
        <f t="shared" si="18"/>
        <v>0</v>
      </c>
      <c r="G31" s="342"/>
      <c r="H31" s="118" t="str">
        <f t="shared" si="29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6"/>
        <v>-</v>
      </c>
      <c r="L31" s="343"/>
      <c r="M31" s="44" t="str">
        <f t="shared" si="30"/>
        <v>-</v>
      </c>
      <c r="N31" s="157">
        <f t="shared" si="19"/>
        <v>0</v>
      </c>
      <c r="O31" s="157">
        <f t="shared" si="20"/>
        <v>0</v>
      </c>
      <c r="P31" s="157">
        <f t="shared" si="21"/>
        <v>0</v>
      </c>
      <c r="Q31" s="157">
        <f t="shared" si="22"/>
        <v>0</v>
      </c>
      <c r="R31" s="158">
        <f t="shared" si="23"/>
        <v>0</v>
      </c>
      <c r="S31" s="158">
        <f t="shared" si="8"/>
        <v>0</v>
      </c>
      <c r="T31" s="158">
        <f t="shared" si="8"/>
        <v>0</v>
      </c>
      <c r="U31" s="158">
        <f t="shared" si="8"/>
        <v>0</v>
      </c>
      <c r="V31" s="158">
        <f t="shared" si="8"/>
        <v>0</v>
      </c>
      <c r="W31" s="158">
        <f t="shared" si="8"/>
        <v>0</v>
      </c>
      <c r="X31" s="158">
        <f t="shared" si="8"/>
        <v>0</v>
      </c>
      <c r="Y31" s="158">
        <f t="shared" si="8"/>
        <v>0</v>
      </c>
      <c r="Z31" s="158">
        <f t="shared" si="8"/>
        <v>0</v>
      </c>
      <c r="AA31" s="158">
        <f t="shared" si="8"/>
        <v>0</v>
      </c>
      <c r="AB31" s="158">
        <f t="shared" si="8"/>
        <v>0</v>
      </c>
      <c r="AC31" s="158">
        <f t="shared" si="8"/>
        <v>0</v>
      </c>
      <c r="AD31" s="158">
        <f t="shared" si="8"/>
        <v>0</v>
      </c>
      <c r="AE31" s="44" t="str">
        <f>IF(J31="s",IF(K31&gt;(SUMMARY!$I$12*H31),K31,0),"- ")</f>
        <v xml:space="preserve">- </v>
      </c>
      <c r="AF31" s="56" t="str">
        <f t="shared" si="9"/>
        <v>OK</v>
      </c>
      <c r="AG31" s="56">
        <f t="shared" si="10"/>
        <v>0</v>
      </c>
      <c r="AH31" s="56">
        <f t="shared" si="11"/>
        <v>0</v>
      </c>
      <c r="AI31" s="56">
        <f t="shared" si="12"/>
        <v>0</v>
      </c>
      <c r="AJ31" s="56">
        <f t="shared" si="13"/>
        <v>0</v>
      </c>
      <c r="AK31" s="56">
        <f t="shared" si="14"/>
        <v>0</v>
      </c>
      <c r="AL31" s="56">
        <f t="shared" si="15"/>
        <v>0</v>
      </c>
      <c r="AM31" s="159" t="b">
        <f t="shared" si="16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7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4"/>
        <v>0</v>
      </c>
      <c r="AU31" s="125">
        <f t="shared" si="25"/>
        <v>0</v>
      </c>
      <c r="AV31" s="183">
        <f t="shared" si="26"/>
        <v>0</v>
      </c>
      <c r="AW31" s="32"/>
      <c r="AX31" s="32"/>
      <c r="AY31" s="450" t="str">
        <f t="shared" si="27"/>
        <v xml:space="preserve"> </v>
      </c>
    </row>
    <row r="32" spans="1:51" s="120" customFormat="1">
      <c r="A32" s="540"/>
      <c r="B32" s="540"/>
      <c r="C32" s="117">
        <f t="shared" si="28"/>
        <v>11</v>
      </c>
      <c r="D32" s="341"/>
      <c r="E32" s="341"/>
      <c r="F32" s="341">
        <f t="shared" si="18"/>
        <v>0</v>
      </c>
      <c r="G32" s="342"/>
      <c r="H32" s="118" t="str">
        <f t="shared" si="29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6"/>
        <v>-</v>
      </c>
      <c r="L32" s="343"/>
      <c r="M32" s="44" t="str">
        <f t="shared" si="30"/>
        <v>-</v>
      </c>
      <c r="N32" s="157">
        <f t="shared" si="19"/>
        <v>0</v>
      </c>
      <c r="O32" s="157">
        <f t="shared" si="20"/>
        <v>0</v>
      </c>
      <c r="P32" s="157">
        <f t="shared" si="21"/>
        <v>0</v>
      </c>
      <c r="Q32" s="157">
        <f t="shared" si="22"/>
        <v>0</v>
      </c>
      <c r="R32" s="158">
        <f t="shared" si="23"/>
        <v>0</v>
      </c>
      <c r="S32" s="158">
        <f t="shared" si="8"/>
        <v>0</v>
      </c>
      <c r="T32" s="158">
        <f t="shared" si="8"/>
        <v>0</v>
      </c>
      <c r="U32" s="158">
        <f t="shared" si="8"/>
        <v>0</v>
      </c>
      <c r="V32" s="158">
        <f t="shared" si="8"/>
        <v>0</v>
      </c>
      <c r="W32" s="158">
        <f t="shared" si="8"/>
        <v>0</v>
      </c>
      <c r="X32" s="158">
        <f t="shared" si="8"/>
        <v>0</v>
      </c>
      <c r="Y32" s="158">
        <f t="shared" si="8"/>
        <v>0</v>
      </c>
      <c r="Z32" s="158">
        <f t="shared" si="8"/>
        <v>0</v>
      </c>
      <c r="AA32" s="158">
        <f t="shared" si="8"/>
        <v>0</v>
      </c>
      <c r="AB32" s="158">
        <f t="shared" si="8"/>
        <v>0</v>
      </c>
      <c r="AC32" s="158">
        <f t="shared" si="8"/>
        <v>0</v>
      </c>
      <c r="AD32" s="158">
        <f t="shared" si="8"/>
        <v>0</v>
      </c>
      <c r="AE32" s="44" t="str">
        <f>IF(J32="s",IF(K32&gt;(SUMMARY!$I$12*H32),K32,0),"- ")</f>
        <v xml:space="preserve">- </v>
      </c>
      <c r="AF32" s="56" t="str">
        <f t="shared" si="9"/>
        <v>OK</v>
      </c>
      <c r="AG32" s="56">
        <f t="shared" si="10"/>
        <v>0</v>
      </c>
      <c r="AH32" s="56">
        <f t="shared" si="11"/>
        <v>0</v>
      </c>
      <c r="AI32" s="56">
        <f t="shared" si="12"/>
        <v>0</v>
      </c>
      <c r="AJ32" s="56">
        <f t="shared" si="13"/>
        <v>0</v>
      </c>
      <c r="AK32" s="56">
        <f t="shared" si="14"/>
        <v>0</v>
      </c>
      <c r="AL32" s="56">
        <f t="shared" si="15"/>
        <v>0</v>
      </c>
      <c r="AM32" s="159" t="b">
        <f t="shared" si="16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7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4"/>
        <v>0</v>
      </c>
      <c r="AU32" s="125">
        <f t="shared" si="25"/>
        <v>0</v>
      </c>
      <c r="AV32" s="183">
        <f t="shared" si="26"/>
        <v>0</v>
      </c>
      <c r="AW32" s="32"/>
      <c r="AX32" s="32"/>
      <c r="AY32" s="450" t="str">
        <f t="shared" si="27"/>
        <v xml:space="preserve"> </v>
      </c>
    </row>
    <row r="33" spans="1:51" s="120" customFormat="1">
      <c r="A33" s="540"/>
      <c r="B33" s="540"/>
      <c r="C33" s="117">
        <f t="shared" si="28"/>
        <v>12</v>
      </c>
      <c r="D33" s="341"/>
      <c r="E33" s="341"/>
      <c r="F33" s="341">
        <f t="shared" si="18"/>
        <v>0</v>
      </c>
      <c r="G33" s="342"/>
      <c r="H33" s="118" t="str">
        <f t="shared" si="29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6"/>
        <v>-</v>
      </c>
      <c r="L33" s="343"/>
      <c r="M33" s="44" t="str">
        <f t="shared" si="30"/>
        <v>-</v>
      </c>
      <c r="N33" s="157">
        <f t="shared" si="19"/>
        <v>0</v>
      </c>
      <c r="O33" s="157">
        <f t="shared" si="20"/>
        <v>0</v>
      </c>
      <c r="P33" s="157">
        <f t="shared" si="21"/>
        <v>0</v>
      </c>
      <c r="Q33" s="157">
        <f t="shared" si="22"/>
        <v>0</v>
      </c>
      <c r="R33" s="158">
        <f t="shared" si="23"/>
        <v>0</v>
      </c>
      <c r="S33" s="158">
        <f t="shared" si="8"/>
        <v>0</v>
      </c>
      <c r="T33" s="158">
        <f t="shared" si="8"/>
        <v>0</v>
      </c>
      <c r="U33" s="158">
        <f t="shared" si="8"/>
        <v>0</v>
      </c>
      <c r="V33" s="158">
        <f t="shared" si="8"/>
        <v>0</v>
      </c>
      <c r="W33" s="158">
        <f t="shared" si="8"/>
        <v>0</v>
      </c>
      <c r="X33" s="158">
        <f t="shared" si="8"/>
        <v>0</v>
      </c>
      <c r="Y33" s="158">
        <f t="shared" si="8"/>
        <v>0</v>
      </c>
      <c r="Z33" s="158">
        <f t="shared" si="8"/>
        <v>0</v>
      </c>
      <c r="AA33" s="158">
        <f t="shared" si="8"/>
        <v>0</v>
      </c>
      <c r="AB33" s="158">
        <f t="shared" si="8"/>
        <v>0</v>
      </c>
      <c r="AC33" s="158">
        <f t="shared" si="8"/>
        <v>0</v>
      </c>
      <c r="AD33" s="158">
        <f t="shared" si="8"/>
        <v>0</v>
      </c>
      <c r="AE33" s="44" t="str">
        <f>IF(J33="s",IF(K33&gt;(SUMMARY!$I$12*H33),K33,0),"- ")</f>
        <v xml:space="preserve">- </v>
      </c>
      <c r="AF33" s="56" t="str">
        <f t="shared" si="9"/>
        <v>OK</v>
      </c>
      <c r="AG33" s="56">
        <f t="shared" si="10"/>
        <v>0</v>
      </c>
      <c r="AH33" s="56">
        <f t="shared" si="11"/>
        <v>0</v>
      </c>
      <c r="AI33" s="56">
        <f t="shared" si="12"/>
        <v>0</v>
      </c>
      <c r="AJ33" s="56">
        <f t="shared" si="13"/>
        <v>0</v>
      </c>
      <c r="AK33" s="56">
        <f t="shared" si="14"/>
        <v>0</v>
      </c>
      <c r="AL33" s="56">
        <f t="shared" si="15"/>
        <v>0</v>
      </c>
      <c r="AM33" s="159" t="b">
        <f t="shared" si="16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7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4"/>
        <v>0</v>
      </c>
      <c r="AU33" s="125">
        <f t="shared" si="25"/>
        <v>0</v>
      </c>
      <c r="AV33" s="183">
        <f t="shared" si="26"/>
        <v>0</v>
      </c>
      <c r="AW33" s="32"/>
      <c r="AX33" s="32"/>
      <c r="AY33" s="450" t="str">
        <f t="shared" si="27"/>
        <v xml:space="preserve"> </v>
      </c>
    </row>
    <row r="34" spans="1:51" s="120" customFormat="1">
      <c r="A34" s="540"/>
      <c r="B34" s="540"/>
      <c r="C34" s="117">
        <f t="shared" si="28"/>
        <v>13</v>
      </c>
      <c r="D34" s="341"/>
      <c r="E34" s="341"/>
      <c r="F34" s="341">
        <f t="shared" si="18"/>
        <v>0</v>
      </c>
      <c r="G34" s="342"/>
      <c r="H34" s="118" t="str">
        <f t="shared" si="29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6"/>
        <v>-</v>
      </c>
      <c r="L34" s="343"/>
      <c r="M34" s="44" t="str">
        <f t="shared" si="30"/>
        <v>-</v>
      </c>
      <c r="N34" s="157">
        <f t="shared" si="19"/>
        <v>0</v>
      </c>
      <c r="O34" s="157">
        <f t="shared" si="20"/>
        <v>0</v>
      </c>
      <c r="P34" s="157">
        <f t="shared" si="21"/>
        <v>0</v>
      </c>
      <c r="Q34" s="157">
        <f t="shared" si="22"/>
        <v>0</v>
      </c>
      <c r="R34" s="158">
        <f t="shared" si="23"/>
        <v>0</v>
      </c>
      <c r="S34" s="158">
        <f t="shared" si="8"/>
        <v>0</v>
      </c>
      <c r="T34" s="158">
        <f t="shared" si="8"/>
        <v>0</v>
      </c>
      <c r="U34" s="158">
        <f t="shared" si="8"/>
        <v>0</v>
      </c>
      <c r="V34" s="158">
        <f t="shared" si="8"/>
        <v>0</v>
      </c>
      <c r="W34" s="158">
        <f t="shared" si="8"/>
        <v>0</v>
      </c>
      <c r="X34" s="158">
        <f t="shared" si="8"/>
        <v>0</v>
      </c>
      <c r="Y34" s="158">
        <f t="shared" si="8"/>
        <v>0</v>
      </c>
      <c r="Z34" s="158">
        <f t="shared" si="8"/>
        <v>0</v>
      </c>
      <c r="AA34" s="158">
        <f t="shared" si="8"/>
        <v>0</v>
      </c>
      <c r="AB34" s="158">
        <f t="shared" si="8"/>
        <v>0</v>
      </c>
      <c r="AC34" s="158">
        <f t="shared" si="8"/>
        <v>0</v>
      </c>
      <c r="AD34" s="158">
        <f t="shared" si="8"/>
        <v>0</v>
      </c>
      <c r="AE34" s="44" t="str">
        <f>IF(J34="s",IF(K34&gt;(SUMMARY!$I$12*H34),K34,0),"- ")</f>
        <v xml:space="preserve">- </v>
      </c>
      <c r="AF34" s="56" t="str">
        <f t="shared" si="9"/>
        <v>OK</v>
      </c>
      <c r="AG34" s="56">
        <f t="shared" si="10"/>
        <v>0</v>
      </c>
      <c r="AH34" s="56">
        <f t="shared" si="11"/>
        <v>0</v>
      </c>
      <c r="AI34" s="56">
        <f t="shared" si="12"/>
        <v>0</v>
      </c>
      <c r="AJ34" s="56">
        <f t="shared" si="13"/>
        <v>0</v>
      </c>
      <c r="AK34" s="56">
        <f t="shared" si="14"/>
        <v>0</v>
      </c>
      <c r="AL34" s="56">
        <f t="shared" si="15"/>
        <v>0</v>
      </c>
      <c r="AM34" s="159" t="b">
        <f t="shared" si="16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7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4"/>
        <v>0</v>
      </c>
      <c r="AU34" s="125">
        <f t="shared" si="25"/>
        <v>0</v>
      </c>
      <c r="AV34" s="183">
        <f t="shared" si="26"/>
        <v>0</v>
      </c>
      <c r="AW34" s="32"/>
      <c r="AX34" s="32"/>
      <c r="AY34" s="450" t="str">
        <f t="shared" si="27"/>
        <v xml:space="preserve"> </v>
      </c>
    </row>
    <row r="35" spans="1:51" s="120" customFormat="1">
      <c r="A35" s="540"/>
      <c r="B35" s="540"/>
      <c r="C35" s="117">
        <f t="shared" si="28"/>
        <v>14</v>
      </c>
      <c r="D35" s="341"/>
      <c r="E35" s="341"/>
      <c r="F35" s="341">
        <f t="shared" si="18"/>
        <v>0</v>
      </c>
      <c r="G35" s="342"/>
      <c r="H35" s="118" t="str">
        <f t="shared" si="29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6"/>
        <v>-</v>
      </c>
      <c r="L35" s="343"/>
      <c r="M35" s="44" t="str">
        <f t="shared" si="30"/>
        <v>-</v>
      </c>
      <c r="N35" s="157">
        <f t="shared" si="19"/>
        <v>0</v>
      </c>
      <c r="O35" s="157">
        <f t="shared" si="20"/>
        <v>0</v>
      </c>
      <c r="P35" s="157">
        <f t="shared" si="21"/>
        <v>0</v>
      </c>
      <c r="Q35" s="157">
        <f t="shared" si="22"/>
        <v>0</v>
      </c>
      <c r="R35" s="158">
        <f t="shared" si="23"/>
        <v>0</v>
      </c>
      <c r="S35" s="158">
        <f t="shared" si="8"/>
        <v>0</v>
      </c>
      <c r="T35" s="158">
        <f t="shared" si="8"/>
        <v>0</v>
      </c>
      <c r="U35" s="158">
        <f t="shared" si="8"/>
        <v>0</v>
      </c>
      <c r="V35" s="158">
        <f t="shared" si="8"/>
        <v>0</v>
      </c>
      <c r="W35" s="158">
        <f t="shared" si="8"/>
        <v>0</v>
      </c>
      <c r="X35" s="158">
        <f t="shared" si="8"/>
        <v>0</v>
      </c>
      <c r="Y35" s="158">
        <f t="shared" si="8"/>
        <v>0</v>
      </c>
      <c r="Z35" s="158">
        <f t="shared" si="8"/>
        <v>0</v>
      </c>
      <c r="AA35" s="158">
        <f t="shared" si="8"/>
        <v>0</v>
      </c>
      <c r="AB35" s="158">
        <f t="shared" si="8"/>
        <v>0</v>
      </c>
      <c r="AC35" s="158">
        <f t="shared" si="8"/>
        <v>0</v>
      </c>
      <c r="AD35" s="158">
        <f t="shared" si="8"/>
        <v>0</v>
      </c>
      <c r="AE35" s="44" t="str">
        <f>IF(J35="s",IF(K35&gt;(SUMMARY!$I$12*H35),K35,0),"- ")</f>
        <v xml:space="preserve">- </v>
      </c>
      <c r="AF35" s="56" t="str">
        <f t="shared" si="9"/>
        <v>OK</v>
      </c>
      <c r="AG35" s="56">
        <f t="shared" si="10"/>
        <v>0</v>
      </c>
      <c r="AH35" s="56">
        <f t="shared" si="11"/>
        <v>0</v>
      </c>
      <c r="AI35" s="56">
        <f t="shared" si="12"/>
        <v>0</v>
      </c>
      <c r="AJ35" s="56">
        <f t="shared" si="13"/>
        <v>0</v>
      </c>
      <c r="AK35" s="56">
        <f t="shared" si="14"/>
        <v>0</v>
      </c>
      <c r="AL35" s="56">
        <f t="shared" si="15"/>
        <v>0</v>
      </c>
      <c r="AM35" s="159" t="b">
        <f t="shared" si="16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7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4"/>
        <v>0</v>
      </c>
      <c r="AU35" s="125">
        <f t="shared" si="25"/>
        <v>0</v>
      </c>
      <c r="AV35" s="183">
        <f t="shared" si="26"/>
        <v>0</v>
      </c>
      <c r="AW35" s="32"/>
      <c r="AX35" s="32"/>
      <c r="AY35" s="450" t="str">
        <f t="shared" si="27"/>
        <v xml:space="preserve"> </v>
      </c>
    </row>
    <row r="36" spans="1:51" s="120" customFormat="1">
      <c r="A36" s="541"/>
      <c r="B36" s="541"/>
      <c r="C36" s="117">
        <f t="shared" si="28"/>
        <v>15</v>
      </c>
      <c r="D36" s="341"/>
      <c r="E36" s="341"/>
      <c r="F36" s="341">
        <f t="shared" si="18"/>
        <v>0</v>
      </c>
      <c r="G36" s="342"/>
      <c r="H36" s="118" t="str">
        <f t="shared" si="29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6"/>
        <v>-</v>
      </c>
      <c r="L36" s="343"/>
      <c r="M36" s="44" t="str">
        <f t="shared" si="30"/>
        <v>-</v>
      </c>
      <c r="N36" s="157">
        <f t="shared" si="19"/>
        <v>0</v>
      </c>
      <c r="O36" s="157">
        <f t="shared" si="20"/>
        <v>0</v>
      </c>
      <c r="P36" s="157">
        <f t="shared" si="21"/>
        <v>0</v>
      </c>
      <c r="Q36" s="157">
        <f t="shared" si="22"/>
        <v>0</v>
      </c>
      <c r="R36" s="158">
        <f t="shared" si="23"/>
        <v>0</v>
      </c>
      <c r="S36" s="158">
        <f t="shared" si="8"/>
        <v>0</v>
      </c>
      <c r="T36" s="158">
        <f t="shared" si="8"/>
        <v>0</v>
      </c>
      <c r="U36" s="158">
        <f t="shared" si="8"/>
        <v>0</v>
      </c>
      <c r="V36" s="158">
        <f t="shared" si="8"/>
        <v>0</v>
      </c>
      <c r="W36" s="158">
        <f t="shared" si="8"/>
        <v>0</v>
      </c>
      <c r="X36" s="158">
        <f t="shared" si="8"/>
        <v>0</v>
      </c>
      <c r="Y36" s="158">
        <f t="shared" si="8"/>
        <v>0</v>
      </c>
      <c r="Z36" s="158">
        <f t="shared" si="8"/>
        <v>0</v>
      </c>
      <c r="AA36" s="158">
        <f t="shared" si="8"/>
        <v>0</v>
      </c>
      <c r="AB36" s="158">
        <f t="shared" si="8"/>
        <v>0</v>
      </c>
      <c r="AC36" s="158">
        <f t="shared" si="8"/>
        <v>0</v>
      </c>
      <c r="AD36" s="158">
        <f t="shared" si="8"/>
        <v>0</v>
      </c>
      <c r="AE36" s="44" t="str">
        <f>IF(J36="s",IF(K36&gt;(SUMMARY!$I$12*H36),K36,0),"- ")</f>
        <v xml:space="preserve">- </v>
      </c>
      <c r="AF36" s="56" t="str">
        <f t="shared" si="9"/>
        <v>OK</v>
      </c>
      <c r="AG36" s="56">
        <f t="shared" si="10"/>
        <v>0</v>
      </c>
      <c r="AH36" s="56">
        <f t="shared" si="11"/>
        <v>0</v>
      </c>
      <c r="AI36" s="56">
        <f t="shared" si="12"/>
        <v>0</v>
      </c>
      <c r="AJ36" s="56">
        <f t="shared" si="13"/>
        <v>0</v>
      </c>
      <c r="AK36" s="56">
        <f t="shared" si="14"/>
        <v>0</v>
      </c>
      <c r="AL36" s="56">
        <f t="shared" si="15"/>
        <v>0</v>
      </c>
      <c r="AM36" s="159" t="b">
        <f t="shared" si="16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7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4"/>
        <v>0</v>
      </c>
      <c r="AU36" s="125">
        <f t="shared" si="25"/>
        <v>0</v>
      </c>
      <c r="AV36" s="183">
        <f t="shared" si="26"/>
        <v>0</v>
      </c>
      <c r="AW36" s="32"/>
      <c r="AX36" s="32"/>
      <c r="AY36" s="450" t="str">
        <f t="shared" si="27"/>
        <v xml:space="preserve"> </v>
      </c>
    </row>
    <row r="37" spans="1:51" s="120" customFormat="1">
      <c r="A37" s="541"/>
      <c r="B37" s="541"/>
      <c r="C37" s="117">
        <f t="shared" si="28"/>
        <v>16</v>
      </c>
      <c r="D37" s="341"/>
      <c r="E37" s="341"/>
      <c r="F37" s="341">
        <f t="shared" si="18"/>
        <v>0</v>
      </c>
      <c r="G37" s="342"/>
      <c r="H37" s="118" t="str">
        <f t="shared" si="29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6"/>
        <v>-</v>
      </c>
      <c r="L37" s="343"/>
      <c r="M37" s="44" t="str">
        <f t="shared" si="30"/>
        <v>-</v>
      </c>
      <c r="N37" s="157">
        <f t="shared" si="19"/>
        <v>0</v>
      </c>
      <c r="O37" s="157">
        <f t="shared" si="20"/>
        <v>0</v>
      </c>
      <c r="P37" s="157">
        <f t="shared" si="21"/>
        <v>0</v>
      </c>
      <c r="Q37" s="157">
        <f t="shared" si="22"/>
        <v>0</v>
      </c>
      <c r="R37" s="158">
        <f t="shared" si="23"/>
        <v>0</v>
      </c>
      <c r="S37" s="158">
        <f t="shared" si="8"/>
        <v>0</v>
      </c>
      <c r="T37" s="158">
        <f t="shared" si="8"/>
        <v>0</v>
      </c>
      <c r="U37" s="158">
        <f t="shared" si="8"/>
        <v>0</v>
      </c>
      <c r="V37" s="158">
        <f t="shared" si="8"/>
        <v>0</v>
      </c>
      <c r="W37" s="158">
        <f t="shared" si="8"/>
        <v>0</v>
      </c>
      <c r="X37" s="158">
        <f t="shared" si="8"/>
        <v>0</v>
      </c>
      <c r="Y37" s="158">
        <f t="shared" si="8"/>
        <v>0</v>
      </c>
      <c r="Z37" s="158">
        <f t="shared" si="8"/>
        <v>0</v>
      </c>
      <c r="AA37" s="158">
        <f t="shared" si="8"/>
        <v>0</v>
      </c>
      <c r="AB37" s="158">
        <f t="shared" si="8"/>
        <v>0</v>
      </c>
      <c r="AC37" s="158">
        <f t="shared" si="8"/>
        <v>0</v>
      </c>
      <c r="AD37" s="158">
        <f t="shared" si="8"/>
        <v>0</v>
      </c>
      <c r="AE37" s="44" t="str">
        <f>IF(J37="s",IF(K37&gt;(SUMMARY!$I$12*H37),K37,0),"- ")</f>
        <v xml:space="preserve">- </v>
      </c>
      <c r="AF37" s="56" t="str">
        <f t="shared" si="9"/>
        <v>OK</v>
      </c>
      <c r="AG37" s="56">
        <f t="shared" si="10"/>
        <v>0</v>
      </c>
      <c r="AH37" s="56">
        <f t="shared" si="11"/>
        <v>0</v>
      </c>
      <c r="AI37" s="56">
        <f t="shared" si="12"/>
        <v>0</v>
      </c>
      <c r="AJ37" s="56">
        <f t="shared" si="13"/>
        <v>0</v>
      </c>
      <c r="AK37" s="56">
        <f t="shared" si="14"/>
        <v>0</v>
      </c>
      <c r="AL37" s="56">
        <f t="shared" si="15"/>
        <v>0</v>
      </c>
      <c r="AM37" s="159" t="b">
        <f t="shared" si="16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7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4"/>
        <v>0</v>
      </c>
      <c r="AU37" s="125">
        <f t="shared" si="25"/>
        <v>0</v>
      </c>
      <c r="AV37" s="183">
        <f t="shared" si="26"/>
        <v>0</v>
      </c>
      <c r="AW37" s="32"/>
      <c r="AX37" s="32"/>
      <c r="AY37" s="450" t="str">
        <f t="shared" si="27"/>
        <v xml:space="preserve"> </v>
      </c>
    </row>
    <row r="38" spans="1:51" s="120" customFormat="1">
      <c r="A38" s="541"/>
      <c r="B38" s="541"/>
      <c r="C38" s="117">
        <f t="shared" si="28"/>
        <v>17</v>
      </c>
      <c r="D38" s="341"/>
      <c r="E38" s="341"/>
      <c r="F38" s="341">
        <f t="shared" si="18"/>
        <v>0</v>
      </c>
      <c r="G38" s="342"/>
      <c r="H38" s="118" t="str">
        <f t="shared" si="29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6"/>
        <v>-</v>
      </c>
      <c r="L38" s="343"/>
      <c r="M38" s="44" t="str">
        <f t="shared" si="30"/>
        <v>-</v>
      </c>
      <c r="N38" s="157">
        <f t="shared" si="19"/>
        <v>0</v>
      </c>
      <c r="O38" s="157">
        <f t="shared" si="20"/>
        <v>0</v>
      </c>
      <c r="P38" s="157">
        <f t="shared" si="21"/>
        <v>0</v>
      </c>
      <c r="Q38" s="157">
        <f t="shared" si="22"/>
        <v>0</v>
      </c>
      <c r="R38" s="158">
        <f t="shared" si="23"/>
        <v>0</v>
      </c>
      <c r="S38" s="158">
        <f t="shared" si="23"/>
        <v>0</v>
      </c>
      <c r="T38" s="158">
        <f t="shared" si="23"/>
        <v>0</v>
      </c>
      <c r="U38" s="158">
        <f t="shared" si="23"/>
        <v>0</v>
      </c>
      <c r="V38" s="158">
        <f t="shared" si="23"/>
        <v>0</v>
      </c>
      <c r="W38" s="158">
        <f t="shared" ref="W38:Z101" si="31">IF($L38=AI$4,$I38,0)</f>
        <v>0</v>
      </c>
      <c r="X38" s="158">
        <f t="shared" si="31"/>
        <v>0</v>
      </c>
      <c r="Y38" s="158">
        <f t="shared" si="31"/>
        <v>0</v>
      </c>
      <c r="Z38" s="158">
        <f t="shared" si="31"/>
        <v>0</v>
      </c>
      <c r="AA38" s="158">
        <f t="shared" ref="AA38:AD101" si="32">IF($L38=AM$4,$I38,0)</f>
        <v>0</v>
      </c>
      <c r="AB38" s="158">
        <f t="shared" si="32"/>
        <v>0</v>
      </c>
      <c r="AC38" s="158">
        <f t="shared" si="32"/>
        <v>0</v>
      </c>
      <c r="AD38" s="158">
        <f t="shared" si="32"/>
        <v>0</v>
      </c>
      <c r="AE38" s="44" t="str">
        <f>IF(J38="s",IF(K38&gt;(SUMMARY!$I$12*H38),K38,0),"- ")</f>
        <v xml:space="preserve">- </v>
      </c>
      <c r="AF38" s="56" t="str">
        <f t="shared" si="9"/>
        <v>OK</v>
      </c>
      <c r="AG38" s="56">
        <f t="shared" si="10"/>
        <v>0</v>
      </c>
      <c r="AH38" s="56">
        <f t="shared" si="11"/>
        <v>0</v>
      </c>
      <c r="AI38" s="56">
        <f t="shared" si="12"/>
        <v>0</v>
      </c>
      <c r="AJ38" s="56">
        <f t="shared" si="13"/>
        <v>0</v>
      </c>
      <c r="AK38" s="56">
        <f t="shared" si="14"/>
        <v>0</v>
      </c>
      <c r="AL38" s="56">
        <f t="shared" si="15"/>
        <v>0</v>
      </c>
      <c r="AM38" s="159" t="b">
        <f t="shared" si="16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7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4"/>
        <v>0</v>
      </c>
      <c r="AU38" s="125">
        <f t="shared" si="25"/>
        <v>0</v>
      </c>
      <c r="AV38" s="183">
        <f t="shared" si="26"/>
        <v>0</v>
      </c>
      <c r="AW38" s="32"/>
      <c r="AX38" s="32"/>
      <c r="AY38" s="450" t="str">
        <f t="shared" si="27"/>
        <v xml:space="preserve"> </v>
      </c>
    </row>
    <row r="39" spans="1:51" s="120" customFormat="1">
      <c r="A39" s="541"/>
      <c r="B39" s="541"/>
      <c r="C39" s="117">
        <f t="shared" si="28"/>
        <v>18</v>
      </c>
      <c r="D39" s="341"/>
      <c r="E39" s="341"/>
      <c r="F39" s="341">
        <f t="shared" si="18"/>
        <v>0</v>
      </c>
      <c r="G39" s="342"/>
      <c r="H39" s="118" t="str">
        <f t="shared" si="29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6"/>
        <v>-</v>
      </c>
      <c r="L39" s="343"/>
      <c r="M39" s="44" t="str">
        <f t="shared" si="30"/>
        <v>-</v>
      </c>
      <c r="N39" s="157">
        <f t="shared" si="19"/>
        <v>0</v>
      </c>
      <c r="O39" s="157">
        <f t="shared" si="20"/>
        <v>0</v>
      </c>
      <c r="P39" s="157">
        <f t="shared" si="21"/>
        <v>0</v>
      </c>
      <c r="Q39" s="157">
        <f t="shared" si="22"/>
        <v>0</v>
      </c>
      <c r="R39" s="158">
        <f t="shared" si="23"/>
        <v>0</v>
      </c>
      <c r="S39" s="158">
        <f t="shared" si="23"/>
        <v>0</v>
      </c>
      <c r="T39" s="158">
        <f t="shared" si="23"/>
        <v>0</v>
      </c>
      <c r="U39" s="158">
        <f t="shared" si="23"/>
        <v>0</v>
      </c>
      <c r="V39" s="158">
        <f t="shared" si="23"/>
        <v>0</v>
      </c>
      <c r="W39" s="158">
        <f t="shared" si="31"/>
        <v>0</v>
      </c>
      <c r="X39" s="158">
        <f t="shared" si="31"/>
        <v>0</v>
      </c>
      <c r="Y39" s="158">
        <f t="shared" si="31"/>
        <v>0</v>
      </c>
      <c r="Z39" s="158">
        <f t="shared" si="31"/>
        <v>0</v>
      </c>
      <c r="AA39" s="158">
        <f t="shared" si="32"/>
        <v>0</v>
      </c>
      <c r="AB39" s="158">
        <f t="shared" si="32"/>
        <v>0</v>
      </c>
      <c r="AC39" s="158">
        <f t="shared" si="32"/>
        <v>0</v>
      </c>
      <c r="AD39" s="158">
        <f t="shared" si="32"/>
        <v>0</v>
      </c>
      <c r="AE39" s="44" t="str">
        <f>IF(J39="s",IF(K39&gt;(SUMMARY!$I$12*H39),K39,0),"- ")</f>
        <v xml:space="preserve">- </v>
      </c>
      <c r="AF39" s="56" t="str">
        <f t="shared" si="9"/>
        <v>OK</v>
      </c>
      <c r="AG39" s="56">
        <f t="shared" si="10"/>
        <v>0</v>
      </c>
      <c r="AH39" s="56">
        <f t="shared" si="11"/>
        <v>0</v>
      </c>
      <c r="AI39" s="56">
        <f t="shared" si="12"/>
        <v>0</v>
      </c>
      <c r="AJ39" s="56">
        <f t="shared" si="13"/>
        <v>0</v>
      </c>
      <c r="AK39" s="56">
        <f t="shared" si="14"/>
        <v>0</v>
      </c>
      <c r="AL39" s="56">
        <f t="shared" si="15"/>
        <v>0</v>
      </c>
      <c r="AM39" s="159" t="b">
        <f t="shared" si="16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7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4"/>
        <v>0</v>
      </c>
      <c r="AU39" s="125">
        <f t="shared" si="25"/>
        <v>0</v>
      </c>
      <c r="AV39" s="183">
        <f t="shared" si="26"/>
        <v>0</v>
      </c>
      <c r="AW39" s="32"/>
      <c r="AX39" s="32"/>
      <c r="AY39" s="450" t="str">
        <f t="shared" si="27"/>
        <v xml:space="preserve"> </v>
      </c>
    </row>
    <row r="40" spans="1:51" s="120" customFormat="1">
      <c r="A40" s="541"/>
      <c r="B40" s="541"/>
      <c r="C40" s="117">
        <f t="shared" si="28"/>
        <v>19</v>
      </c>
      <c r="D40" s="341"/>
      <c r="E40" s="341"/>
      <c r="F40" s="341">
        <f t="shared" si="18"/>
        <v>0</v>
      </c>
      <c r="G40" s="342"/>
      <c r="H40" s="118" t="str">
        <f t="shared" si="29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6"/>
        <v>-</v>
      </c>
      <c r="L40" s="343"/>
      <c r="M40" s="44" t="str">
        <f t="shared" si="30"/>
        <v>-</v>
      </c>
      <c r="N40" s="157">
        <f t="shared" si="19"/>
        <v>0</v>
      </c>
      <c r="O40" s="157">
        <f t="shared" si="20"/>
        <v>0</v>
      </c>
      <c r="P40" s="157">
        <f t="shared" si="21"/>
        <v>0</v>
      </c>
      <c r="Q40" s="157">
        <f t="shared" si="22"/>
        <v>0</v>
      </c>
      <c r="R40" s="158">
        <f t="shared" si="23"/>
        <v>0</v>
      </c>
      <c r="S40" s="158">
        <f t="shared" si="23"/>
        <v>0</v>
      </c>
      <c r="T40" s="158">
        <f t="shared" si="23"/>
        <v>0</v>
      </c>
      <c r="U40" s="158">
        <f t="shared" si="23"/>
        <v>0</v>
      </c>
      <c r="V40" s="158">
        <f t="shared" si="23"/>
        <v>0</v>
      </c>
      <c r="W40" s="158">
        <f t="shared" si="31"/>
        <v>0</v>
      </c>
      <c r="X40" s="158">
        <f t="shared" si="31"/>
        <v>0</v>
      </c>
      <c r="Y40" s="158">
        <f t="shared" si="31"/>
        <v>0</v>
      </c>
      <c r="Z40" s="158">
        <f t="shared" si="31"/>
        <v>0</v>
      </c>
      <c r="AA40" s="158">
        <f t="shared" si="32"/>
        <v>0</v>
      </c>
      <c r="AB40" s="158">
        <f t="shared" si="32"/>
        <v>0</v>
      </c>
      <c r="AC40" s="158">
        <f t="shared" si="32"/>
        <v>0</v>
      </c>
      <c r="AD40" s="158">
        <f t="shared" si="32"/>
        <v>0</v>
      </c>
      <c r="AE40" s="44" t="str">
        <f>IF(J40="s",IF(K40&gt;(SUMMARY!$I$12*H40),K40,0),"- ")</f>
        <v xml:space="preserve">- </v>
      </c>
      <c r="AF40" s="56" t="str">
        <f t="shared" si="9"/>
        <v>OK</v>
      </c>
      <c r="AG40" s="56">
        <f t="shared" si="10"/>
        <v>0</v>
      </c>
      <c r="AH40" s="56">
        <f t="shared" si="11"/>
        <v>0</v>
      </c>
      <c r="AI40" s="56">
        <f t="shared" si="12"/>
        <v>0</v>
      </c>
      <c r="AJ40" s="56">
        <f t="shared" si="13"/>
        <v>0</v>
      </c>
      <c r="AK40" s="56">
        <f t="shared" si="14"/>
        <v>0</v>
      </c>
      <c r="AL40" s="56">
        <f t="shared" si="15"/>
        <v>0</v>
      </c>
      <c r="AM40" s="159" t="b">
        <f t="shared" si="16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7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4"/>
        <v>0</v>
      </c>
      <c r="AU40" s="125">
        <f t="shared" si="25"/>
        <v>0</v>
      </c>
      <c r="AV40" s="183">
        <f t="shared" si="26"/>
        <v>0</v>
      </c>
      <c r="AW40" s="32"/>
      <c r="AX40" s="32"/>
      <c r="AY40" s="450" t="str">
        <f t="shared" si="27"/>
        <v xml:space="preserve"> </v>
      </c>
    </row>
    <row r="41" spans="1:51" s="120" customFormat="1">
      <c r="A41" s="541"/>
      <c r="B41" s="541"/>
      <c r="C41" s="117">
        <f t="shared" si="28"/>
        <v>20</v>
      </c>
      <c r="D41" s="341"/>
      <c r="E41" s="341"/>
      <c r="F41" s="341">
        <f t="shared" si="18"/>
        <v>0</v>
      </c>
      <c r="G41" s="342"/>
      <c r="H41" s="118" t="str">
        <f t="shared" si="29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6"/>
        <v>-</v>
      </c>
      <c r="L41" s="343"/>
      <c r="M41" s="44" t="str">
        <f t="shared" si="30"/>
        <v>-</v>
      </c>
      <c r="N41" s="157">
        <f t="shared" si="19"/>
        <v>0</v>
      </c>
      <c r="O41" s="157">
        <f t="shared" si="20"/>
        <v>0</v>
      </c>
      <c r="P41" s="157">
        <f t="shared" si="21"/>
        <v>0</v>
      </c>
      <c r="Q41" s="157">
        <f t="shared" si="22"/>
        <v>0</v>
      </c>
      <c r="R41" s="158">
        <f t="shared" si="23"/>
        <v>0</v>
      </c>
      <c r="S41" s="158">
        <f t="shared" si="23"/>
        <v>0</v>
      </c>
      <c r="T41" s="158">
        <f t="shared" si="23"/>
        <v>0</v>
      </c>
      <c r="U41" s="158">
        <f t="shared" si="23"/>
        <v>0</v>
      </c>
      <c r="V41" s="158">
        <f t="shared" si="23"/>
        <v>0</v>
      </c>
      <c r="W41" s="158">
        <f t="shared" si="31"/>
        <v>0</v>
      </c>
      <c r="X41" s="158">
        <f t="shared" si="31"/>
        <v>0</v>
      </c>
      <c r="Y41" s="158">
        <f t="shared" si="31"/>
        <v>0</v>
      </c>
      <c r="Z41" s="158">
        <f t="shared" si="31"/>
        <v>0</v>
      </c>
      <c r="AA41" s="158">
        <f t="shared" si="32"/>
        <v>0</v>
      </c>
      <c r="AB41" s="158">
        <f t="shared" si="32"/>
        <v>0</v>
      </c>
      <c r="AC41" s="158">
        <f t="shared" si="32"/>
        <v>0</v>
      </c>
      <c r="AD41" s="158">
        <f t="shared" si="32"/>
        <v>0</v>
      </c>
      <c r="AE41" s="44" t="str">
        <f>IF(J41="s",IF(K41&gt;(SUMMARY!$I$12*H41),K41,0),"- ")</f>
        <v xml:space="preserve">- </v>
      </c>
      <c r="AF41" s="56" t="str">
        <f t="shared" si="9"/>
        <v>OK</v>
      </c>
      <c r="AG41" s="56">
        <f t="shared" si="10"/>
        <v>0</v>
      </c>
      <c r="AH41" s="56">
        <f t="shared" si="11"/>
        <v>0</v>
      </c>
      <c r="AI41" s="56">
        <f t="shared" si="12"/>
        <v>0</v>
      </c>
      <c r="AJ41" s="56">
        <f t="shared" si="13"/>
        <v>0</v>
      </c>
      <c r="AK41" s="56">
        <f t="shared" si="14"/>
        <v>0</v>
      </c>
      <c r="AL41" s="56">
        <f t="shared" si="15"/>
        <v>0</v>
      </c>
      <c r="AM41" s="159" t="b">
        <f t="shared" si="16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7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4"/>
        <v>0</v>
      </c>
      <c r="AU41" s="125">
        <f t="shared" si="25"/>
        <v>0</v>
      </c>
      <c r="AV41" s="183">
        <f t="shared" si="26"/>
        <v>0</v>
      </c>
      <c r="AW41" s="32"/>
      <c r="AX41" s="32"/>
      <c r="AY41" s="450" t="str">
        <f t="shared" si="27"/>
        <v xml:space="preserve"> </v>
      </c>
    </row>
    <row r="42" spans="1:51" s="120" customFormat="1">
      <c r="A42" s="541"/>
      <c r="B42" s="541"/>
      <c r="C42" s="117">
        <f t="shared" si="28"/>
        <v>21</v>
      </c>
      <c r="D42" s="341"/>
      <c r="E42" s="341"/>
      <c r="F42" s="341">
        <f t="shared" si="18"/>
        <v>0</v>
      </c>
      <c r="G42" s="342"/>
      <c r="H42" s="118" t="str">
        <f t="shared" si="29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6"/>
        <v>-</v>
      </c>
      <c r="L42" s="343"/>
      <c r="M42" s="44" t="str">
        <f t="shared" si="30"/>
        <v>-</v>
      </c>
      <c r="N42" s="157">
        <f t="shared" si="19"/>
        <v>0</v>
      </c>
      <c r="O42" s="157">
        <f t="shared" si="20"/>
        <v>0</v>
      </c>
      <c r="P42" s="157">
        <f t="shared" si="21"/>
        <v>0</v>
      </c>
      <c r="Q42" s="157">
        <f t="shared" si="22"/>
        <v>0</v>
      </c>
      <c r="R42" s="158">
        <f t="shared" si="23"/>
        <v>0</v>
      </c>
      <c r="S42" s="158">
        <f t="shared" si="23"/>
        <v>0</v>
      </c>
      <c r="T42" s="158">
        <f t="shared" si="23"/>
        <v>0</v>
      </c>
      <c r="U42" s="158">
        <f t="shared" si="23"/>
        <v>0</v>
      </c>
      <c r="V42" s="158">
        <f t="shared" si="23"/>
        <v>0</v>
      </c>
      <c r="W42" s="158">
        <f t="shared" si="31"/>
        <v>0</v>
      </c>
      <c r="X42" s="158">
        <f t="shared" si="31"/>
        <v>0</v>
      </c>
      <c r="Y42" s="158">
        <f t="shared" si="31"/>
        <v>0</v>
      </c>
      <c r="Z42" s="158">
        <f t="shared" si="31"/>
        <v>0</v>
      </c>
      <c r="AA42" s="158">
        <f t="shared" si="32"/>
        <v>0</v>
      </c>
      <c r="AB42" s="158">
        <f t="shared" si="32"/>
        <v>0</v>
      </c>
      <c r="AC42" s="158">
        <f t="shared" si="32"/>
        <v>0</v>
      </c>
      <c r="AD42" s="158">
        <f t="shared" si="32"/>
        <v>0</v>
      </c>
      <c r="AE42" s="44" t="str">
        <f>IF(J42="s",IF(K42&gt;(SUMMARY!$I$12*H42),K42,0),"- ")</f>
        <v xml:space="preserve">- </v>
      </c>
      <c r="AF42" s="56" t="str">
        <f t="shared" si="9"/>
        <v>OK</v>
      </c>
      <c r="AG42" s="56">
        <f t="shared" si="10"/>
        <v>0</v>
      </c>
      <c r="AH42" s="56">
        <f t="shared" si="11"/>
        <v>0</v>
      </c>
      <c r="AI42" s="56">
        <f t="shared" si="12"/>
        <v>0</v>
      </c>
      <c r="AJ42" s="56">
        <f t="shared" si="13"/>
        <v>0</v>
      </c>
      <c r="AK42" s="56">
        <f t="shared" si="14"/>
        <v>0</v>
      </c>
      <c r="AL42" s="56">
        <f t="shared" si="15"/>
        <v>0</v>
      </c>
      <c r="AM42" s="159" t="b">
        <f t="shared" si="16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7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4"/>
        <v>0</v>
      </c>
      <c r="AU42" s="125">
        <f t="shared" si="25"/>
        <v>0</v>
      </c>
      <c r="AV42" s="183">
        <f t="shared" si="26"/>
        <v>0</v>
      </c>
      <c r="AW42" s="32"/>
      <c r="AX42" s="32"/>
      <c r="AY42" s="450" t="str">
        <f t="shared" si="27"/>
        <v xml:space="preserve"> </v>
      </c>
    </row>
    <row r="43" spans="1:51" s="120" customFormat="1">
      <c r="A43" s="541"/>
      <c r="B43" s="541"/>
      <c r="C43" s="117">
        <f t="shared" si="28"/>
        <v>22</v>
      </c>
      <c r="D43" s="341"/>
      <c r="E43" s="341"/>
      <c r="F43" s="341">
        <f t="shared" si="18"/>
        <v>0</v>
      </c>
      <c r="G43" s="342"/>
      <c r="H43" s="118" t="str">
        <f t="shared" si="29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6"/>
        <v>-</v>
      </c>
      <c r="L43" s="343"/>
      <c r="M43" s="44" t="str">
        <f t="shared" si="30"/>
        <v>-</v>
      </c>
      <c r="N43" s="157">
        <f t="shared" si="19"/>
        <v>0</v>
      </c>
      <c r="O43" s="157">
        <f t="shared" si="20"/>
        <v>0</v>
      </c>
      <c r="P43" s="157">
        <f t="shared" si="21"/>
        <v>0</v>
      </c>
      <c r="Q43" s="157">
        <f t="shared" si="22"/>
        <v>0</v>
      </c>
      <c r="R43" s="158">
        <f t="shared" si="23"/>
        <v>0</v>
      </c>
      <c r="S43" s="158">
        <f t="shared" si="23"/>
        <v>0</v>
      </c>
      <c r="T43" s="158">
        <f t="shared" si="23"/>
        <v>0</v>
      </c>
      <c r="U43" s="158">
        <f t="shared" si="23"/>
        <v>0</v>
      </c>
      <c r="V43" s="158">
        <f t="shared" si="23"/>
        <v>0</v>
      </c>
      <c r="W43" s="158">
        <f t="shared" si="31"/>
        <v>0</v>
      </c>
      <c r="X43" s="158">
        <f t="shared" si="31"/>
        <v>0</v>
      </c>
      <c r="Y43" s="158">
        <f t="shared" si="31"/>
        <v>0</v>
      </c>
      <c r="Z43" s="158">
        <f t="shared" si="31"/>
        <v>0</v>
      </c>
      <c r="AA43" s="158">
        <f t="shared" si="32"/>
        <v>0</v>
      </c>
      <c r="AB43" s="158">
        <f t="shared" si="32"/>
        <v>0</v>
      </c>
      <c r="AC43" s="158">
        <f t="shared" si="32"/>
        <v>0</v>
      </c>
      <c r="AD43" s="158">
        <f t="shared" si="32"/>
        <v>0</v>
      </c>
      <c r="AE43" s="44" t="str">
        <f>IF(J43="s",IF(K43&gt;(SUMMARY!$I$12*H43),K43,0),"- ")</f>
        <v xml:space="preserve">- </v>
      </c>
      <c r="AF43" s="56" t="str">
        <f t="shared" si="9"/>
        <v>OK</v>
      </c>
      <c r="AG43" s="56">
        <f t="shared" si="10"/>
        <v>0</v>
      </c>
      <c r="AH43" s="56">
        <f t="shared" si="11"/>
        <v>0</v>
      </c>
      <c r="AI43" s="56">
        <f t="shared" si="12"/>
        <v>0</v>
      </c>
      <c r="AJ43" s="56">
        <f t="shared" si="13"/>
        <v>0</v>
      </c>
      <c r="AK43" s="56">
        <f t="shared" si="14"/>
        <v>0</v>
      </c>
      <c r="AL43" s="56">
        <f t="shared" si="15"/>
        <v>0</v>
      </c>
      <c r="AM43" s="159" t="b">
        <f t="shared" si="16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7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4"/>
        <v>0</v>
      </c>
      <c r="AU43" s="125">
        <f t="shared" si="25"/>
        <v>0</v>
      </c>
      <c r="AV43" s="183">
        <f t="shared" si="26"/>
        <v>0</v>
      </c>
      <c r="AW43" s="32"/>
      <c r="AX43" s="32"/>
      <c r="AY43" s="450" t="str">
        <f t="shared" si="27"/>
        <v xml:space="preserve"> </v>
      </c>
    </row>
    <row r="44" spans="1:51" s="120" customFormat="1">
      <c r="A44" s="541"/>
      <c r="B44" s="541"/>
      <c r="C44" s="117">
        <f t="shared" si="28"/>
        <v>23</v>
      </c>
      <c r="D44" s="341"/>
      <c r="E44" s="341"/>
      <c r="F44" s="341">
        <f t="shared" si="18"/>
        <v>0</v>
      </c>
      <c r="G44" s="342"/>
      <c r="H44" s="118" t="str">
        <f t="shared" si="29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6"/>
        <v>-</v>
      </c>
      <c r="L44" s="343"/>
      <c r="M44" s="44" t="str">
        <f t="shared" si="30"/>
        <v>-</v>
      </c>
      <c r="N44" s="157">
        <f t="shared" si="19"/>
        <v>0</v>
      </c>
      <c r="O44" s="157">
        <f t="shared" si="20"/>
        <v>0</v>
      </c>
      <c r="P44" s="157">
        <f t="shared" si="21"/>
        <v>0</v>
      </c>
      <c r="Q44" s="157">
        <f t="shared" si="22"/>
        <v>0</v>
      </c>
      <c r="R44" s="158">
        <f t="shared" si="23"/>
        <v>0</v>
      </c>
      <c r="S44" s="158">
        <f t="shared" si="23"/>
        <v>0</v>
      </c>
      <c r="T44" s="158">
        <f t="shared" si="23"/>
        <v>0</v>
      </c>
      <c r="U44" s="158">
        <f t="shared" si="23"/>
        <v>0</v>
      </c>
      <c r="V44" s="158">
        <f t="shared" si="23"/>
        <v>0</v>
      </c>
      <c r="W44" s="158">
        <f t="shared" si="31"/>
        <v>0</v>
      </c>
      <c r="X44" s="158">
        <f t="shared" si="31"/>
        <v>0</v>
      </c>
      <c r="Y44" s="158">
        <f t="shared" si="31"/>
        <v>0</v>
      </c>
      <c r="Z44" s="158">
        <f t="shared" si="31"/>
        <v>0</v>
      </c>
      <c r="AA44" s="158">
        <f t="shared" si="32"/>
        <v>0</v>
      </c>
      <c r="AB44" s="158">
        <f t="shared" si="32"/>
        <v>0</v>
      </c>
      <c r="AC44" s="158">
        <f t="shared" si="32"/>
        <v>0</v>
      </c>
      <c r="AD44" s="158">
        <f t="shared" si="32"/>
        <v>0</v>
      </c>
      <c r="AE44" s="44" t="str">
        <f>IF(J44="s",IF(K44&gt;(SUMMARY!$I$12*H44),K44,0),"- ")</f>
        <v xml:space="preserve">- </v>
      </c>
      <c r="AF44" s="56" t="str">
        <f t="shared" si="9"/>
        <v>OK</v>
      </c>
      <c r="AG44" s="56">
        <f t="shared" si="10"/>
        <v>0</v>
      </c>
      <c r="AH44" s="56">
        <f t="shared" si="11"/>
        <v>0</v>
      </c>
      <c r="AI44" s="56">
        <f t="shared" si="12"/>
        <v>0</v>
      </c>
      <c r="AJ44" s="56">
        <f t="shared" si="13"/>
        <v>0</v>
      </c>
      <c r="AK44" s="56">
        <f t="shared" si="14"/>
        <v>0</v>
      </c>
      <c r="AL44" s="56">
        <f t="shared" si="15"/>
        <v>0</v>
      </c>
      <c r="AM44" s="159" t="b">
        <f t="shared" si="16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7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4"/>
        <v>0</v>
      </c>
      <c r="AU44" s="125">
        <f t="shared" si="25"/>
        <v>0</v>
      </c>
      <c r="AV44" s="183">
        <f t="shared" si="26"/>
        <v>0</v>
      </c>
      <c r="AW44" s="32"/>
      <c r="AX44" s="32"/>
      <c r="AY44" s="450" t="str">
        <f t="shared" si="27"/>
        <v xml:space="preserve"> </v>
      </c>
    </row>
    <row r="45" spans="1:51" s="120" customFormat="1">
      <c r="A45" s="542"/>
      <c r="B45" s="542"/>
      <c r="C45" s="117">
        <f t="shared" si="28"/>
        <v>24</v>
      </c>
      <c r="D45" s="173"/>
      <c r="E45" s="173"/>
      <c r="F45" s="341">
        <f t="shared" si="18"/>
        <v>0</v>
      </c>
      <c r="G45" s="117"/>
      <c r="H45" s="118" t="str">
        <f t="shared" si="29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6"/>
        <v>-</v>
      </c>
      <c r="L45" s="343"/>
      <c r="M45" s="44" t="str">
        <f t="shared" si="30"/>
        <v>-</v>
      </c>
      <c r="N45" s="157">
        <f t="shared" si="19"/>
        <v>0</v>
      </c>
      <c r="O45" s="157">
        <f t="shared" si="20"/>
        <v>0</v>
      </c>
      <c r="P45" s="157">
        <f t="shared" si="21"/>
        <v>0</v>
      </c>
      <c r="Q45" s="157">
        <f t="shared" si="22"/>
        <v>0</v>
      </c>
      <c r="R45" s="158">
        <f t="shared" si="23"/>
        <v>0</v>
      </c>
      <c r="S45" s="158">
        <f t="shared" si="23"/>
        <v>0</v>
      </c>
      <c r="T45" s="158">
        <f t="shared" si="23"/>
        <v>0</v>
      </c>
      <c r="U45" s="158">
        <f t="shared" si="23"/>
        <v>0</v>
      </c>
      <c r="V45" s="158">
        <f t="shared" si="23"/>
        <v>0</v>
      </c>
      <c r="W45" s="158">
        <f t="shared" si="31"/>
        <v>0</v>
      </c>
      <c r="X45" s="158">
        <f t="shared" si="31"/>
        <v>0</v>
      </c>
      <c r="Y45" s="158">
        <f t="shared" si="31"/>
        <v>0</v>
      </c>
      <c r="Z45" s="158">
        <f t="shared" si="31"/>
        <v>0</v>
      </c>
      <c r="AA45" s="158">
        <f t="shared" si="32"/>
        <v>0</v>
      </c>
      <c r="AB45" s="158">
        <f t="shared" si="32"/>
        <v>0</v>
      </c>
      <c r="AC45" s="158">
        <f t="shared" si="32"/>
        <v>0</v>
      </c>
      <c r="AD45" s="158">
        <f t="shared" si="32"/>
        <v>0</v>
      </c>
      <c r="AE45" s="44" t="str">
        <f>IF(J45="s",IF(K45&gt;(SUMMARY!$I$12*H45),K45,0),"- ")</f>
        <v xml:space="preserve">- </v>
      </c>
      <c r="AF45" s="56" t="str">
        <f t="shared" si="9"/>
        <v>OK</v>
      </c>
      <c r="AG45" s="56">
        <f t="shared" si="10"/>
        <v>0</v>
      </c>
      <c r="AH45" s="56">
        <f t="shared" si="11"/>
        <v>0</v>
      </c>
      <c r="AI45" s="56">
        <f t="shared" si="12"/>
        <v>0</v>
      </c>
      <c r="AJ45" s="56">
        <f t="shared" si="13"/>
        <v>0</v>
      </c>
      <c r="AK45" s="56">
        <f t="shared" si="14"/>
        <v>0</v>
      </c>
      <c r="AL45" s="56">
        <f t="shared" si="15"/>
        <v>0</v>
      </c>
      <c r="AM45" s="159" t="b">
        <f t="shared" si="16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7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4"/>
        <v>0</v>
      </c>
      <c r="AU45" s="125">
        <f t="shared" si="25"/>
        <v>0</v>
      </c>
      <c r="AV45" s="183">
        <f t="shared" si="26"/>
        <v>0</v>
      </c>
      <c r="AW45" s="32"/>
      <c r="AX45" s="32"/>
      <c r="AY45" s="450" t="str">
        <f t="shared" si="27"/>
        <v xml:space="preserve"> </v>
      </c>
    </row>
    <row r="46" spans="1:51" s="120" customFormat="1">
      <c r="A46" s="542"/>
      <c r="B46" s="542"/>
      <c r="C46" s="117">
        <f t="shared" si="28"/>
        <v>25</v>
      </c>
      <c r="D46" s="173"/>
      <c r="E46" s="173"/>
      <c r="F46" s="341">
        <f t="shared" si="18"/>
        <v>0</v>
      </c>
      <c r="G46" s="117"/>
      <c r="H46" s="118" t="str">
        <f t="shared" si="29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6"/>
        <v>-</v>
      </c>
      <c r="L46" s="343"/>
      <c r="M46" s="44" t="str">
        <f t="shared" si="30"/>
        <v>-</v>
      </c>
      <c r="N46" s="157">
        <f t="shared" si="19"/>
        <v>0</v>
      </c>
      <c r="O46" s="157">
        <f t="shared" si="20"/>
        <v>0</v>
      </c>
      <c r="P46" s="157">
        <f t="shared" si="21"/>
        <v>0</v>
      </c>
      <c r="Q46" s="157">
        <f t="shared" si="22"/>
        <v>0</v>
      </c>
      <c r="R46" s="158">
        <f t="shared" si="23"/>
        <v>0</v>
      </c>
      <c r="S46" s="158">
        <f t="shared" si="23"/>
        <v>0</v>
      </c>
      <c r="T46" s="158">
        <f t="shared" si="23"/>
        <v>0</v>
      </c>
      <c r="U46" s="158">
        <f t="shared" si="23"/>
        <v>0</v>
      </c>
      <c r="V46" s="158">
        <f t="shared" si="23"/>
        <v>0</v>
      </c>
      <c r="W46" s="158">
        <f t="shared" si="31"/>
        <v>0</v>
      </c>
      <c r="X46" s="158">
        <f t="shared" si="31"/>
        <v>0</v>
      </c>
      <c r="Y46" s="158">
        <f t="shared" si="31"/>
        <v>0</v>
      </c>
      <c r="Z46" s="158">
        <f t="shared" si="31"/>
        <v>0</v>
      </c>
      <c r="AA46" s="158">
        <f t="shared" si="32"/>
        <v>0</v>
      </c>
      <c r="AB46" s="158">
        <f t="shared" si="32"/>
        <v>0</v>
      </c>
      <c r="AC46" s="158">
        <f t="shared" si="32"/>
        <v>0</v>
      </c>
      <c r="AD46" s="158">
        <f t="shared" si="32"/>
        <v>0</v>
      </c>
      <c r="AE46" s="44" t="str">
        <f>IF(J46="s",IF(K46&gt;(SUMMARY!$I$12*H46),K46,0),"- ")</f>
        <v xml:space="preserve">- </v>
      </c>
      <c r="AF46" s="56" t="str">
        <f t="shared" si="9"/>
        <v>OK</v>
      </c>
      <c r="AG46" s="56">
        <f t="shared" si="10"/>
        <v>0</v>
      </c>
      <c r="AH46" s="56">
        <f t="shared" si="11"/>
        <v>0</v>
      </c>
      <c r="AI46" s="56">
        <f t="shared" si="12"/>
        <v>0</v>
      </c>
      <c r="AJ46" s="56">
        <f t="shared" si="13"/>
        <v>0</v>
      </c>
      <c r="AK46" s="56">
        <f t="shared" si="14"/>
        <v>0</v>
      </c>
      <c r="AL46" s="56">
        <f t="shared" si="15"/>
        <v>0</v>
      </c>
      <c r="AM46" s="159" t="b">
        <f t="shared" si="16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7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4"/>
        <v>0</v>
      </c>
      <c r="AU46" s="125">
        <f t="shared" si="25"/>
        <v>0</v>
      </c>
      <c r="AV46" s="183">
        <f t="shared" si="26"/>
        <v>0</v>
      </c>
      <c r="AW46" s="32"/>
      <c r="AX46" s="32"/>
      <c r="AY46" s="450" t="str">
        <f t="shared" si="27"/>
        <v xml:space="preserve"> </v>
      </c>
    </row>
    <row r="47" spans="1:51" s="120" customFormat="1">
      <c r="A47" s="542"/>
      <c r="B47" s="542"/>
      <c r="C47" s="117">
        <f t="shared" si="28"/>
        <v>26</v>
      </c>
      <c r="D47" s="173"/>
      <c r="E47" s="173"/>
      <c r="F47" s="341">
        <f t="shared" si="18"/>
        <v>0</v>
      </c>
      <c r="G47" s="117"/>
      <c r="H47" s="118" t="str">
        <f t="shared" si="29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6"/>
        <v>-</v>
      </c>
      <c r="L47" s="343"/>
      <c r="M47" s="44" t="str">
        <f t="shared" si="30"/>
        <v>-</v>
      </c>
      <c r="N47" s="157">
        <f t="shared" si="19"/>
        <v>0</v>
      </c>
      <c r="O47" s="157">
        <f t="shared" si="20"/>
        <v>0</v>
      </c>
      <c r="P47" s="157">
        <f t="shared" si="21"/>
        <v>0</v>
      </c>
      <c r="Q47" s="157">
        <f t="shared" si="22"/>
        <v>0</v>
      </c>
      <c r="R47" s="158">
        <f t="shared" si="23"/>
        <v>0</v>
      </c>
      <c r="S47" s="158">
        <f t="shared" si="23"/>
        <v>0</v>
      </c>
      <c r="T47" s="158">
        <f t="shared" si="23"/>
        <v>0</v>
      </c>
      <c r="U47" s="158">
        <f t="shared" si="23"/>
        <v>0</v>
      </c>
      <c r="V47" s="158">
        <f t="shared" si="23"/>
        <v>0</v>
      </c>
      <c r="W47" s="158">
        <f t="shared" si="31"/>
        <v>0</v>
      </c>
      <c r="X47" s="158">
        <f t="shared" si="31"/>
        <v>0</v>
      </c>
      <c r="Y47" s="158">
        <f t="shared" si="31"/>
        <v>0</v>
      </c>
      <c r="Z47" s="158">
        <f t="shared" si="31"/>
        <v>0</v>
      </c>
      <c r="AA47" s="158">
        <f t="shared" si="32"/>
        <v>0</v>
      </c>
      <c r="AB47" s="158">
        <f t="shared" si="32"/>
        <v>0</v>
      </c>
      <c r="AC47" s="158">
        <f t="shared" si="32"/>
        <v>0</v>
      </c>
      <c r="AD47" s="158">
        <f t="shared" si="32"/>
        <v>0</v>
      </c>
      <c r="AE47" s="44" t="str">
        <f>IF(J47="s",IF(K47&gt;(SUMMARY!$I$12*H47),K47,0),"- ")</f>
        <v xml:space="preserve">- </v>
      </c>
      <c r="AF47" s="56" t="str">
        <f t="shared" si="9"/>
        <v>OK</v>
      </c>
      <c r="AG47" s="56">
        <f t="shared" si="10"/>
        <v>0</v>
      </c>
      <c r="AH47" s="56">
        <f t="shared" si="11"/>
        <v>0</v>
      </c>
      <c r="AI47" s="56">
        <f t="shared" si="12"/>
        <v>0</v>
      </c>
      <c r="AJ47" s="56">
        <f t="shared" si="13"/>
        <v>0</v>
      </c>
      <c r="AK47" s="56">
        <f t="shared" si="14"/>
        <v>0</v>
      </c>
      <c r="AL47" s="56">
        <f t="shared" si="15"/>
        <v>0</v>
      </c>
      <c r="AM47" s="159" t="b">
        <f t="shared" si="16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7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4"/>
        <v>0</v>
      </c>
      <c r="AU47" s="125">
        <f t="shared" si="25"/>
        <v>0</v>
      </c>
      <c r="AV47" s="183">
        <f t="shared" si="26"/>
        <v>0</v>
      </c>
      <c r="AW47" s="32"/>
      <c r="AX47" s="32"/>
      <c r="AY47" s="450" t="str">
        <f t="shared" si="27"/>
        <v xml:space="preserve"> </v>
      </c>
    </row>
    <row r="48" spans="1:51" s="120" customFormat="1">
      <c r="A48" s="542"/>
      <c r="B48" s="542"/>
      <c r="C48" s="117">
        <f t="shared" si="28"/>
        <v>27</v>
      </c>
      <c r="D48" s="173"/>
      <c r="E48" s="173"/>
      <c r="F48" s="341">
        <f t="shared" si="18"/>
        <v>0</v>
      </c>
      <c r="G48" s="117"/>
      <c r="H48" s="118" t="str">
        <f t="shared" si="29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6"/>
        <v>-</v>
      </c>
      <c r="L48" s="343"/>
      <c r="M48" s="44" t="str">
        <f t="shared" si="30"/>
        <v>-</v>
      </c>
      <c r="N48" s="157">
        <f t="shared" si="19"/>
        <v>0</v>
      </c>
      <c r="O48" s="157">
        <f t="shared" si="20"/>
        <v>0</v>
      </c>
      <c r="P48" s="157">
        <f t="shared" si="21"/>
        <v>0</v>
      </c>
      <c r="Q48" s="157">
        <f t="shared" si="22"/>
        <v>0</v>
      </c>
      <c r="R48" s="158">
        <f t="shared" si="23"/>
        <v>0</v>
      </c>
      <c r="S48" s="158">
        <f t="shared" si="23"/>
        <v>0</v>
      </c>
      <c r="T48" s="158">
        <f t="shared" si="23"/>
        <v>0</v>
      </c>
      <c r="U48" s="158">
        <f t="shared" si="23"/>
        <v>0</v>
      </c>
      <c r="V48" s="158">
        <f t="shared" si="23"/>
        <v>0</v>
      </c>
      <c r="W48" s="158">
        <f t="shared" si="31"/>
        <v>0</v>
      </c>
      <c r="X48" s="158">
        <f t="shared" si="31"/>
        <v>0</v>
      </c>
      <c r="Y48" s="158">
        <f t="shared" si="31"/>
        <v>0</v>
      </c>
      <c r="Z48" s="158">
        <f t="shared" si="31"/>
        <v>0</v>
      </c>
      <c r="AA48" s="158">
        <f t="shared" si="32"/>
        <v>0</v>
      </c>
      <c r="AB48" s="158">
        <f t="shared" si="32"/>
        <v>0</v>
      </c>
      <c r="AC48" s="158">
        <f t="shared" si="32"/>
        <v>0</v>
      </c>
      <c r="AD48" s="158">
        <f t="shared" si="32"/>
        <v>0</v>
      </c>
      <c r="AE48" s="44" t="str">
        <f>IF(J48="s",IF(K48&gt;(SUMMARY!$I$12*H48),K48,0),"- ")</f>
        <v xml:space="preserve">- </v>
      </c>
      <c r="AF48" s="56" t="str">
        <f t="shared" si="9"/>
        <v>OK</v>
      </c>
      <c r="AG48" s="56">
        <f t="shared" si="10"/>
        <v>0</v>
      </c>
      <c r="AH48" s="56">
        <f t="shared" si="11"/>
        <v>0</v>
      </c>
      <c r="AI48" s="56">
        <f t="shared" si="12"/>
        <v>0</v>
      </c>
      <c r="AJ48" s="56">
        <f t="shared" si="13"/>
        <v>0</v>
      </c>
      <c r="AK48" s="56">
        <f t="shared" si="14"/>
        <v>0</v>
      </c>
      <c r="AL48" s="56">
        <f t="shared" si="15"/>
        <v>0</v>
      </c>
      <c r="AM48" s="159" t="b">
        <f t="shared" si="16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7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4"/>
        <v>0</v>
      </c>
      <c r="AU48" s="125">
        <f t="shared" si="25"/>
        <v>0</v>
      </c>
      <c r="AV48" s="183">
        <f t="shared" si="26"/>
        <v>0</v>
      </c>
      <c r="AW48" s="32"/>
      <c r="AX48" s="32"/>
      <c r="AY48" s="450" t="str">
        <f t="shared" si="27"/>
        <v xml:space="preserve"> </v>
      </c>
    </row>
    <row r="49" spans="1:51" s="120" customFormat="1">
      <c r="A49" s="542"/>
      <c r="B49" s="542"/>
      <c r="C49" s="117">
        <f t="shared" si="28"/>
        <v>28</v>
      </c>
      <c r="D49" s="173"/>
      <c r="E49" s="173"/>
      <c r="F49" s="341">
        <f t="shared" si="18"/>
        <v>0</v>
      </c>
      <c r="G49" s="117"/>
      <c r="H49" s="118" t="str">
        <f t="shared" si="29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6"/>
        <v>-</v>
      </c>
      <c r="L49" s="343"/>
      <c r="M49" s="44" t="str">
        <f t="shared" si="30"/>
        <v>-</v>
      </c>
      <c r="N49" s="157">
        <f t="shared" si="19"/>
        <v>0</v>
      </c>
      <c r="O49" s="157">
        <f t="shared" si="20"/>
        <v>0</v>
      </c>
      <c r="P49" s="157">
        <f t="shared" si="21"/>
        <v>0</v>
      </c>
      <c r="Q49" s="157">
        <f t="shared" si="22"/>
        <v>0</v>
      </c>
      <c r="R49" s="158">
        <f t="shared" si="23"/>
        <v>0</v>
      </c>
      <c r="S49" s="158">
        <f t="shared" si="23"/>
        <v>0</v>
      </c>
      <c r="T49" s="158">
        <f t="shared" si="23"/>
        <v>0</v>
      </c>
      <c r="U49" s="158">
        <f t="shared" si="23"/>
        <v>0</v>
      </c>
      <c r="V49" s="158">
        <f t="shared" si="23"/>
        <v>0</v>
      </c>
      <c r="W49" s="158">
        <f t="shared" si="31"/>
        <v>0</v>
      </c>
      <c r="X49" s="158">
        <f t="shared" si="31"/>
        <v>0</v>
      </c>
      <c r="Y49" s="158">
        <f t="shared" si="31"/>
        <v>0</v>
      </c>
      <c r="Z49" s="158">
        <f t="shared" si="31"/>
        <v>0</v>
      </c>
      <c r="AA49" s="158">
        <f t="shared" si="32"/>
        <v>0</v>
      </c>
      <c r="AB49" s="158">
        <f t="shared" si="32"/>
        <v>0</v>
      </c>
      <c r="AC49" s="158">
        <f t="shared" si="32"/>
        <v>0</v>
      </c>
      <c r="AD49" s="158">
        <f t="shared" si="32"/>
        <v>0</v>
      </c>
      <c r="AE49" s="44" t="str">
        <f>IF(J49="s",IF(K49&gt;(SUMMARY!$I$12*H49),K49,0),"- ")</f>
        <v xml:space="preserve">- </v>
      </c>
      <c r="AF49" s="56" t="str">
        <f t="shared" si="9"/>
        <v>OK</v>
      </c>
      <c r="AG49" s="56">
        <f t="shared" si="10"/>
        <v>0</v>
      </c>
      <c r="AH49" s="56">
        <f t="shared" si="11"/>
        <v>0</v>
      </c>
      <c r="AI49" s="56">
        <f t="shared" si="12"/>
        <v>0</v>
      </c>
      <c r="AJ49" s="56">
        <f t="shared" si="13"/>
        <v>0</v>
      </c>
      <c r="AK49" s="56">
        <f t="shared" si="14"/>
        <v>0</v>
      </c>
      <c r="AL49" s="56">
        <f t="shared" si="15"/>
        <v>0</v>
      </c>
      <c r="AM49" s="159" t="b">
        <f t="shared" si="16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7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4"/>
        <v>0</v>
      </c>
      <c r="AU49" s="125">
        <f t="shared" si="25"/>
        <v>0</v>
      </c>
      <c r="AV49" s="183">
        <f t="shared" si="26"/>
        <v>0</v>
      </c>
      <c r="AW49" s="32"/>
      <c r="AX49" s="32"/>
      <c r="AY49" s="450" t="str">
        <f t="shared" si="27"/>
        <v xml:space="preserve"> </v>
      </c>
    </row>
    <row r="50" spans="1:51" s="120" customFormat="1">
      <c r="A50" s="542"/>
      <c r="B50" s="542"/>
      <c r="C50" s="117">
        <f t="shared" si="28"/>
        <v>29</v>
      </c>
      <c r="D50" s="173"/>
      <c r="E50" s="173"/>
      <c r="F50" s="341">
        <f t="shared" si="18"/>
        <v>0</v>
      </c>
      <c r="G50" s="117"/>
      <c r="H50" s="118" t="str">
        <f t="shared" si="29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6"/>
        <v>-</v>
      </c>
      <c r="L50" s="343"/>
      <c r="M50" s="44" t="str">
        <f t="shared" si="30"/>
        <v>-</v>
      </c>
      <c r="N50" s="157">
        <f t="shared" si="19"/>
        <v>0</v>
      </c>
      <c r="O50" s="157">
        <f t="shared" si="20"/>
        <v>0</v>
      </c>
      <c r="P50" s="157">
        <f t="shared" si="21"/>
        <v>0</v>
      </c>
      <c r="Q50" s="157">
        <f t="shared" si="22"/>
        <v>0</v>
      </c>
      <c r="R50" s="158">
        <f t="shared" si="23"/>
        <v>0</v>
      </c>
      <c r="S50" s="158">
        <f t="shared" si="23"/>
        <v>0</v>
      </c>
      <c r="T50" s="158">
        <f t="shared" si="23"/>
        <v>0</v>
      </c>
      <c r="U50" s="158">
        <f t="shared" si="23"/>
        <v>0</v>
      </c>
      <c r="V50" s="158">
        <f t="shared" si="23"/>
        <v>0</v>
      </c>
      <c r="W50" s="158">
        <f t="shared" si="31"/>
        <v>0</v>
      </c>
      <c r="X50" s="158">
        <f t="shared" si="31"/>
        <v>0</v>
      </c>
      <c r="Y50" s="158">
        <f t="shared" si="31"/>
        <v>0</v>
      </c>
      <c r="Z50" s="158">
        <f t="shared" si="31"/>
        <v>0</v>
      </c>
      <c r="AA50" s="158">
        <f t="shared" si="32"/>
        <v>0</v>
      </c>
      <c r="AB50" s="158">
        <f t="shared" si="32"/>
        <v>0</v>
      </c>
      <c r="AC50" s="158">
        <f t="shared" si="32"/>
        <v>0</v>
      </c>
      <c r="AD50" s="158">
        <f t="shared" si="32"/>
        <v>0</v>
      </c>
      <c r="AE50" s="44" t="str">
        <f>IF(J50="s",IF(K50&gt;(SUMMARY!$I$12*H50),K50,0),"- ")</f>
        <v xml:space="preserve">- </v>
      </c>
      <c r="AF50" s="56" t="str">
        <f t="shared" si="9"/>
        <v>OK</v>
      </c>
      <c r="AG50" s="56">
        <f t="shared" si="10"/>
        <v>0</v>
      </c>
      <c r="AH50" s="56">
        <f t="shared" si="11"/>
        <v>0</v>
      </c>
      <c r="AI50" s="56">
        <f t="shared" si="12"/>
        <v>0</v>
      </c>
      <c r="AJ50" s="56">
        <f t="shared" si="13"/>
        <v>0</v>
      </c>
      <c r="AK50" s="56">
        <f t="shared" si="14"/>
        <v>0</v>
      </c>
      <c r="AL50" s="56">
        <f t="shared" si="15"/>
        <v>0</v>
      </c>
      <c r="AM50" s="159" t="b">
        <f t="shared" si="16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7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4"/>
        <v>0</v>
      </c>
      <c r="AU50" s="125">
        <f t="shared" si="25"/>
        <v>0</v>
      </c>
      <c r="AV50" s="183">
        <f t="shared" si="26"/>
        <v>0</v>
      </c>
      <c r="AW50" s="32"/>
      <c r="AX50" s="32"/>
      <c r="AY50" s="450" t="str">
        <f t="shared" si="27"/>
        <v xml:space="preserve"> </v>
      </c>
    </row>
    <row r="51" spans="1:51" s="120" customFormat="1">
      <c r="A51" s="542"/>
      <c r="B51" s="542"/>
      <c r="C51" s="117">
        <f t="shared" si="28"/>
        <v>30</v>
      </c>
      <c r="D51" s="173"/>
      <c r="E51" s="173"/>
      <c r="F51" s="341">
        <f t="shared" si="18"/>
        <v>0</v>
      </c>
      <c r="G51" s="117"/>
      <c r="H51" s="118" t="str">
        <f t="shared" si="29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6"/>
        <v>-</v>
      </c>
      <c r="L51" s="343"/>
      <c r="M51" s="44" t="str">
        <f t="shared" si="30"/>
        <v>-</v>
      </c>
      <c r="N51" s="157">
        <f t="shared" si="19"/>
        <v>0</v>
      </c>
      <c r="O51" s="157">
        <f t="shared" si="20"/>
        <v>0</v>
      </c>
      <c r="P51" s="157">
        <f t="shared" si="21"/>
        <v>0</v>
      </c>
      <c r="Q51" s="157">
        <f t="shared" si="22"/>
        <v>0</v>
      </c>
      <c r="R51" s="158">
        <f t="shared" si="23"/>
        <v>0</v>
      </c>
      <c r="S51" s="158">
        <f t="shared" si="23"/>
        <v>0</v>
      </c>
      <c r="T51" s="158">
        <f t="shared" si="23"/>
        <v>0</v>
      </c>
      <c r="U51" s="158">
        <f t="shared" si="23"/>
        <v>0</v>
      </c>
      <c r="V51" s="158">
        <f t="shared" si="23"/>
        <v>0</v>
      </c>
      <c r="W51" s="158">
        <f t="shared" si="31"/>
        <v>0</v>
      </c>
      <c r="X51" s="158">
        <f t="shared" si="31"/>
        <v>0</v>
      </c>
      <c r="Y51" s="158">
        <f t="shared" si="31"/>
        <v>0</v>
      </c>
      <c r="Z51" s="158">
        <f t="shared" si="31"/>
        <v>0</v>
      </c>
      <c r="AA51" s="158">
        <f t="shared" si="32"/>
        <v>0</v>
      </c>
      <c r="AB51" s="158">
        <f t="shared" si="32"/>
        <v>0</v>
      </c>
      <c r="AC51" s="158">
        <f t="shared" si="32"/>
        <v>0</v>
      </c>
      <c r="AD51" s="158">
        <f t="shared" si="32"/>
        <v>0</v>
      </c>
      <c r="AE51" s="44" t="str">
        <f>IF(J51="s",IF(K51&gt;(SUMMARY!$I$12*H51),K51,0),"- ")</f>
        <v xml:space="preserve">- </v>
      </c>
      <c r="AF51" s="56" t="str">
        <f t="shared" si="9"/>
        <v>OK</v>
      </c>
      <c r="AG51" s="56">
        <f t="shared" si="10"/>
        <v>0</v>
      </c>
      <c r="AH51" s="56">
        <f t="shared" si="11"/>
        <v>0</v>
      </c>
      <c r="AI51" s="56">
        <f t="shared" si="12"/>
        <v>0</v>
      </c>
      <c r="AJ51" s="56">
        <f t="shared" si="13"/>
        <v>0</v>
      </c>
      <c r="AK51" s="56">
        <f t="shared" si="14"/>
        <v>0</v>
      </c>
      <c r="AL51" s="56">
        <f t="shared" si="15"/>
        <v>0</v>
      </c>
      <c r="AM51" s="159" t="b">
        <f t="shared" si="16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7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4"/>
        <v>0</v>
      </c>
      <c r="AU51" s="125">
        <f t="shared" si="25"/>
        <v>0</v>
      </c>
      <c r="AV51" s="183">
        <f t="shared" si="26"/>
        <v>0</v>
      </c>
      <c r="AW51" s="32"/>
      <c r="AX51" s="32"/>
      <c r="AY51" s="450" t="str">
        <f t="shared" si="27"/>
        <v xml:space="preserve"> </v>
      </c>
    </row>
    <row r="52" spans="1:51" s="120" customFormat="1">
      <c r="A52" s="542"/>
      <c r="B52" s="542"/>
      <c r="C52" s="117">
        <f t="shared" si="28"/>
        <v>31</v>
      </c>
      <c r="D52" s="173"/>
      <c r="E52" s="173"/>
      <c r="F52" s="341">
        <f t="shared" si="18"/>
        <v>0</v>
      </c>
      <c r="G52" s="117"/>
      <c r="H52" s="118" t="str">
        <f t="shared" si="29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6"/>
        <v>-</v>
      </c>
      <c r="L52" s="343"/>
      <c r="M52" s="44" t="str">
        <f t="shared" si="30"/>
        <v>-</v>
      </c>
      <c r="N52" s="157">
        <f t="shared" si="19"/>
        <v>0</v>
      </c>
      <c r="O52" s="157">
        <f t="shared" si="20"/>
        <v>0</v>
      </c>
      <c r="P52" s="157">
        <f t="shared" si="21"/>
        <v>0</v>
      </c>
      <c r="Q52" s="157">
        <f t="shared" si="22"/>
        <v>0</v>
      </c>
      <c r="R52" s="158">
        <f t="shared" si="23"/>
        <v>0</v>
      </c>
      <c r="S52" s="158">
        <f t="shared" si="23"/>
        <v>0</v>
      </c>
      <c r="T52" s="158">
        <f t="shared" si="23"/>
        <v>0</v>
      </c>
      <c r="U52" s="158">
        <f t="shared" si="23"/>
        <v>0</v>
      </c>
      <c r="V52" s="158">
        <f t="shared" si="23"/>
        <v>0</v>
      </c>
      <c r="W52" s="158">
        <f t="shared" si="31"/>
        <v>0</v>
      </c>
      <c r="X52" s="158">
        <f t="shared" si="31"/>
        <v>0</v>
      </c>
      <c r="Y52" s="158">
        <f t="shared" si="31"/>
        <v>0</v>
      </c>
      <c r="Z52" s="158">
        <f t="shared" si="31"/>
        <v>0</v>
      </c>
      <c r="AA52" s="158">
        <f t="shared" si="32"/>
        <v>0</v>
      </c>
      <c r="AB52" s="158">
        <f t="shared" si="32"/>
        <v>0</v>
      </c>
      <c r="AC52" s="158">
        <f t="shared" si="32"/>
        <v>0</v>
      </c>
      <c r="AD52" s="158">
        <f t="shared" si="32"/>
        <v>0</v>
      </c>
      <c r="AE52" s="44" t="str">
        <f>IF(J52="s",IF(K52&gt;(SUMMARY!$I$12*H52),K52,0),"- ")</f>
        <v xml:space="preserve">- </v>
      </c>
      <c r="AF52" s="56" t="str">
        <f t="shared" si="9"/>
        <v>OK</v>
      </c>
      <c r="AG52" s="56">
        <f t="shared" si="10"/>
        <v>0</v>
      </c>
      <c r="AH52" s="56">
        <f t="shared" si="11"/>
        <v>0</v>
      </c>
      <c r="AI52" s="56">
        <f t="shared" si="12"/>
        <v>0</v>
      </c>
      <c r="AJ52" s="56">
        <f t="shared" si="13"/>
        <v>0</v>
      </c>
      <c r="AK52" s="56">
        <f t="shared" si="14"/>
        <v>0</v>
      </c>
      <c r="AL52" s="56">
        <f t="shared" si="15"/>
        <v>0</v>
      </c>
      <c r="AM52" s="159" t="b">
        <f t="shared" si="16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7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4"/>
        <v>0</v>
      </c>
      <c r="AU52" s="125">
        <f t="shared" si="25"/>
        <v>0</v>
      </c>
      <c r="AV52" s="183">
        <f t="shared" si="26"/>
        <v>0</v>
      </c>
      <c r="AW52" s="32"/>
      <c r="AX52" s="32"/>
      <c r="AY52" s="450" t="str">
        <f t="shared" si="27"/>
        <v xml:space="preserve"> </v>
      </c>
    </row>
    <row r="53" spans="1:51" s="120" customFormat="1">
      <c r="A53" s="542"/>
      <c r="B53" s="542"/>
      <c r="C53" s="117">
        <f t="shared" si="28"/>
        <v>32</v>
      </c>
      <c r="D53" s="173"/>
      <c r="E53" s="173"/>
      <c r="F53" s="341">
        <f t="shared" si="18"/>
        <v>0</v>
      </c>
      <c r="G53" s="117"/>
      <c r="H53" s="118" t="str">
        <f t="shared" si="29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6"/>
        <v>-</v>
      </c>
      <c r="L53" s="343"/>
      <c r="M53" s="44" t="str">
        <f t="shared" si="30"/>
        <v>-</v>
      </c>
      <c r="N53" s="157">
        <f t="shared" si="19"/>
        <v>0</v>
      </c>
      <c r="O53" s="157">
        <f t="shared" si="20"/>
        <v>0</v>
      </c>
      <c r="P53" s="157">
        <f t="shared" si="21"/>
        <v>0</v>
      </c>
      <c r="Q53" s="157">
        <f t="shared" si="22"/>
        <v>0</v>
      </c>
      <c r="R53" s="158">
        <f t="shared" si="23"/>
        <v>0</v>
      </c>
      <c r="S53" s="158">
        <f t="shared" si="23"/>
        <v>0</v>
      </c>
      <c r="T53" s="158">
        <f t="shared" si="23"/>
        <v>0</v>
      </c>
      <c r="U53" s="158">
        <f t="shared" si="23"/>
        <v>0</v>
      </c>
      <c r="V53" s="158">
        <f t="shared" si="23"/>
        <v>0</v>
      </c>
      <c r="W53" s="158">
        <f t="shared" si="31"/>
        <v>0</v>
      </c>
      <c r="X53" s="158">
        <f t="shared" si="31"/>
        <v>0</v>
      </c>
      <c r="Y53" s="158">
        <f t="shared" si="31"/>
        <v>0</v>
      </c>
      <c r="Z53" s="158">
        <f t="shared" si="31"/>
        <v>0</v>
      </c>
      <c r="AA53" s="158">
        <f t="shared" si="32"/>
        <v>0</v>
      </c>
      <c r="AB53" s="158">
        <f t="shared" si="32"/>
        <v>0</v>
      </c>
      <c r="AC53" s="158">
        <f t="shared" si="32"/>
        <v>0</v>
      </c>
      <c r="AD53" s="158">
        <f t="shared" si="32"/>
        <v>0</v>
      </c>
      <c r="AE53" s="44" t="str">
        <f>IF(J53="s",IF(K53&gt;(SUMMARY!$I$12*H53),K53,0),"- ")</f>
        <v xml:space="preserve">- </v>
      </c>
      <c r="AF53" s="56" t="str">
        <f t="shared" si="9"/>
        <v>OK</v>
      </c>
      <c r="AG53" s="56">
        <f t="shared" si="10"/>
        <v>0</v>
      </c>
      <c r="AH53" s="56">
        <f t="shared" si="11"/>
        <v>0</v>
      </c>
      <c r="AI53" s="56">
        <f t="shared" si="12"/>
        <v>0</v>
      </c>
      <c r="AJ53" s="56">
        <f t="shared" si="13"/>
        <v>0</v>
      </c>
      <c r="AK53" s="56">
        <f t="shared" si="14"/>
        <v>0</v>
      </c>
      <c r="AL53" s="56">
        <f t="shared" si="15"/>
        <v>0</v>
      </c>
      <c r="AM53" s="159" t="b">
        <f t="shared" si="16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7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4"/>
        <v>0</v>
      </c>
      <c r="AU53" s="125">
        <f t="shared" si="25"/>
        <v>0</v>
      </c>
      <c r="AV53" s="183">
        <f t="shared" si="26"/>
        <v>0</v>
      </c>
      <c r="AW53" s="32"/>
      <c r="AX53" s="32"/>
      <c r="AY53" s="450" t="str">
        <f t="shared" si="27"/>
        <v xml:space="preserve"> </v>
      </c>
    </row>
    <row r="54" spans="1:51" s="120" customFormat="1">
      <c r="A54" s="542"/>
      <c r="B54" s="542"/>
      <c r="C54" s="117">
        <f t="shared" si="28"/>
        <v>33</v>
      </c>
      <c r="D54" s="173"/>
      <c r="E54" s="173"/>
      <c r="F54" s="341">
        <f t="shared" si="18"/>
        <v>0</v>
      </c>
      <c r="G54" s="117"/>
      <c r="H54" s="118" t="str">
        <f t="shared" si="29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6"/>
        <v>-</v>
      </c>
      <c r="L54" s="343"/>
      <c r="M54" s="44" t="str">
        <f t="shared" si="30"/>
        <v>-</v>
      </c>
      <c r="N54" s="157">
        <f t="shared" si="19"/>
        <v>0</v>
      </c>
      <c r="O54" s="157">
        <f t="shared" si="20"/>
        <v>0</v>
      </c>
      <c r="P54" s="157">
        <f t="shared" si="21"/>
        <v>0</v>
      </c>
      <c r="Q54" s="157">
        <f t="shared" si="22"/>
        <v>0</v>
      </c>
      <c r="R54" s="158">
        <f t="shared" si="23"/>
        <v>0</v>
      </c>
      <c r="S54" s="158">
        <f t="shared" si="23"/>
        <v>0</v>
      </c>
      <c r="T54" s="158">
        <f t="shared" si="23"/>
        <v>0</v>
      </c>
      <c r="U54" s="158">
        <f t="shared" si="23"/>
        <v>0</v>
      </c>
      <c r="V54" s="158">
        <f t="shared" si="23"/>
        <v>0</v>
      </c>
      <c r="W54" s="158">
        <f t="shared" si="31"/>
        <v>0</v>
      </c>
      <c r="X54" s="158">
        <f t="shared" si="31"/>
        <v>0</v>
      </c>
      <c r="Y54" s="158">
        <f t="shared" si="31"/>
        <v>0</v>
      </c>
      <c r="Z54" s="158">
        <f t="shared" si="31"/>
        <v>0</v>
      </c>
      <c r="AA54" s="158">
        <f t="shared" si="32"/>
        <v>0</v>
      </c>
      <c r="AB54" s="158">
        <f t="shared" si="32"/>
        <v>0</v>
      </c>
      <c r="AC54" s="158">
        <f t="shared" si="32"/>
        <v>0</v>
      </c>
      <c r="AD54" s="158">
        <f t="shared" si="32"/>
        <v>0</v>
      </c>
      <c r="AE54" s="44" t="str">
        <f>IF(J54="s",IF(K54&gt;(SUMMARY!$I$12*H54),K54,0),"- ")</f>
        <v xml:space="preserve">- </v>
      </c>
      <c r="AF54" s="56" t="str">
        <f t="shared" si="9"/>
        <v>OK</v>
      </c>
      <c r="AG54" s="56">
        <f t="shared" si="10"/>
        <v>0</v>
      </c>
      <c r="AH54" s="56">
        <f t="shared" si="11"/>
        <v>0</v>
      </c>
      <c r="AI54" s="56">
        <f t="shared" si="12"/>
        <v>0</v>
      </c>
      <c r="AJ54" s="56">
        <f t="shared" si="13"/>
        <v>0</v>
      </c>
      <c r="AK54" s="56">
        <f t="shared" si="14"/>
        <v>0</v>
      </c>
      <c r="AL54" s="56">
        <f t="shared" si="15"/>
        <v>0</v>
      </c>
      <c r="AM54" s="159" t="b">
        <f t="shared" si="16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7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4"/>
        <v>0</v>
      </c>
      <c r="AU54" s="125">
        <f t="shared" si="25"/>
        <v>0</v>
      </c>
      <c r="AV54" s="183">
        <f t="shared" si="26"/>
        <v>0</v>
      </c>
      <c r="AW54" s="32"/>
      <c r="AX54" s="32"/>
      <c r="AY54" s="450" t="str">
        <f t="shared" si="27"/>
        <v xml:space="preserve"> </v>
      </c>
    </row>
    <row r="55" spans="1:51" s="120" customFormat="1">
      <c r="A55" s="542"/>
      <c r="B55" s="542"/>
      <c r="C55" s="117">
        <f t="shared" si="28"/>
        <v>34</v>
      </c>
      <c r="D55" s="173"/>
      <c r="E55" s="173"/>
      <c r="F55" s="341">
        <f t="shared" si="18"/>
        <v>0</v>
      </c>
      <c r="G55" s="117"/>
      <c r="H55" s="118" t="str">
        <f t="shared" si="29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6"/>
        <v>-</v>
      </c>
      <c r="L55" s="343"/>
      <c r="M55" s="44" t="str">
        <f t="shared" si="30"/>
        <v>-</v>
      </c>
      <c r="N55" s="157">
        <f t="shared" si="19"/>
        <v>0</v>
      </c>
      <c r="O55" s="157">
        <f t="shared" si="20"/>
        <v>0</v>
      </c>
      <c r="P55" s="157">
        <f t="shared" si="21"/>
        <v>0</v>
      </c>
      <c r="Q55" s="157">
        <f t="shared" si="22"/>
        <v>0</v>
      </c>
      <c r="R55" s="158">
        <f t="shared" si="23"/>
        <v>0</v>
      </c>
      <c r="S55" s="158">
        <f t="shared" si="23"/>
        <v>0</v>
      </c>
      <c r="T55" s="158">
        <f t="shared" si="23"/>
        <v>0</v>
      </c>
      <c r="U55" s="158">
        <f t="shared" si="23"/>
        <v>0</v>
      </c>
      <c r="V55" s="158">
        <f t="shared" si="23"/>
        <v>0</v>
      </c>
      <c r="W55" s="158">
        <f t="shared" si="31"/>
        <v>0</v>
      </c>
      <c r="X55" s="158">
        <f t="shared" si="31"/>
        <v>0</v>
      </c>
      <c r="Y55" s="158">
        <f t="shared" si="31"/>
        <v>0</v>
      </c>
      <c r="Z55" s="158">
        <f t="shared" si="31"/>
        <v>0</v>
      </c>
      <c r="AA55" s="158">
        <f t="shared" si="32"/>
        <v>0</v>
      </c>
      <c r="AB55" s="158">
        <f t="shared" si="32"/>
        <v>0</v>
      </c>
      <c r="AC55" s="158">
        <f t="shared" si="32"/>
        <v>0</v>
      </c>
      <c r="AD55" s="158">
        <f t="shared" si="32"/>
        <v>0</v>
      </c>
      <c r="AE55" s="44" t="str">
        <f>IF(J55="s",IF(K55&gt;(SUMMARY!$I$12*H55),K55,0),"- ")</f>
        <v xml:space="preserve">- </v>
      </c>
      <c r="AF55" s="56" t="str">
        <f t="shared" si="9"/>
        <v>OK</v>
      </c>
      <c r="AG55" s="56">
        <f t="shared" si="10"/>
        <v>0</v>
      </c>
      <c r="AH55" s="56">
        <f t="shared" si="11"/>
        <v>0</v>
      </c>
      <c r="AI55" s="56">
        <f t="shared" si="12"/>
        <v>0</v>
      </c>
      <c r="AJ55" s="56">
        <f t="shared" si="13"/>
        <v>0</v>
      </c>
      <c r="AK55" s="56">
        <f t="shared" si="14"/>
        <v>0</v>
      </c>
      <c r="AL55" s="56">
        <f t="shared" si="15"/>
        <v>0</v>
      </c>
      <c r="AM55" s="159" t="b">
        <f t="shared" si="16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7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4"/>
        <v>0</v>
      </c>
      <c r="AU55" s="125">
        <f t="shared" si="25"/>
        <v>0</v>
      </c>
      <c r="AV55" s="183">
        <f t="shared" si="26"/>
        <v>0</v>
      </c>
      <c r="AW55" s="32"/>
      <c r="AX55" s="32"/>
      <c r="AY55" s="450" t="str">
        <f t="shared" si="27"/>
        <v xml:space="preserve"> </v>
      </c>
    </row>
    <row r="56" spans="1:51" s="120" customFormat="1">
      <c r="A56" s="542"/>
      <c r="B56" s="542"/>
      <c r="C56" s="117">
        <f t="shared" si="28"/>
        <v>35</v>
      </c>
      <c r="D56" s="173"/>
      <c r="E56" s="173"/>
      <c r="F56" s="341">
        <f t="shared" si="18"/>
        <v>0</v>
      </c>
      <c r="G56" s="117"/>
      <c r="H56" s="118" t="str">
        <f t="shared" si="29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6"/>
        <v>-</v>
      </c>
      <c r="L56" s="343"/>
      <c r="M56" s="44" t="str">
        <f t="shared" si="30"/>
        <v>-</v>
      </c>
      <c r="N56" s="157">
        <f t="shared" si="19"/>
        <v>0</v>
      </c>
      <c r="O56" s="157">
        <f t="shared" si="20"/>
        <v>0</v>
      </c>
      <c r="P56" s="157">
        <f t="shared" si="21"/>
        <v>0</v>
      </c>
      <c r="Q56" s="157">
        <f t="shared" si="22"/>
        <v>0</v>
      </c>
      <c r="R56" s="158">
        <f t="shared" si="23"/>
        <v>0</v>
      </c>
      <c r="S56" s="158">
        <f t="shared" si="23"/>
        <v>0</v>
      </c>
      <c r="T56" s="158">
        <f t="shared" si="23"/>
        <v>0</v>
      </c>
      <c r="U56" s="158">
        <f t="shared" si="23"/>
        <v>0</v>
      </c>
      <c r="V56" s="158">
        <f t="shared" si="23"/>
        <v>0</v>
      </c>
      <c r="W56" s="158">
        <f t="shared" si="31"/>
        <v>0</v>
      </c>
      <c r="X56" s="158">
        <f t="shared" si="31"/>
        <v>0</v>
      </c>
      <c r="Y56" s="158">
        <f t="shared" si="31"/>
        <v>0</v>
      </c>
      <c r="Z56" s="158">
        <f t="shared" si="31"/>
        <v>0</v>
      </c>
      <c r="AA56" s="158">
        <f t="shared" si="32"/>
        <v>0</v>
      </c>
      <c r="AB56" s="158">
        <f t="shared" si="32"/>
        <v>0</v>
      </c>
      <c r="AC56" s="158">
        <f t="shared" si="32"/>
        <v>0</v>
      </c>
      <c r="AD56" s="158">
        <f t="shared" si="32"/>
        <v>0</v>
      </c>
      <c r="AE56" s="44" t="str">
        <f>IF(J56="s",IF(K56&gt;(SUMMARY!$I$12*H56),K56,0),"- ")</f>
        <v xml:space="preserve">- </v>
      </c>
      <c r="AF56" s="56" t="str">
        <f t="shared" si="9"/>
        <v>OK</v>
      </c>
      <c r="AG56" s="56">
        <f t="shared" si="10"/>
        <v>0</v>
      </c>
      <c r="AH56" s="56">
        <f t="shared" si="11"/>
        <v>0</v>
      </c>
      <c r="AI56" s="56">
        <f t="shared" si="12"/>
        <v>0</v>
      </c>
      <c r="AJ56" s="56">
        <f t="shared" si="13"/>
        <v>0</v>
      </c>
      <c r="AK56" s="56">
        <f t="shared" si="14"/>
        <v>0</v>
      </c>
      <c r="AL56" s="56">
        <f t="shared" si="15"/>
        <v>0</v>
      </c>
      <c r="AM56" s="159" t="b">
        <f t="shared" si="16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7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4"/>
        <v>0</v>
      </c>
      <c r="AU56" s="125">
        <f t="shared" si="25"/>
        <v>0</v>
      </c>
      <c r="AV56" s="183">
        <f t="shared" si="26"/>
        <v>0</v>
      </c>
      <c r="AW56" s="32"/>
      <c r="AX56" s="32"/>
      <c r="AY56" s="450" t="str">
        <f t="shared" si="27"/>
        <v xml:space="preserve"> </v>
      </c>
    </row>
    <row r="57" spans="1:51" s="120" customFormat="1">
      <c r="A57" s="542"/>
      <c r="B57" s="542"/>
      <c r="C57" s="117">
        <f t="shared" si="28"/>
        <v>36</v>
      </c>
      <c r="D57" s="173"/>
      <c r="E57" s="173"/>
      <c r="F57" s="341">
        <f t="shared" si="18"/>
        <v>0</v>
      </c>
      <c r="G57" s="117"/>
      <c r="H57" s="118" t="str">
        <f t="shared" si="29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6"/>
        <v>-</v>
      </c>
      <c r="L57" s="343"/>
      <c r="M57" s="44" t="str">
        <f t="shared" si="30"/>
        <v>-</v>
      </c>
      <c r="N57" s="157">
        <f t="shared" si="19"/>
        <v>0</v>
      </c>
      <c r="O57" s="157">
        <f t="shared" si="20"/>
        <v>0</v>
      </c>
      <c r="P57" s="157">
        <f t="shared" si="21"/>
        <v>0</v>
      </c>
      <c r="Q57" s="157">
        <f t="shared" si="22"/>
        <v>0</v>
      </c>
      <c r="R57" s="158">
        <f t="shared" si="23"/>
        <v>0</v>
      </c>
      <c r="S57" s="158">
        <f t="shared" si="23"/>
        <v>0</v>
      </c>
      <c r="T57" s="158">
        <f t="shared" si="23"/>
        <v>0</v>
      </c>
      <c r="U57" s="158">
        <f t="shared" si="23"/>
        <v>0</v>
      </c>
      <c r="V57" s="158">
        <f t="shared" si="23"/>
        <v>0</v>
      </c>
      <c r="W57" s="158">
        <f t="shared" si="31"/>
        <v>0</v>
      </c>
      <c r="X57" s="158">
        <f t="shared" si="31"/>
        <v>0</v>
      </c>
      <c r="Y57" s="158">
        <f t="shared" si="31"/>
        <v>0</v>
      </c>
      <c r="Z57" s="158">
        <f t="shared" si="31"/>
        <v>0</v>
      </c>
      <c r="AA57" s="158">
        <f t="shared" si="32"/>
        <v>0</v>
      </c>
      <c r="AB57" s="158">
        <f t="shared" si="32"/>
        <v>0</v>
      </c>
      <c r="AC57" s="158">
        <f t="shared" si="32"/>
        <v>0</v>
      </c>
      <c r="AD57" s="158">
        <f t="shared" si="32"/>
        <v>0</v>
      </c>
      <c r="AE57" s="44" t="str">
        <f>IF(J57="s",IF(K57&gt;(SUMMARY!$I$12*H57),K57,0),"- ")</f>
        <v xml:space="preserve">- </v>
      </c>
      <c r="AF57" s="56" t="str">
        <f t="shared" si="9"/>
        <v>OK</v>
      </c>
      <c r="AG57" s="56">
        <f t="shared" si="10"/>
        <v>0</v>
      </c>
      <c r="AH57" s="56">
        <f t="shared" si="11"/>
        <v>0</v>
      </c>
      <c r="AI57" s="56">
        <f t="shared" si="12"/>
        <v>0</v>
      </c>
      <c r="AJ57" s="56">
        <f t="shared" si="13"/>
        <v>0</v>
      </c>
      <c r="AK57" s="56">
        <f t="shared" si="14"/>
        <v>0</v>
      </c>
      <c r="AL57" s="56">
        <f t="shared" si="15"/>
        <v>0</v>
      </c>
      <c r="AM57" s="159" t="b">
        <f t="shared" si="16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7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4"/>
        <v>0</v>
      </c>
      <c r="AU57" s="125">
        <f t="shared" si="25"/>
        <v>0</v>
      </c>
      <c r="AV57" s="183">
        <f t="shared" si="26"/>
        <v>0</v>
      </c>
      <c r="AW57" s="32"/>
      <c r="AX57" s="32"/>
      <c r="AY57" s="450" t="str">
        <f t="shared" si="27"/>
        <v xml:space="preserve"> </v>
      </c>
    </row>
    <row r="58" spans="1:51" s="120" customFormat="1">
      <c r="A58" s="542"/>
      <c r="B58" s="542"/>
      <c r="C58" s="117">
        <f t="shared" si="28"/>
        <v>37</v>
      </c>
      <c r="D58" s="173"/>
      <c r="E58" s="173"/>
      <c r="F58" s="341">
        <f t="shared" si="18"/>
        <v>0</v>
      </c>
      <c r="G58" s="117"/>
      <c r="H58" s="118" t="str">
        <f t="shared" si="29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6"/>
        <v>-</v>
      </c>
      <c r="L58" s="343"/>
      <c r="M58" s="44" t="str">
        <f t="shared" si="30"/>
        <v>-</v>
      </c>
      <c r="N58" s="157">
        <f t="shared" si="19"/>
        <v>0</v>
      </c>
      <c r="O58" s="157">
        <f t="shared" si="20"/>
        <v>0</v>
      </c>
      <c r="P58" s="157">
        <f t="shared" si="21"/>
        <v>0</v>
      </c>
      <c r="Q58" s="157">
        <f t="shared" si="22"/>
        <v>0</v>
      </c>
      <c r="R58" s="158">
        <f t="shared" si="23"/>
        <v>0</v>
      </c>
      <c r="S58" s="158">
        <f t="shared" si="23"/>
        <v>0</v>
      </c>
      <c r="T58" s="158">
        <f t="shared" si="23"/>
        <v>0</v>
      </c>
      <c r="U58" s="158">
        <f t="shared" si="23"/>
        <v>0</v>
      </c>
      <c r="V58" s="158">
        <f t="shared" si="23"/>
        <v>0</v>
      </c>
      <c r="W58" s="158">
        <f t="shared" si="31"/>
        <v>0</v>
      </c>
      <c r="X58" s="158">
        <f t="shared" si="31"/>
        <v>0</v>
      </c>
      <c r="Y58" s="158">
        <f t="shared" si="31"/>
        <v>0</v>
      </c>
      <c r="Z58" s="158">
        <f t="shared" si="31"/>
        <v>0</v>
      </c>
      <c r="AA58" s="158">
        <f t="shared" si="32"/>
        <v>0</v>
      </c>
      <c r="AB58" s="158">
        <f t="shared" si="32"/>
        <v>0</v>
      </c>
      <c r="AC58" s="158">
        <f t="shared" si="32"/>
        <v>0</v>
      </c>
      <c r="AD58" s="158">
        <f t="shared" si="32"/>
        <v>0</v>
      </c>
      <c r="AE58" s="44" t="str">
        <f>IF(J58="s",IF(K58&gt;(SUMMARY!$I$12*H58),K58,0),"- ")</f>
        <v xml:space="preserve">- </v>
      </c>
      <c r="AF58" s="56" t="str">
        <f t="shared" si="9"/>
        <v>OK</v>
      </c>
      <c r="AG58" s="56">
        <f t="shared" si="10"/>
        <v>0</v>
      </c>
      <c r="AH58" s="56">
        <f t="shared" si="11"/>
        <v>0</v>
      </c>
      <c r="AI58" s="56">
        <f t="shared" si="12"/>
        <v>0</v>
      </c>
      <c r="AJ58" s="56">
        <f t="shared" si="13"/>
        <v>0</v>
      </c>
      <c r="AK58" s="56">
        <f t="shared" si="14"/>
        <v>0</v>
      </c>
      <c r="AL58" s="56">
        <f t="shared" si="15"/>
        <v>0</v>
      </c>
      <c r="AM58" s="159" t="b">
        <f t="shared" si="16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7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4"/>
        <v>0</v>
      </c>
      <c r="AU58" s="125">
        <f t="shared" si="25"/>
        <v>0</v>
      </c>
      <c r="AV58" s="183">
        <f t="shared" si="26"/>
        <v>0</v>
      </c>
      <c r="AW58" s="32"/>
      <c r="AX58" s="32"/>
      <c r="AY58" s="450" t="str">
        <f t="shared" si="27"/>
        <v xml:space="preserve"> </v>
      </c>
    </row>
    <row r="59" spans="1:51" s="120" customFormat="1">
      <c r="A59" s="542"/>
      <c r="B59" s="542"/>
      <c r="C59" s="117">
        <f t="shared" si="28"/>
        <v>38</v>
      </c>
      <c r="D59" s="173"/>
      <c r="E59" s="173"/>
      <c r="F59" s="341">
        <f t="shared" si="18"/>
        <v>0</v>
      </c>
      <c r="G59" s="117"/>
      <c r="H59" s="118" t="str">
        <f t="shared" si="29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6"/>
        <v>-</v>
      </c>
      <c r="L59" s="343"/>
      <c r="M59" s="44" t="str">
        <f t="shared" si="30"/>
        <v>-</v>
      </c>
      <c r="N59" s="157">
        <f t="shared" si="19"/>
        <v>0</v>
      </c>
      <c r="O59" s="157">
        <f t="shared" si="20"/>
        <v>0</v>
      </c>
      <c r="P59" s="157">
        <f t="shared" si="21"/>
        <v>0</v>
      </c>
      <c r="Q59" s="157">
        <f t="shared" si="22"/>
        <v>0</v>
      </c>
      <c r="R59" s="158">
        <f t="shared" si="23"/>
        <v>0</v>
      </c>
      <c r="S59" s="158">
        <f t="shared" si="23"/>
        <v>0</v>
      </c>
      <c r="T59" s="158">
        <f t="shared" si="23"/>
        <v>0</v>
      </c>
      <c r="U59" s="158">
        <f t="shared" si="23"/>
        <v>0</v>
      </c>
      <c r="V59" s="158">
        <f t="shared" si="23"/>
        <v>0</v>
      </c>
      <c r="W59" s="158">
        <f t="shared" si="31"/>
        <v>0</v>
      </c>
      <c r="X59" s="158">
        <f t="shared" si="31"/>
        <v>0</v>
      </c>
      <c r="Y59" s="158">
        <f t="shared" si="31"/>
        <v>0</v>
      </c>
      <c r="Z59" s="158">
        <f t="shared" si="31"/>
        <v>0</v>
      </c>
      <c r="AA59" s="158">
        <f t="shared" si="32"/>
        <v>0</v>
      </c>
      <c r="AB59" s="158">
        <f t="shared" si="32"/>
        <v>0</v>
      </c>
      <c r="AC59" s="158">
        <f t="shared" si="32"/>
        <v>0</v>
      </c>
      <c r="AD59" s="158">
        <f t="shared" si="32"/>
        <v>0</v>
      </c>
      <c r="AE59" s="44" t="str">
        <f>IF(J59="s",IF(K59&gt;(SUMMARY!$I$12*H59),K59,0),"- ")</f>
        <v xml:space="preserve">- </v>
      </c>
      <c r="AF59" s="56" t="str">
        <f t="shared" si="9"/>
        <v>OK</v>
      </c>
      <c r="AG59" s="56">
        <f t="shared" si="10"/>
        <v>0</v>
      </c>
      <c r="AH59" s="56">
        <f t="shared" si="11"/>
        <v>0</v>
      </c>
      <c r="AI59" s="56">
        <f t="shared" si="12"/>
        <v>0</v>
      </c>
      <c r="AJ59" s="56">
        <f t="shared" si="13"/>
        <v>0</v>
      </c>
      <c r="AK59" s="56">
        <f t="shared" si="14"/>
        <v>0</v>
      </c>
      <c r="AL59" s="56">
        <f t="shared" si="15"/>
        <v>0</v>
      </c>
      <c r="AM59" s="159" t="b">
        <f t="shared" si="16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7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4"/>
        <v>0</v>
      </c>
      <c r="AU59" s="125">
        <f t="shared" si="25"/>
        <v>0</v>
      </c>
      <c r="AV59" s="183">
        <f t="shared" si="26"/>
        <v>0</v>
      </c>
      <c r="AW59" s="32"/>
      <c r="AX59" s="32"/>
      <c r="AY59" s="450" t="str">
        <f t="shared" si="27"/>
        <v xml:space="preserve"> </v>
      </c>
    </row>
    <row r="60" spans="1:51" s="120" customFormat="1">
      <c r="A60" s="542"/>
      <c r="B60" s="542"/>
      <c r="C60" s="117">
        <f t="shared" si="28"/>
        <v>39</v>
      </c>
      <c r="D60" s="173"/>
      <c r="E60" s="173"/>
      <c r="F60" s="341">
        <f t="shared" si="18"/>
        <v>0</v>
      </c>
      <c r="G60" s="117"/>
      <c r="H60" s="118" t="str">
        <f t="shared" si="29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6"/>
        <v>-</v>
      </c>
      <c r="L60" s="343"/>
      <c r="M60" s="44" t="str">
        <f t="shared" si="30"/>
        <v>-</v>
      </c>
      <c r="N60" s="157">
        <f t="shared" si="19"/>
        <v>0</v>
      </c>
      <c r="O60" s="157">
        <f t="shared" si="20"/>
        <v>0</v>
      </c>
      <c r="P60" s="157">
        <f t="shared" si="21"/>
        <v>0</v>
      </c>
      <c r="Q60" s="157">
        <f t="shared" si="22"/>
        <v>0</v>
      </c>
      <c r="R60" s="158">
        <f t="shared" si="23"/>
        <v>0</v>
      </c>
      <c r="S60" s="158">
        <f t="shared" si="23"/>
        <v>0</v>
      </c>
      <c r="T60" s="158">
        <f t="shared" si="23"/>
        <v>0</v>
      </c>
      <c r="U60" s="158">
        <f t="shared" si="23"/>
        <v>0</v>
      </c>
      <c r="V60" s="158">
        <f t="shared" si="23"/>
        <v>0</v>
      </c>
      <c r="W60" s="158">
        <f t="shared" si="31"/>
        <v>0</v>
      </c>
      <c r="X60" s="158">
        <f t="shared" si="31"/>
        <v>0</v>
      </c>
      <c r="Y60" s="158">
        <f t="shared" si="31"/>
        <v>0</v>
      </c>
      <c r="Z60" s="158">
        <f t="shared" si="31"/>
        <v>0</v>
      </c>
      <c r="AA60" s="158">
        <f t="shared" si="32"/>
        <v>0</v>
      </c>
      <c r="AB60" s="158">
        <f t="shared" si="32"/>
        <v>0</v>
      </c>
      <c r="AC60" s="158">
        <f t="shared" si="32"/>
        <v>0</v>
      </c>
      <c r="AD60" s="158">
        <f t="shared" si="32"/>
        <v>0</v>
      </c>
      <c r="AE60" s="44" t="str">
        <f>IF(J60="s",IF(K60&gt;(SUMMARY!$I$12*H60),K60,0),"- ")</f>
        <v xml:space="preserve">- </v>
      </c>
      <c r="AF60" s="56" t="str">
        <f t="shared" si="9"/>
        <v>OK</v>
      </c>
      <c r="AG60" s="56">
        <f t="shared" si="10"/>
        <v>0</v>
      </c>
      <c r="AH60" s="56">
        <f t="shared" si="11"/>
        <v>0</v>
      </c>
      <c r="AI60" s="56">
        <f t="shared" si="12"/>
        <v>0</v>
      </c>
      <c r="AJ60" s="56">
        <f t="shared" si="13"/>
        <v>0</v>
      </c>
      <c r="AK60" s="56">
        <f t="shared" si="14"/>
        <v>0</v>
      </c>
      <c r="AL60" s="56">
        <f t="shared" si="15"/>
        <v>0</v>
      </c>
      <c r="AM60" s="159" t="b">
        <f t="shared" si="16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7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4"/>
        <v>0</v>
      </c>
      <c r="AU60" s="125">
        <f t="shared" si="25"/>
        <v>0</v>
      </c>
      <c r="AV60" s="183">
        <f t="shared" si="26"/>
        <v>0</v>
      </c>
      <c r="AW60" s="32"/>
      <c r="AX60" s="32"/>
      <c r="AY60" s="450" t="str">
        <f t="shared" si="27"/>
        <v xml:space="preserve"> </v>
      </c>
    </row>
    <row r="61" spans="1:51" s="120" customFormat="1">
      <c r="A61" s="542"/>
      <c r="B61" s="542"/>
      <c r="C61" s="117">
        <f t="shared" si="28"/>
        <v>40</v>
      </c>
      <c r="D61" s="173"/>
      <c r="E61" s="173"/>
      <c r="F61" s="341">
        <f t="shared" si="18"/>
        <v>0</v>
      </c>
      <c r="G61" s="117"/>
      <c r="H61" s="118" t="str">
        <f t="shared" si="29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6"/>
        <v>-</v>
      </c>
      <c r="L61" s="343"/>
      <c r="M61" s="44" t="str">
        <f t="shared" si="30"/>
        <v>-</v>
      </c>
      <c r="N61" s="157">
        <f t="shared" si="19"/>
        <v>0</v>
      </c>
      <c r="O61" s="157">
        <f t="shared" si="20"/>
        <v>0</v>
      </c>
      <c r="P61" s="157">
        <f t="shared" si="21"/>
        <v>0</v>
      </c>
      <c r="Q61" s="157">
        <f t="shared" si="22"/>
        <v>0</v>
      </c>
      <c r="R61" s="158">
        <f t="shared" si="23"/>
        <v>0</v>
      </c>
      <c r="S61" s="158">
        <f t="shared" si="23"/>
        <v>0</v>
      </c>
      <c r="T61" s="158">
        <f t="shared" si="23"/>
        <v>0</v>
      </c>
      <c r="U61" s="158">
        <f t="shared" si="23"/>
        <v>0</v>
      </c>
      <c r="V61" s="158">
        <f t="shared" si="23"/>
        <v>0</v>
      </c>
      <c r="W61" s="158">
        <f t="shared" si="31"/>
        <v>0</v>
      </c>
      <c r="X61" s="158">
        <f t="shared" si="31"/>
        <v>0</v>
      </c>
      <c r="Y61" s="158">
        <f t="shared" si="31"/>
        <v>0</v>
      </c>
      <c r="Z61" s="158">
        <f t="shared" si="31"/>
        <v>0</v>
      </c>
      <c r="AA61" s="158">
        <f t="shared" si="32"/>
        <v>0</v>
      </c>
      <c r="AB61" s="158">
        <f t="shared" si="32"/>
        <v>0</v>
      </c>
      <c r="AC61" s="158">
        <f t="shared" si="32"/>
        <v>0</v>
      </c>
      <c r="AD61" s="158">
        <f t="shared" si="32"/>
        <v>0</v>
      </c>
      <c r="AE61" s="44" t="str">
        <f>IF(J61="s",IF(K61&gt;(SUMMARY!$I$12*H61),K61,0),"- ")</f>
        <v xml:space="preserve">- </v>
      </c>
      <c r="AF61" s="56" t="str">
        <f t="shared" si="9"/>
        <v>OK</v>
      </c>
      <c r="AG61" s="56">
        <f t="shared" si="10"/>
        <v>0</v>
      </c>
      <c r="AH61" s="56">
        <f t="shared" si="11"/>
        <v>0</v>
      </c>
      <c r="AI61" s="56">
        <f t="shared" si="12"/>
        <v>0</v>
      </c>
      <c r="AJ61" s="56">
        <f t="shared" si="13"/>
        <v>0</v>
      </c>
      <c r="AK61" s="56">
        <f t="shared" si="14"/>
        <v>0</v>
      </c>
      <c r="AL61" s="56">
        <f t="shared" si="15"/>
        <v>0</v>
      </c>
      <c r="AM61" s="159" t="b">
        <f t="shared" si="16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7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4"/>
        <v>0</v>
      </c>
      <c r="AU61" s="125">
        <f t="shared" si="25"/>
        <v>0</v>
      </c>
      <c r="AV61" s="183">
        <f t="shared" si="26"/>
        <v>0</v>
      </c>
      <c r="AW61" s="32"/>
      <c r="AX61" s="32"/>
      <c r="AY61" s="450" t="str">
        <f t="shared" si="27"/>
        <v xml:space="preserve"> </v>
      </c>
    </row>
    <row r="62" spans="1:51" s="120" customFormat="1">
      <c r="A62" s="542"/>
      <c r="B62" s="542"/>
      <c r="C62" s="117">
        <f t="shared" si="28"/>
        <v>41</v>
      </c>
      <c r="D62" s="173"/>
      <c r="E62" s="173"/>
      <c r="F62" s="341">
        <f t="shared" si="18"/>
        <v>0</v>
      </c>
      <c r="G62" s="117"/>
      <c r="H62" s="118" t="str">
        <f t="shared" si="29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6"/>
        <v>-</v>
      </c>
      <c r="L62" s="343"/>
      <c r="M62" s="44" t="str">
        <f t="shared" si="30"/>
        <v>-</v>
      </c>
      <c r="N62" s="157">
        <f t="shared" si="19"/>
        <v>0</v>
      </c>
      <c r="O62" s="157">
        <f t="shared" si="20"/>
        <v>0</v>
      </c>
      <c r="P62" s="157">
        <f t="shared" si="21"/>
        <v>0</v>
      </c>
      <c r="Q62" s="157">
        <f t="shared" si="22"/>
        <v>0</v>
      </c>
      <c r="R62" s="158">
        <f t="shared" si="23"/>
        <v>0</v>
      </c>
      <c r="S62" s="158">
        <f t="shared" si="23"/>
        <v>0</v>
      </c>
      <c r="T62" s="158">
        <f t="shared" si="23"/>
        <v>0</v>
      </c>
      <c r="U62" s="158">
        <f t="shared" si="23"/>
        <v>0</v>
      </c>
      <c r="V62" s="158">
        <f t="shared" si="23"/>
        <v>0</v>
      </c>
      <c r="W62" s="158">
        <f t="shared" si="31"/>
        <v>0</v>
      </c>
      <c r="X62" s="158">
        <f t="shared" si="31"/>
        <v>0</v>
      </c>
      <c r="Y62" s="158">
        <f t="shared" si="31"/>
        <v>0</v>
      </c>
      <c r="Z62" s="158">
        <f t="shared" si="31"/>
        <v>0</v>
      </c>
      <c r="AA62" s="158">
        <f t="shared" si="32"/>
        <v>0</v>
      </c>
      <c r="AB62" s="158">
        <f t="shared" si="32"/>
        <v>0</v>
      </c>
      <c r="AC62" s="158">
        <f t="shared" si="32"/>
        <v>0</v>
      </c>
      <c r="AD62" s="158">
        <f t="shared" si="32"/>
        <v>0</v>
      </c>
      <c r="AE62" s="44" t="str">
        <f>IF(J62="s",IF(K62&gt;(SUMMARY!$I$12*H62),K62,0),"- ")</f>
        <v xml:space="preserve">- </v>
      </c>
      <c r="AF62" s="56" t="str">
        <f t="shared" si="9"/>
        <v>OK</v>
      </c>
      <c r="AG62" s="56">
        <f t="shared" si="10"/>
        <v>0</v>
      </c>
      <c r="AH62" s="56">
        <f t="shared" si="11"/>
        <v>0</v>
      </c>
      <c r="AI62" s="56">
        <f t="shared" si="12"/>
        <v>0</v>
      </c>
      <c r="AJ62" s="56">
        <f t="shared" si="13"/>
        <v>0</v>
      </c>
      <c r="AK62" s="56">
        <f t="shared" si="14"/>
        <v>0</v>
      </c>
      <c r="AL62" s="56">
        <f t="shared" si="15"/>
        <v>0</v>
      </c>
      <c r="AM62" s="159" t="b">
        <f t="shared" si="16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7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4"/>
        <v>0</v>
      </c>
      <c r="AU62" s="125">
        <f t="shared" si="25"/>
        <v>0</v>
      </c>
      <c r="AV62" s="183">
        <f t="shared" si="26"/>
        <v>0</v>
      </c>
      <c r="AW62" s="32"/>
      <c r="AX62" s="32"/>
      <c r="AY62" s="450" t="str">
        <f t="shared" si="27"/>
        <v xml:space="preserve"> </v>
      </c>
    </row>
    <row r="63" spans="1:51" s="120" customFormat="1">
      <c r="A63" s="542"/>
      <c r="B63" s="542"/>
      <c r="C63" s="117">
        <f t="shared" si="28"/>
        <v>42</v>
      </c>
      <c r="D63" s="173"/>
      <c r="E63" s="173"/>
      <c r="F63" s="341">
        <f t="shared" si="18"/>
        <v>0</v>
      </c>
      <c r="G63" s="117"/>
      <c r="H63" s="118" t="str">
        <f t="shared" si="29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6"/>
        <v>-</v>
      </c>
      <c r="L63" s="343"/>
      <c r="M63" s="44" t="str">
        <f t="shared" si="30"/>
        <v>-</v>
      </c>
      <c r="N63" s="157">
        <f t="shared" si="19"/>
        <v>0</v>
      </c>
      <c r="O63" s="157">
        <f t="shared" si="20"/>
        <v>0</v>
      </c>
      <c r="P63" s="157">
        <f t="shared" si="21"/>
        <v>0</v>
      </c>
      <c r="Q63" s="157">
        <f t="shared" si="22"/>
        <v>0</v>
      </c>
      <c r="R63" s="158">
        <f t="shared" si="23"/>
        <v>0</v>
      </c>
      <c r="S63" s="158">
        <f t="shared" si="23"/>
        <v>0</v>
      </c>
      <c r="T63" s="158">
        <f t="shared" si="23"/>
        <v>0</v>
      </c>
      <c r="U63" s="158">
        <f t="shared" si="23"/>
        <v>0</v>
      </c>
      <c r="V63" s="158">
        <f t="shared" si="23"/>
        <v>0</v>
      </c>
      <c r="W63" s="158">
        <f t="shared" si="31"/>
        <v>0</v>
      </c>
      <c r="X63" s="158">
        <f t="shared" si="31"/>
        <v>0</v>
      </c>
      <c r="Y63" s="158">
        <f t="shared" si="31"/>
        <v>0</v>
      </c>
      <c r="Z63" s="158">
        <f t="shared" si="31"/>
        <v>0</v>
      </c>
      <c r="AA63" s="158">
        <f t="shared" si="32"/>
        <v>0</v>
      </c>
      <c r="AB63" s="158">
        <f t="shared" si="32"/>
        <v>0</v>
      </c>
      <c r="AC63" s="158">
        <f t="shared" si="32"/>
        <v>0</v>
      </c>
      <c r="AD63" s="158">
        <f t="shared" si="32"/>
        <v>0</v>
      </c>
      <c r="AE63" s="44" t="str">
        <f>IF(J63="s",IF(K63&gt;(SUMMARY!$I$12*H63),K63,0),"- ")</f>
        <v xml:space="preserve">- </v>
      </c>
      <c r="AF63" s="56" t="str">
        <f t="shared" si="9"/>
        <v>OK</v>
      </c>
      <c r="AG63" s="56">
        <f t="shared" si="10"/>
        <v>0</v>
      </c>
      <c r="AH63" s="56">
        <f t="shared" si="11"/>
        <v>0</v>
      </c>
      <c r="AI63" s="56">
        <f t="shared" si="12"/>
        <v>0</v>
      </c>
      <c r="AJ63" s="56">
        <f t="shared" si="13"/>
        <v>0</v>
      </c>
      <c r="AK63" s="56">
        <f t="shared" si="14"/>
        <v>0</v>
      </c>
      <c r="AL63" s="56">
        <f t="shared" si="15"/>
        <v>0</v>
      </c>
      <c r="AM63" s="159" t="b">
        <f t="shared" si="16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7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4"/>
        <v>0</v>
      </c>
      <c r="AU63" s="125">
        <f t="shared" si="25"/>
        <v>0</v>
      </c>
      <c r="AV63" s="183">
        <f t="shared" si="26"/>
        <v>0</v>
      </c>
      <c r="AW63" s="32"/>
      <c r="AX63" s="32"/>
      <c r="AY63" s="450" t="str">
        <f t="shared" si="27"/>
        <v xml:space="preserve"> </v>
      </c>
    </row>
    <row r="64" spans="1:51" s="120" customFormat="1">
      <c r="A64" s="542"/>
      <c r="B64" s="542"/>
      <c r="C64" s="117">
        <f t="shared" si="28"/>
        <v>43</v>
      </c>
      <c r="D64" s="173"/>
      <c r="E64" s="173"/>
      <c r="F64" s="341">
        <f t="shared" si="18"/>
        <v>0</v>
      </c>
      <c r="G64" s="117"/>
      <c r="H64" s="118" t="str">
        <f t="shared" si="29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6"/>
        <v>-</v>
      </c>
      <c r="L64" s="343"/>
      <c r="M64" s="44" t="str">
        <f t="shared" si="30"/>
        <v>-</v>
      </c>
      <c r="N64" s="157">
        <f t="shared" si="19"/>
        <v>0</v>
      </c>
      <c r="O64" s="157">
        <f t="shared" si="20"/>
        <v>0</v>
      </c>
      <c r="P64" s="157">
        <f t="shared" si="21"/>
        <v>0</v>
      </c>
      <c r="Q64" s="157">
        <f t="shared" si="22"/>
        <v>0</v>
      </c>
      <c r="R64" s="158">
        <f t="shared" si="23"/>
        <v>0</v>
      </c>
      <c r="S64" s="158">
        <f t="shared" si="23"/>
        <v>0</v>
      </c>
      <c r="T64" s="158">
        <f t="shared" si="23"/>
        <v>0</v>
      </c>
      <c r="U64" s="158">
        <f t="shared" si="23"/>
        <v>0</v>
      </c>
      <c r="V64" s="158">
        <f t="shared" si="23"/>
        <v>0</v>
      </c>
      <c r="W64" s="158">
        <f t="shared" si="31"/>
        <v>0</v>
      </c>
      <c r="X64" s="158">
        <f t="shared" si="31"/>
        <v>0</v>
      </c>
      <c r="Y64" s="158">
        <f t="shared" si="31"/>
        <v>0</v>
      </c>
      <c r="Z64" s="158">
        <f t="shared" si="31"/>
        <v>0</v>
      </c>
      <c r="AA64" s="158">
        <f t="shared" si="32"/>
        <v>0</v>
      </c>
      <c r="AB64" s="158">
        <f t="shared" si="32"/>
        <v>0</v>
      </c>
      <c r="AC64" s="158">
        <f t="shared" si="32"/>
        <v>0</v>
      </c>
      <c r="AD64" s="158">
        <f t="shared" si="32"/>
        <v>0</v>
      </c>
      <c r="AE64" s="44" t="str">
        <f>IF(J64="s",IF(K64&gt;(SUMMARY!$I$12*H64),K64,0),"- ")</f>
        <v xml:space="preserve">- </v>
      </c>
      <c r="AF64" s="56" t="str">
        <f t="shared" si="9"/>
        <v>OK</v>
      </c>
      <c r="AG64" s="56">
        <f t="shared" si="10"/>
        <v>0</v>
      </c>
      <c r="AH64" s="56">
        <f t="shared" si="11"/>
        <v>0</v>
      </c>
      <c r="AI64" s="56">
        <f t="shared" si="12"/>
        <v>0</v>
      </c>
      <c r="AJ64" s="56">
        <f t="shared" si="13"/>
        <v>0</v>
      </c>
      <c r="AK64" s="56">
        <f t="shared" si="14"/>
        <v>0</v>
      </c>
      <c r="AL64" s="56">
        <f t="shared" si="15"/>
        <v>0</v>
      </c>
      <c r="AM64" s="159" t="b">
        <f t="shared" si="16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7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4"/>
        <v>0</v>
      </c>
      <c r="AU64" s="125">
        <f t="shared" si="25"/>
        <v>0</v>
      </c>
      <c r="AV64" s="183">
        <f t="shared" si="26"/>
        <v>0</v>
      </c>
      <c r="AW64" s="32"/>
      <c r="AX64" s="32"/>
      <c r="AY64" s="450" t="str">
        <f t="shared" si="27"/>
        <v xml:space="preserve"> </v>
      </c>
    </row>
    <row r="65" spans="1:51" s="120" customFormat="1">
      <c r="A65" s="542"/>
      <c r="B65" s="542"/>
      <c r="C65" s="117">
        <f t="shared" si="28"/>
        <v>44</v>
      </c>
      <c r="D65" s="173"/>
      <c r="E65" s="173"/>
      <c r="F65" s="341">
        <f t="shared" si="18"/>
        <v>0</v>
      </c>
      <c r="G65" s="117"/>
      <c r="H65" s="118" t="str">
        <f t="shared" si="29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6"/>
        <v>-</v>
      </c>
      <c r="L65" s="343"/>
      <c r="M65" s="44" t="str">
        <f t="shared" si="30"/>
        <v>-</v>
      </c>
      <c r="N65" s="157">
        <f t="shared" si="19"/>
        <v>0</v>
      </c>
      <c r="O65" s="157">
        <f t="shared" si="20"/>
        <v>0</v>
      </c>
      <c r="P65" s="157">
        <f t="shared" si="21"/>
        <v>0</v>
      </c>
      <c r="Q65" s="157">
        <f t="shared" si="22"/>
        <v>0</v>
      </c>
      <c r="R65" s="158">
        <f t="shared" si="23"/>
        <v>0</v>
      </c>
      <c r="S65" s="158">
        <f t="shared" si="23"/>
        <v>0</v>
      </c>
      <c r="T65" s="158">
        <f t="shared" si="23"/>
        <v>0</v>
      </c>
      <c r="U65" s="158">
        <f t="shared" si="23"/>
        <v>0</v>
      </c>
      <c r="V65" s="158">
        <f t="shared" si="23"/>
        <v>0</v>
      </c>
      <c r="W65" s="158">
        <f t="shared" si="31"/>
        <v>0</v>
      </c>
      <c r="X65" s="158">
        <f t="shared" si="31"/>
        <v>0</v>
      </c>
      <c r="Y65" s="158">
        <f t="shared" si="31"/>
        <v>0</v>
      </c>
      <c r="Z65" s="158">
        <f t="shared" si="31"/>
        <v>0</v>
      </c>
      <c r="AA65" s="158">
        <f t="shared" si="32"/>
        <v>0</v>
      </c>
      <c r="AB65" s="158">
        <f t="shared" si="32"/>
        <v>0</v>
      </c>
      <c r="AC65" s="158">
        <f t="shared" si="32"/>
        <v>0</v>
      </c>
      <c r="AD65" s="158">
        <f t="shared" si="32"/>
        <v>0</v>
      </c>
      <c r="AE65" s="44" t="str">
        <f>IF(J65="s",IF(K65&gt;(SUMMARY!$I$12*H65),K65,0),"- ")</f>
        <v xml:space="preserve">- </v>
      </c>
      <c r="AF65" s="56" t="str">
        <f t="shared" si="9"/>
        <v>OK</v>
      </c>
      <c r="AG65" s="56">
        <f t="shared" si="10"/>
        <v>0</v>
      </c>
      <c r="AH65" s="56">
        <f t="shared" si="11"/>
        <v>0</v>
      </c>
      <c r="AI65" s="56">
        <f t="shared" si="12"/>
        <v>0</v>
      </c>
      <c r="AJ65" s="56">
        <f t="shared" si="13"/>
        <v>0</v>
      </c>
      <c r="AK65" s="56">
        <f t="shared" si="14"/>
        <v>0</v>
      </c>
      <c r="AL65" s="56">
        <f t="shared" si="15"/>
        <v>0</v>
      </c>
      <c r="AM65" s="159" t="b">
        <f t="shared" si="16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7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4"/>
        <v>0</v>
      </c>
      <c r="AU65" s="125">
        <f t="shared" si="25"/>
        <v>0</v>
      </c>
      <c r="AV65" s="183">
        <f t="shared" si="26"/>
        <v>0</v>
      </c>
      <c r="AW65" s="32"/>
      <c r="AX65" s="32"/>
      <c r="AY65" s="450" t="str">
        <f t="shared" si="27"/>
        <v xml:space="preserve"> </v>
      </c>
    </row>
    <row r="66" spans="1:51" s="120" customFormat="1">
      <c r="A66" s="542"/>
      <c r="B66" s="542"/>
      <c r="C66" s="117">
        <f t="shared" si="28"/>
        <v>45</v>
      </c>
      <c r="D66" s="173"/>
      <c r="E66" s="173"/>
      <c r="F66" s="341">
        <f t="shared" si="18"/>
        <v>0</v>
      </c>
      <c r="G66" s="117"/>
      <c r="H66" s="118" t="str">
        <f t="shared" si="29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6"/>
        <v>-</v>
      </c>
      <c r="L66" s="343"/>
      <c r="M66" s="44" t="str">
        <f t="shared" si="30"/>
        <v>-</v>
      </c>
      <c r="N66" s="157">
        <f t="shared" si="19"/>
        <v>0</v>
      </c>
      <c r="O66" s="157">
        <f t="shared" si="20"/>
        <v>0</v>
      </c>
      <c r="P66" s="157">
        <f t="shared" si="21"/>
        <v>0</v>
      </c>
      <c r="Q66" s="157">
        <f t="shared" si="22"/>
        <v>0</v>
      </c>
      <c r="R66" s="158">
        <f t="shared" si="23"/>
        <v>0</v>
      </c>
      <c r="S66" s="158">
        <f t="shared" si="23"/>
        <v>0</v>
      </c>
      <c r="T66" s="158">
        <f t="shared" si="23"/>
        <v>0</v>
      </c>
      <c r="U66" s="158">
        <f t="shared" si="23"/>
        <v>0</v>
      </c>
      <c r="V66" s="158">
        <f t="shared" si="23"/>
        <v>0</v>
      </c>
      <c r="W66" s="158">
        <f t="shared" si="31"/>
        <v>0</v>
      </c>
      <c r="X66" s="158">
        <f t="shared" si="31"/>
        <v>0</v>
      </c>
      <c r="Y66" s="158">
        <f t="shared" si="31"/>
        <v>0</v>
      </c>
      <c r="Z66" s="158">
        <f t="shared" si="31"/>
        <v>0</v>
      </c>
      <c r="AA66" s="158">
        <f t="shared" si="32"/>
        <v>0</v>
      </c>
      <c r="AB66" s="158">
        <f t="shared" si="32"/>
        <v>0</v>
      </c>
      <c r="AC66" s="158">
        <f t="shared" si="32"/>
        <v>0</v>
      </c>
      <c r="AD66" s="158">
        <f t="shared" si="32"/>
        <v>0</v>
      </c>
      <c r="AE66" s="44" t="str">
        <f>IF(J66="s",IF(K66&gt;(SUMMARY!$I$12*H66),K66,0),"- ")</f>
        <v xml:space="preserve">- </v>
      </c>
      <c r="AF66" s="56" t="str">
        <f t="shared" si="9"/>
        <v>OK</v>
      </c>
      <c r="AG66" s="56">
        <f t="shared" si="10"/>
        <v>0</v>
      </c>
      <c r="AH66" s="56">
        <f t="shared" si="11"/>
        <v>0</v>
      </c>
      <c r="AI66" s="56">
        <f t="shared" si="12"/>
        <v>0</v>
      </c>
      <c r="AJ66" s="56">
        <f t="shared" si="13"/>
        <v>0</v>
      </c>
      <c r="AK66" s="56">
        <f t="shared" si="14"/>
        <v>0</v>
      </c>
      <c r="AL66" s="56">
        <f t="shared" si="15"/>
        <v>0</v>
      </c>
      <c r="AM66" s="159" t="b">
        <f t="shared" si="16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7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4"/>
        <v>0</v>
      </c>
      <c r="AU66" s="125">
        <f t="shared" si="25"/>
        <v>0</v>
      </c>
      <c r="AV66" s="183">
        <f t="shared" si="26"/>
        <v>0</v>
      </c>
      <c r="AW66" s="32"/>
      <c r="AX66" s="32"/>
      <c r="AY66" s="450" t="str">
        <f t="shared" si="27"/>
        <v xml:space="preserve"> </v>
      </c>
    </row>
    <row r="67" spans="1:51" s="120" customFormat="1">
      <c r="A67" s="542"/>
      <c r="B67" s="542"/>
      <c r="C67" s="117">
        <f t="shared" si="28"/>
        <v>46</v>
      </c>
      <c r="D67" s="173"/>
      <c r="E67" s="173"/>
      <c r="F67" s="341">
        <f t="shared" si="18"/>
        <v>0</v>
      </c>
      <c r="G67" s="117"/>
      <c r="H67" s="118" t="str">
        <f t="shared" si="29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6"/>
        <v>-</v>
      </c>
      <c r="L67" s="343"/>
      <c r="M67" s="44" t="str">
        <f t="shared" si="30"/>
        <v>-</v>
      </c>
      <c r="N67" s="157">
        <f t="shared" si="19"/>
        <v>0</v>
      </c>
      <c r="O67" s="157">
        <f t="shared" si="20"/>
        <v>0</v>
      </c>
      <c r="P67" s="157">
        <f t="shared" si="21"/>
        <v>0</v>
      </c>
      <c r="Q67" s="157">
        <f t="shared" si="22"/>
        <v>0</v>
      </c>
      <c r="R67" s="158">
        <f t="shared" si="23"/>
        <v>0</v>
      </c>
      <c r="S67" s="158">
        <f t="shared" si="23"/>
        <v>0</v>
      </c>
      <c r="T67" s="158">
        <f t="shared" si="23"/>
        <v>0</v>
      </c>
      <c r="U67" s="158">
        <f t="shared" si="23"/>
        <v>0</v>
      </c>
      <c r="V67" s="158">
        <f t="shared" si="23"/>
        <v>0</v>
      </c>
      <c r="W67" s="158">
        <f t="shared" si="31"/>
        <v>0</v>
      </c>
      <c r="X67" s="158">
        <f t="shared" si="31"/>
        <v>0</v>
      </c>
      <c r="Y67" s="158">
        <f t="shared" si="31"/>
        <v>0</v>
      </c>
      <c r="Z67" s="158">
        <f t="shared" si="31"/>
        <v>0</v>
      </c>
      <c r="AA67" s="158">
        <f t="shared" si="32"/>
        <v>0</v>
      </c>
      <c r="AB67" s="158">
        <f t="shared" si="32"/>
        <v>0</v>
      </c>
      <c r="AC67" s="158">
        <f t="shared" si="32"/>
        <v>0</v>
      </c>
      <c r="AD67" s="158">
        <f t="shared" si="32"/>
        <v>0</v>
      </c>
      <c r="AE67" s="44" t="str">
        <f>IF(J67="s",IF(K67&gt;(SUMMARY!$I$12*H67),K67,0),"- ")</f>
        <v xml:space="preserve">- </v>
      </c>
      <c r="AF67" s="56" t="str">
        <f t="shared" si="9"/>
        <v>OK</v>
      </c>
      <c r="AG67" s="56">
        <f t="shared" si="10"/>
        <v>0</v>
      </c>
      <c r="AH67" s="56">
        <f t="shared" si="11"/>
        <v>0</v>
      </c>
      <c r="AI67" s="56">
        <f t="shared" si="12"/>
        <v>0</v>
      </c>
      <c r="AJ67" s="56">
        <f t="shared" si="13"/>
        <v>0</v>
      </c>
      <c r="AK67" s="56">
        <f t="shared" si="14"/>
        <v>0</v>
      </c>
      <c r="AL67" s="56">
        <f t="shared" si="15"/>
        <v>0</v>
      </c>
      <c r="AM67" s="159" t="b">
        <f t="shared" si="16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7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4"/>
        <v>0</v>
      </c>
      <c r="AU67" s="125">
        <f t="shared" si="25"/>
        <v>0</v>
      </c>
      <c r="AV67" s="183">
        <f t="shared" si="26"/>
        <v>0</v>
      </c>
      <c r="AW67" s="32"/>
      <c r="AX67" s="32"/>
      <c r="AY67" s="450" t="str">
        <f t="shared" si="27"/>
        <v xml:space="preserve"> </v>
      </c>
    </row>
    <row r="68" spans="1:51" s="120" customFormat="1">
      <c r="A68" s="542"/>
      <c r="B68" s="542"/>
      <c r="C68" s="117">
        <f t="shared" si="28"/>
        <v>47</v>
      </c>
      <c r="D68" s="173"/>
      <c r="E68" s="173"/>
      <c r="F68" s="341">
        <f t="shared" si="18"/>
        <v>0</v>
      </c>
      <c r="G68" s="117"/>
      <c r="H68" s="118" t="str">
        <f t="shared" si="29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6"/>
        <v>-</v>
      </c>
      <c r="L68" s="343"/>
      <c r="M68" s="44" t="str">
        <f t="shared" si="30"/>
        <v>-</v>
      </c>
      <c r="N68" s="157">
        <f t="shared" si="19"/>
        <v>0</v>
      </c>
      <c r="O68" s="157">
        <f t="shared" si="20"/>
        <v>0</v>
      </c>
      <c r="P68" s="157">
        <f t="shared" si="21"/>
        <v>0</v>
      </c>
      <c r="Q68" s="157">
        <f t="shared" si="22"/>
        <v>0</v>
      </c>
      <c r="R68" s="158">
        <f t="shared" si="23"/>
        <v>0</v>
      </c>
      <c r="S68" s="158">
        <f t="shared" si="23"/>
        <v>0</v>
      </c>
      <c r="T68" s="158">
        <f t="shared" si="23"/>
        <v>0</v>
      </c>
      <c r="U68" s="158">
        <f t="shared" si="23"/>
        <v>0</v>
      </c>
      <c r="V68" s="158">
        <f t="shared" si="23"/>
        <v>0</v>
      </c>
      <c r="W68" s="158">
        <f t="shared" si="31"/>
        <v>0</v>
      </c>
      <c r="X68" s="158">
        <f t="shared" si="31"/>
        <v>0</v>
      </c>
      <c r="Y68" s="158">
        <f t="shared" si="31"/>
        <v>0</v>
      </c>
      <c r="Z68" s="158">
        <f t="shared" si="31"/>
        <v>0</v>
      </c>
      <c r="AA68" s="158">
        <f t="shared" si="32"/>
        <v>0</v>
      </c>
      <c r="AB68" s="158">
        <f t="shared" si="32"/>
        <v>0</v>
      </c>
      <c r="AC68" s="158">
        <f t="shared" si="32"/>
        <v>0</v>
      </c>
      <c r="AD68" s="158">
        <f t="shared" si="32"/>
        <v>0</v>
      </c>
      <c r="AE68" s="44" t="str">
        <f>IF(J68="s",IF(K68&gt;(SUMMARY!$I$12*H68),K68,0),"- ")</f>
        <v xml:space="preserve">- </v>
      </c>
      <c r="AF68" s="56" t="str">
        <f t="shared" si="9"/>
        <v>OK</v>
      </c>
      <c r="AG68" s="56">
        <f t="shared" si="10"/>
        <v>0</v>
      </c>
      <c r="AH68" s="56">
        <f t="shared" si="11"/>
        <v>0</v>
      </c>
      <c r="AI68" s="56">
        <f t="shared" si="12"/>
        <v>0</v>
      </c>
      <c r="AJ68" s="56">
        <f t="shared" si="13"/>
        <v>0</v>
      </c>
      <c r="AK68" s="56">
        <f t="shared" si="14"/>
        <v>0</v>
      </c>
      <c r="AL68" s="56">
        <f t="shared" si="15"/>
        <v>0</v>
      </c>
      <c r="AM68" s="159" t="b">
        <f t="shared" si="16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7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4"/>
        <v>0</v>
      </c>
      <c r="AU68" s="125">
        <f t="shared" si="25"/>
        <v>0</v>
      </c>
      <c r="AV68" s="183">
        <f t="shared" si="26"/>
        <v>0</v>
      </c>
      <c r="AW68" s="32"/>
      <c r="AX68" s="32"/>
      <c r="AY68" s="450" t="str">
        <f t="shared" si="27"/>
        <v xml:space="preserve"> </v>
      </c>
    </row>
    <row r="69" spans="1:51" s="120" customFormat="1">
      <c r="A69" s="542"/>
      <c r="B69" s="542"/>
      <c r="C69" s="117">
        <f t="shared" si="28"/>
        <v>48</v>
      </c>
      <c r="D69" s="173"/>
      <c r="E69" s="173"/>
      <c r="F69" s="341">
        <f t="shared" si="18"/>
        <v>0</v>
      </c>
      <c r="G69" s="117"/>
      <c r="H69" s="118" t="str">
        <f t="shared" si="29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6"/>
        <v>-</v>
      </c>
      <c r="L69" s="343"/>
      <c r="M69" s="44" t="str">
        <f t="shared" si="30"/>
        <v>-</v>
      </c>
      <c r="N69" s="157">
        <f t="shared" si="19"/>
        <v>0</v>
      </c>
      <c r="O69" s="157">
        <f t="shared" si="20"/>
        <v>0</v>
      </c>
      <c r="P69" s="157">
        <f t="shared" si="21"/>
        <v>0</v>
      </c>
      <c r="Q69" s="157">
        <f t="shared" si="22"/>
        <v>0</v>
      </c>
      <c r="R69" s="158">
        <f t="shared" si="23"/>
        <v>0</v>
      </c>
      <c r="S69" s="158">
        <f t="shared" si="23"/>
        <v>0</v>
      </c>
      <c r="T69" s="158">
        <f t="shared" si="23"/>
        <v>0</v>
      </c>
      <c r="U69" s="158">
        <f t="shared" si="23"/>
        <v>0</v>
      </c>
      <c r="V69" s="158">
        <f t="shared" si="23"/>
        <v>0</v>
      </c>
      <c r="W69" s="158">
        <f t="shared" si="31"/>
        <v>0</v>
      </c>
      <c r="X69" s="158">
        <f t="shared" si="31"/>
        <v>0</v>
      </c>
      <c r="Y69" s="158">
        <f t="shared" si="31"/>
        <v>0</v>
      </c>
      <c r="Z69" s="158">
        <f t="shared" si="31"/>
        <v>0</v>
      </c>
      <c r="AA69" s="158">
        <f t="shared" si="32"/>
        <v>0</v>
      </c>
      <c r="AB69" s="158">
        <f t="shared" si="32"/>
        <v>0</v>
      </c>
      <c r="AC69" s="158">
        <f t="shared" si="32"/>
        <v>0</v>
      </c>
      <c r="AD69" s="158">
        <f t="shared" si="32"/>
        <v>0</v>
      </c>
      <c r="AE69" s="44" t="str">
        <f>IF(J69="s",IF(K69&gt;(SUMMARY!$I$12*H69),K69,0),"- ")</f>
        <v xml:space="preserve">- </v>
      </c>
      <c r="AF69" s="56" t="str">
        <f t="shared" si="9"/>
        <v>OK</v>
      </c>
      <c r="AG69" s="56">
        <f t="shared" si="10"/>
        <v>0</v>
      </c>
      <c r="AH69" s="56">
        <f t="shared" si="11"/>
        <v>0</v>
      </c>
      <c r="AI69" s="56">
        <f t="shared" si="12"/>
        <v>0</v>
      </c>
      <c r="AJ69" s="56">
        <f t="shared" si="13"/>
        <v>0</v>
      </c>
      <c r="AK69" s="56">
        <f t="shared" si="14"/>
        <v>0</v>
      </c>
      <c r="AL69" s="56">
        <f t="shared" si="15"/>
        <v>0</v>
      </c>
      <c r="AM69" s="159" t="b">
        <f t="shared" si="16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7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4"/>
        <v>0</v>
      </c>
      <c r="AU69" s="125">
        <f t="shared" si="25"/>
        <v>0</v>
      </c>
      <c r="AV69" s="183">
        <f t="shared" si="26"/>
        <v>0</v>
      </c>
      <c r="AW69" s="32"/>
      <c r="AX69" s="32"/>
      <c r="AY69" s="450" t="str">
        <f t="shared" si="27"/>
        <v xml:space="preserve"> </v>
      </c>
    </row>
    <row r="70" spans="1:51" s="120" customFormat="1">
      <c r="A70" s="542"/>
      <c r="B70" s="542"/>
      <c r="C70" s="117">
        <f t="shared" si="28"/>
        <v>49</v>
      </c>
      <c r="D70" s="173"/>
      <c r="E70" s="173"/>
      <c r="F70" s="341">
        <f t="shared" si="18"/>
        <v>0</v>
      </c>
      <c r="G70" s="117"/>
      <c r="H70" s="118" t="str">
        <f t="shared" si="29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6"/>
        <v>-</v>
      </c>
      <c r="L70" s="343"/>
      <c r="M70" s="44" t="str">
        <f t="shared" si="30"/>
        <v>-</v>
      </c>
      <c r="N70" s="157">
        <f t="shared" si="19"/>
        <v>0</v>
      </c>
      <c r="O70" s="157">
        <f t="shared" si="20"/>
        <v>0</v>
      </c>
      <c r="P70" s="157">
        <f t="shared" si="21"/>
        <v>0</v>
      </c>
      <c r="Q70" s="157">
        <f t="shared" si="22"/>
        <v>0</v>
      </c>
      <c r="R70" s="158">
        <f t="shared" si="23"/>
        <v>0</v>
      </c>
      <c r="S70" s="158">
        <f t="shared" si="23"/>
        <v>0</v>
      </c>
      <c r="T70" s="158">
        <f t="shared" si="23"/>
        <v>0</v>
      </c>
      <c r="U70" s="158">
        <f t="shared" si="23"/>
        <v>0</v>
      </c>
      <c r="V70" s="158">
        <f t="shared" si="23"/>
        <v>0</v>
      </c>
      <c r="W70" s="158">
        <f t="shared" si="31"/>
        <v>0</v>
      </c>
      <c r="X70" s="158">
        <f t="shared" si="31"/>
        <v>0</v>
      </c>
      <c r="Y70" s="158">
        <f t="shared" si="31"/>
        <v>0</v>
      </c>
      <c r="Z70" s="158">
        <f t="shared" si="31"/>
        <v>0</v>
      </c>
      <c r="AA70" s="158">
        <f t="shared" si="32"/>
        <v>0</v>
      </c>
      <c r="AB70" s="158">
        <f t="shared" si="32"/>
        <v>0</v>
      </c>
      <c r="AC70" s="158">
        <f t="shared" si="32"/>
        <v>0</v>
      </c>
      <c r="AD70" s="158">
        <f t="shared" si="32"/>
        <v>0</v>
      </c>
      <c r="AE70" s="44" t="str">
        <f>IF(J70="s",IF(K70&gt;(SUMMARY!$I$12*H70),K70,0),"- ")</f>
        <v xml:space="preserve">- </v>
      </c>
      <c r="AF70" s="56" t="str">
        <f t="shared" si="9"/>
        <v>OK</v>
      </c>
      <c r="AG70" s="56">
        <f t="shared" si="10"/>
        <v>0</v>
      </c>
      <c r="AH70" s="56">
        <f t="shared" si="11"/>
        <v>0</v>
      </c>
      <c r="AI70" s="56">
        <f t="shared" si="12"/>
        <v>0</v>
      </c>
      <c r="AJ70" s="56">
        <f t="shared" si="13"/>
        <v>0</v>
      </c>
      <c r="AK70" s="56">
        <f t="shared" si="14"/>
        <v>0</v>
      </c>
      <c r="AL70" s="56">
        <f t="shared" si="15"/>
        <v>0</v>
      </c>
      <c r="AM70" s="159" t="b">
        <f t="shared" si="16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7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4"/>
        <v>0</v>
      </c>
      <c r="AU70" s="125">
        <f t="shared" si="25"/>
        <v>0</v>
      </c>
      <c r="AV70" s="183">
        <f t="shared" si="26"/>
        <v>0</v>
      </c>
      <c r="AW70" s="32"/>
      <c r="AX70" s="32"/>
      <c r="AY70" s="450" t="str">
        <f t="shared" si="27"/>
        <v xml:space="preserve"> </v>
      </c>
    </row>
    <row r="71" spans="1:51" s="120" customFormat="1">
      <c r="A71" s="542"/>
      <c r="B71" s="542"/>
      <c r="C71" s="117">
        <f t="shared" si="28"/>
        <v>50</v>
      </c>
      <c r="D71" s="173"/>
      <c r="E71" s="173"/>
      <c r="F71" s="341">
        <f t="shared" si="18"/>
        <v>0</v>
      </c>
      <c r="G71" s="117"/>
      <c r="H71" s="118" t="str">
        <f t="shared" si="29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6"/>
        <v>-</v>
      </c>
      <c r="L71" s="343"/>
      <c r="M71" s="44" t="str">
        <f t="shared" si="30"/>
        <v>-</v>
      </c>
      <c r="N71" s="157">
        <f t="shared" si="19"/>
        <v>0</v>
      </c>
      <c r="O71" s="157">
        <f t="shared" si="20"/>
        <v>0</v>
      </c>
      <c r="P71" s="157">
        <f t="shared" si="21"/>
        <v>0</v>
      </c>
      <c r="Q71" s="157">
        <f t="shared" si="22"/>
        <v>0</v>
      </c>
      <c r="R71" s="158">
        <f t="shared" si="23"/>
        <v>0</v>
      </c>
      <c r="S71" s="158">
        <f t="shared" si="23"/>
        <v>0</v>
      </c>
      <c r="T71" s="158">
        <f t="shared" si="23"/>
        <v>0</v>
      </c>
      <c r="U71" s="158">
        <f t="shared" si="23"/>
        <v>0</v>
      </c>
      <c r="V71" s="158">
        <f t="shared" si="23"/>
        <v>0</v>
      </c>
      <c r="W71" s="158">
        <f t="shared" si="31"/>
        <v>0</v>
      </c>
      <c r="X71" s="158">
        <f t="shared" si="31"/>
        <v>0</v>
      </c>
      <c r="Y71" s="158">
        <f t="shared" si="31"/>
        <v>0</v>
      </c>
      <c r="Z71" s="158">
        <f t="shared" si="31"/>
        <v>0</v>
      </c>
      <c r="AA71" s="158">
        <f t="shared" si="32"/>
        <v>0</v>
      </c>
      <c r="AB71" s="158">
        <f t="shared" si="32"/>
        <v>0</v>
      </c>
      <c r="AC71" s="158">
        <f t="shared" si="32"/>
        <v>0</v>
      </c>
      <c r="AD71" s="158">
        <f t="shared" si="32"/>
        <v>0</v>
      </c>
      <c r="AE71" s="44" t="str">
        <f>IF(J71="s",IF(K71&gt;(SUMMARY!$I$12*H71),K71,0),"- ")</f>
        <v xml:space="preserve">- </v>
      </c>
      <c r="AF71" s="56" t="str">
        <f t="shared" si="9"/>
        <v>OK</v>
      </c>
      <c r="AG71" s="56">
        <f t="shared" si="10"/>
        <v>0</v>
      </c>
      <c r="AH71" s="56">
        <f t="shared" si="11"/>
        <v>0</v>
      </c>
      <c r="AI71" s="56">
        <f t="shared" si="12"/>
        <v>0</v>
      </c>
      <c r="AJ71" s="56">
        <f t="shared" si="13"/>
        <v>0</v>
      </c>
      <c r="AK71" s="56">
        <f t="shared" si="14"/>
        <v>0</v>
      </c>
      <c r="AL71" s="56">
        <f t="shared" si="15"/>
        <v>0</v>
      </c>
      <c r="AM71" s="159" t="b">
        <f t="shared" si="16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7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4"/>
        <v>0</v>
      </c>
      <c r="AU71" s="125">
        <f t="shared" si="25"/>
        <v>0</v>
      </c>
      <c r="AV71" s="183">
        <f t="shared" si="26"/>
        <v>0</v>
      </c>
      <c r="AW71" s="32"/>
      <c r="AX71" s="32"/>
      <c r="AY71" s="450" t="str">
        <f t="shared" si="27"/>
        <v xml:space="preserve"> </v>
      </c>
    </row>
    <row r="72" spans="1:51" s="120" customFormat="1">
      <c r="A72" s="542"/>
      <c r="B72" s="542"/>
      <c r="C72" s="117">
        <f t="shared" si="28"/>
        <v>51</v>
      </c>
      <c r="D72" s="173"/>
      <c r="E72" s="173"/>
      <c r="F72" s="341">
        <f t="shared" si="18"/>
        <v>0</v>
      </c>
      <c r="G72" s="117"/>
      <c r="H72" s="118" t="str">
        <f t="shared" si="29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6"/>
        <v>-</v>
      </c>
      <c r="L72" s="343"/>
      <c r="M72" s="44" t="str">
        <f t="shared" si="30"/>
        <v>-</v>
      </c>
      <c r="N72" s="157">
        <f t="shared" si="19"/>
        <v>0</v>
      </c>
      <c r="O72" s="157">
        <f t="shared" si="20"/>
        <v>0</v>
      </c>
      <c r="P72" s="157">
        <f t="shared" si="21"/>
        <v>0</v>
      </c>
      <c r="Q72" s="157">
        <f t="shared" si="22"/>
        <v>0</v>
      </c>
      <c r="R72" s="158">
        <f t="shared" si="23"/>
        <v>0</v>
      </c>
      <c r="S72" s="158">
        <f t="shared" si="23"/>
        <v>0</v>
      </c>
      <c r="T72" s="158">
        <f t="shared" si="23"/>
        <v>0</v>
      </c>
      <c r="U72" s="158">
        <f t="shared" si="23"/>
        <v>0</v>
      </c>
      <c r="V72" s="158">
        <f t="shared" si="23"/>
        <v>0</v>
      </c>
      <c r="W72" s="158">
        <f t="shared" si="31"/>
        <v>0</v>
      </c>
      <c r="X72" s="158">
        <f t="shared" si="31"/>
        <v>0</v>
      </c>
      <c r="Y72" s="158">
        <f t="shared" si="31"/>
        <v>0</v>
      </c>
      <c r="Z72" s="158">
        <f t="shared" si="31"/>
        <v>0</v>
      </c>
      <c r="AA72" s="158">
        <f t="shared" si="32"/>
        <v>0</v>
      </c>
      <c r="AB72" s="158">
        <f t="shared" si="32"/>
        <v>0</v>
      </c>
      <c r="AC72" s="158">
        <f t="shared" si="32"/>
        <v>0</v>
      </c>
      <c r="AD72" s="158">
        <f t="shared" si="32"/>
        <v>0</v>
      </c>
      <c r="AE72" s="44" t="str">
        <f>IF(J72="s",IF(K72&gt;(SUMMARY!$I$12*H72),K72,0),"- ")</f>
        <v xml:space="preserve">- </v>
      </c>
      <c r="AF72" s="56" t="str">
        <f t="shared" si="9"/>
        <v>OK</v>
      </c>
      <c r="AG72" s="56">
        <f t="shared" si="10"/>
        <v>0</v>
      </c>
      <c r="AH72" s="56">
        <f t="shared" si="11"/>
        <v>0</v>
      </c>
      <c r="AI72" s="56">
        <f t="shared" si="12"/>
        <v>0</v>
      </c>
      <c r="AJ72" s="56">
        <f t="shared" si="13"/>
        <v>0</v>
      </c>
      <c r="AK72" s="56">
        <f t="shared" si="14"/>
        <v>0</v>
      </c>
      <c r="AL72" s="56">
        <f t="shared" si="15"/>
        <v>0</v>
      </c>
      <c r="AM72" s="159" t="b">
        <f t="shared" si="16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7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4"/>
        <v>0</v>
      </c>
      <c r="AU72" s="125">
        <f t="shared" si="25"/>
        <v>0</v>
      </c>
      <c r="AV72" s="183">
        <f t="shared" si="26"/>
        <v>0</v>
      </c>
      <c r="AW72" s="32"/>
      <c r="AX72" s="32"/>
      <c r="AY72" s="450" t="str">
        <f t="shared" si="27"/>
        <v xml:space="preserve"> </v>
      </c>
    </row>
    <row r="73" spans="1:51" s="120" customFormat="1">
      <c r="A73" s="542"/>
      <c r="B73" s="542"/>
      <c r="C73" s="117">
        <f t="shared" si="28"/>
        <v>52</v>
      </c>
      <c r="D73" s="173"/>
      <c r="E73" s="173"/>
      <c r="F73" s="341">
        <f t="shared" si="18"/>
        <v>0</v>
      </c>
      <c r="G73" s="117"/>
      <c r="H73" s="118" t="str">
        <f t="shared" si="29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6"/>
        <v>-</v>
      </c>
      <c r="L73" s="343"/>
      <c r="M73" s="44" t="str">
        <f t="shared" si="30"/>
        <v>-</v>
      </c>
      <c r="N73" s="157">
        <f t="shared" si="19"/>
        <v>0</v>
      </c>
      <c r="O73" s="157">
        <f t="shared" si="20"/>
        <v>0</v>
      </c>
      <c r="P73" s="157">
        <f t="shared" si="21"/>
        <v>0</v>
      </c>
      <c r="Q73" s="157">
        <f t="shared" si="22"/>
        <v>0</v>
      </c>
      <c r="R73" s="158">
        <f t="shared" si="23"/>
        <v>0</v>
      </c>
      <c r="S73" s="158">
        <f t="shared" si="23"/>
        <v>0</v>
      </c>
      <c r="T73" s="158">
        <f t="shared" si="23"/>
        <v>0</v>
      </c>
      <c r="U73" s="158">
        <f t="shared" si="23"/>
        <v>0</v>
      </c>
      <c r="V73" s="158">
        <f t="shared" si="23"/>
        <v>0</v>
      </c>
      <c r="W73" s="158">
        <f t="shared" si="31"/>
        <v>0</v>
      </c>
      <c r="X73" s="158">
        <f t="shared" si="31"/>
        <v>0</v>
      </c>
      <c r="Y73" s="158">
        <f t="shared" si="31"/>
        <v>0</v>
      </c>
      <c r="Z73" s="158">
        <f t="shared" si="31"/>
        <v>0</v>
      </c>
      <c r="AA73" s="158">
        <f t="shared" si="32"/>
        <v>0</v>
      </c>
      <c r="AB73" s="158">
        <f t="shared" si="32"/>
        <v>0</v>
      </c>
      <c r="AC73" s="158">
        <f t="shared" si="32"/>
        <v>0</v>
      </c>
      <c r="AD73" s="158">
        <f t="shared" si="32"/>
        <v>0</v>
      </c>
      <c r="AE73" s="44" t="str">
        <f>IF(J73="s",IF(K73&gt;(SUMMARY!$I$12*H73),K73,0),"- ")</f>
        <v xml:space="preserve">- </v>
      </c>
      <c r="AF73" s="56" t="str">
        <f t="shared" si="9"/>
        <v>OK</v>
      </c>
      <c r="AG73" s="56">
        <f t="shared" si="10"/>
        <v>0</v>
      </c>
      <c r="AH73" s="56">
        <f t="shared" si="11"/>
        <v>0</v>
      </c>
      <c r="AI73" s="56">
        <f t="shared" si="12"/>
        <v>0</v>
      </c>
      <c r="AJ73" s="56">
        <f t="shared" si="13"/>
        <v>0</v>
      </c>
      <c r="AK73" s="56">
        <f t="shared" si="14"/>
        <v>0</v>
      </c>
      <c r="AL73" s="56">
        <f t="shared" si="15"/>
        <v>0</v>
      </c>
      <c r="AM73" s="159" t="b">
        <f t="shared" si="16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7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4"/>
        <v>0</v>
      </c>
      <c r="AU73" s="125">
        <f t="shared" si="25"/>
        <v>0</v>
      </c>
      <c r="AV73" s="183">
        <f t="shared" si="26"/>
        <v>0</v>
      </c>
      <c r="AW73" s="32"/>
      <c r="AX73" s="32"/>
      <c r="AY73" s="450" t="str">
        <f t="shared" si="27"/>
        <v xml:space="preserve"> </v>
      </c>
    </row>
    <row r="74" spans="1:51" s="120" customFormat="1">
      <c r="A74" s="542"/>
      <c r="B74" s="542"/>
      <c r="C74" s="117">
        <f t="shared" si="28"/>
        <v>53</v>
      </c>
      <c r="D74" s="173"/>
      <c r="E74" s="173"/>
      <c r="F74" s="341">
        <f t="shared" si="18"/>
        <v>0</v>
      </c>
      <c r="G74" s="117"/>
      <c r="H74" s="118" t="str">
        <f t="shared" si="29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6"/>
        <v>-</v>
      </c>
      <c r="L74" s="343"/>
      <c r="M74" s="44" t="str">
        <f t="shared" si="30"/>
        <v>-</v>
      </c>
      <c r="N74" s="157">
        <f t="shared" si="19"/>
        <v>0</v>
      </c>
      <c r="O74" s="157">
        <f t="shared" si="20"/>
        <v>0</v>
      </c>
      <c r="P74" s="157">
        <f t="shared" si="21"/>
        <v>0</v>
      </c>
      <c r="Q74" s="157">
        <f t="shared" si="22"/>
        <v>0</v>
      </c>
      <c r="R74" s="158">
        <f t="shared" si="23"/>
        <v>0</v>
      </c>
      <c r="S74" s="158">
        <f t="shared" si="23"/>
        <v>0</v>
      </c>
      <c r="T74" s="158">
        <f t="shared" si="23"/>
        <v>0</v>
      </c>
      <c r="U74" s="158">
        <f t="shared" si="23"/>
        <v>0</v>
      </c>
      <c r="V74" s="158">
        <f t="shared" si="23"/>
        <v>0</v>
      </c>
      <c r="W74" s="158">
        <f t="shared" si="31"/>
        <v>0</v>
      </c>
      <c r="X74" s="158">
        <f t="shared" si="31"/>
        <v>0</v>
      </c>
      <c r="Y74" s="158">
        <f t="shared" si="31"/>
        <v>0</v>
      </c>
      <c r="Z74" s="158">
        <f t="shared" si="31"/>
        <v>0</v>
      </c>
      <c r="AA74" s="158">
        <f t="shared" si="32"/>
        <v>0</v>
      </c>
      <c r="AB74" s="158">
        <f t="shared" si="32"/>
        <v>0</v>
      </c>
      <c r="AC74" s="158">
        <f t="shared" si="32"/>
        <v>0</v>
      </c>
      <c r="AD74" s="158">
        <f t="shared" si="32"/>
        <v>0</v>
      </c>
      <c r="AE74" s="44" t="str">
        <f>IF(J74="s",IF(K74&gt;(SUMMARY!$I$12*H74),K74,0),"- ")</f>
        <v xml:space="preserve">- </v>
      </c>
      <c r="AF74" s="56" t="str">
        <f t="shared" si="9"/>
        <v>OK</v>
      </c>
      <c r="AG74" s="56">
        <f t="shared" si="10"/>
        <v>0</v>
      </c>
      <c r="AH74" s="56">
        <f t="shared" si="11"/>
        <v>0</v>
      </c>
      <c r="AI74" s="56">
        <f t="shared" si="12"/>
        <v>0</v>
      </c>
      <c r="AJ74" s="56">
        <f t="shared" si="13"/>
        <v>0</v>
      </c>
      <c r="AK74" s="56">
        <f t="shared" si="14"/>
        <v>0</v>
      </c>
      <c r="AL74" s="56">
        <f t="shared" si="15"/>
        <v>0</v>
      </c>
      <c r="AM74" s="159" t="b">
        <f t="shared" si="16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7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4"/>
        <v>0</v>
      </c>
      <c r="AU74" s="125">
        <f t="shared" si="25"/>
        <v>0</v>
      </c>
      <c r="AV74" s="183">
        <f t="shared" si="26"/>
        <v>0</v>
      </c>
      <c r="AW74" s="32"/>
      <c r="AX74" s="32"/>
      <c r="AY74" s="450" t="str">
        <f t="shared" si="27"/>
        <v xml:space="preserve"> </v>
      </c>
    </row>
    <row r="75" spans="1:51" s="120" customFormat="1">
      <c r="A75" s="542"/>
      <c r="B75" s="542"/>
      <c r="C75" s="117">
        <f t="shared" si="28"/>
        <v>54</v>
      </c>
      <c r="D75" s="173"/>
      <c r="E75" s="173"/>
      <c r="F75" s="341">
        <f t="shared" si="18"/>
        <v>0</v>
      </c>
      <c r="G75" s="117"/>
      <c r="H75" s="118" t="str">
        <f t="shared" si="29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6"/>
        <v>-</v>
      </c>
      <c r="L75" s="343"/>
      <c r="M75" s="44" t="str">
        <f t="shared" si="30"/>
        <v>-</v>
      </c>
      <c r="N75" s="157">
        <f t="shared" si="19"/>
        <v>0</v>
      </c>
      <c r="O75" s="157">
        <f t="shared" si="20"/>
        <v>0</v>
      </c>
      <c r="P75" s="157">
        <f t="shared" si="21"/>
        <v>0</v>
      </c>
      <c r="Q75" s="157">
        <f t="shared" si="22"/>
        <v>0</v>
      </c>
      <c r="R75" s="158">
        <f t="shared" si="23"/>
        <v>0</v>
      </c>
      <c r="S75" s="158">
        <f t="shared" si="23"/>
        <v>0</v>
      </c>
      <c r="T75" s="158">
        <f t="shared" si="23"/>
        <v>0</v>
      </c>
      <c r="U75" s="158">
        <f t="shared" si="23"/>
        <v>0</v>
      </c>
      <c r="V75" s="158">
        <f t="shared" si="23"/>
        <v>0</v>
      </c>
      <c r="W75" s="158">
        <f t="shared" si="31"/>
        <v>0</v>
      </c>
      <c r="X75" s="158">
        <f t="shared" si="31"/>
        <v>0</v>
      </c>
      <c r="Y75" s="158">
        <f t="shared" si="31"/>
        <v>0</v>
      </c>
      <c r="Z75" s="158">
        <f t="shared" si="31"/>
        <v>0</v>
      </c>
      <c r="AA75" s="158">
        <f t="shared" si="32"/>
        <v>0</v>
      </c>
      <c r="AB75" s="158">
        <f t="shared" si="32"/>
        <v>0</v>
      </c>
      <c r="AC75" s="158">
        <f t="shared" si="32"/>
        <v>0</v>
      </c>
      <c r="AD75" s="158">
        <f t="shared" si="32"/>
        <v>0</v>
      </c>
      <c r="AE75" s="44" t="str">
        <f>IF(J75="s",IF(K75&gt;(SUMMARY!$I$12*H75),K75,0),"- ")</f>
        <v xml:space="preserve">- </v>
      </c>
      <c r="AF75" s="56" t="str">
        <f t="shared" si="9"/>
        <v>OK</v>
      </c>
      <c r="AG75" s="56">
        <f t="shared" si="10"/>
        <v>0</v>
      </c>
      <c r="AH75" s="56">
        <f t="shared" si="11"/>
        <v>0</v>
      </c>
      <c r="AI75" s="56">
        <f t="shared" si="12"/>
        <v>0</v>
      </c>
      <c r="AJ75" s="56">
        <f t="shared" si="13"/>
        <v>0</v>
      </c>
      <c r="AK75" s="56">
        <f t="shared" si="14"/>
        <v>0</v>
      </c>
      <c r="AL75" s="56">
        <f t="shared" si="15"/>
        <v>0</v>
      </c>
      <c r="AM75" s="159" t="b">
        <f t="shared" si="16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7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4"/>
        <v>0</v>
      </c>
      <c r="AU75" s="125">
        <f t="shared" si="25"/>
        <v>0</v>
      </c>
      <c r="AV75" s="183">
        <f t="shared" si="26"/>
        <v>0</v>
      </c>
      <c r="AW75" s="32"/>
      <c r="AX75" s="32"/>
      <c r="AY75" s="450" t="str">
        <f t="shared" si="27"/>
        <v xml:space="preserve"> </v>
      </c>
    </row>
    <row r="76" spans="1:51" s="120" customFormat="1">
      <c r="A76" s="542"/>
      <c r="B76" s="542"/>
      <c r="C76" s="117">
        <f t="shared" si="28"/>
        <v>55</v>
      </c>
      <c r="D76" s="173"/>
      <c r="E76" s="173"/>
      <c r="F76" s="341">
        <f t="shared" si="18"/>
        <v>0</v>
      </c>
      <c r="G76" s="117"/>
      <c r="H76" s="118" t="str">
        <f t="shared" si="29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6"/>
        <v>-</v>
      </c>
      <c r="L76" s="343"/>
      <c r="M76" s="44" t="str">
        <f t="shared" si="30"/>
        <v>-</v>
      </c>
      <c r="N76" s="157">
        <f t="shared" si="19"/>
        <v>0</v>
      </c>
      <c r="O76" s="157">
        <f t="shared" si="20"/>
        <v>0</v>
      </c>
      <c r="P76" s="157">
        <f t="shared" si="21"/>
        <v>0</v>
      </c>
      <c r="Q76" s="157">
        <f t="shared" si="22"/>
        <v>0</v>
      </c>
      <c r="R76" s="158">
        <f t="shared" si="23"/>
        <v>0</v>
      </c>
      <c r="S76" s="158">
        <f t="shared" si="23"/>
        <v>0</v>
      </c>
      <c r="T76" s="158">
        <f t="shared" si="23"/>
        <v>0</v>
      </c>
      <c r="U76" s="158">
        <f t="shared" si="23"/>
        <v>0</v>
      </c>
      <c r="V76" s="158">
        <f t="shared" si="23"/>
        <v>0</v>
      </c>
      <c r="W76" s="158">
        <f t="shared" si="31"/>
        <v>0</v>
      </c>
      <c r="X76" s="158">
        <f t="shared" si="31"/>
        <v>0</v>
      </c>
      <c r="Y76" s="158">
        <f t="shared" si="31"/>
        <v>0</v>
      </c>
      <c r="Z76" s="158">
        <f t="shared" si="31"/>
        <v>0</v>
      </c>
      <c r="AA76" s="158">
        <f t="shared" si="32"/>
        <v>0</v>
      </c>
      <c r="AB76" s="158">
        <f t="shared" si="32"/>
        <v>0</v>
      </c>
      <c r="AC76" s="158">
        <f t="shared" si="32"/>
        <v>0</v>
      </c>
      <c r="AD76" s="158">
        <f t="shared" si="32"/>
        <v>0</v>
      </c>
      <c r="AE76" s="44" t="str">
        <f>IF(J76="s",IF(K76&gt;(SUMMARY!$I$12*H76),K76,0),"- ")</f>
        <v xml:space="preserve">- </v>
      </c>
      <c r="AF76" s="56" t="str">
        <f t="shared" si="9"/>
        <v>OK</v>
      </c>
      <c r="AG76" s="56">
        <f t="shared" si="10"/>
        <v>0</v>
      </c>
      <c r="AH76" s="56">
        <f t="shared" si="11"/>
        <v>0</v>
      </c>
      <c r="AI76" s="56">
        <f t="shared" si="12"/>
        <v>0</v>
      </c>
      <c r="AJ76" s="56">
        <f t="shared" si="13"/>
        <v>0</v>
      </c>
      <c r="AK76" s="56">
        <f t="shared" si="14"/>
        <v>0</v>
      </c>
      <c r="AL76" s="56">
        <f t="shared" si="15"/>
        <v>0</v>
      </c>
      <c r="AM76" s="159" t="b">
        <f t="shared" si="16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7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4"/>
        <v>0</v>
      </c>
      <c r="AU76" s="125">
        <f t="shared" si="25"/>
        <v>0</v>
      </c>
      <c r="AV76" s="183">
        <f t="shared" si="26"/>
        <v>0</v>
      </c>
      <c r="AW76" s="32"/>
      <c r="AX76" s="32"/>
      <c r="AY76" s="450" t="str">
        <f t="shared" si="27"/>
        <v xml:space="preserve"> </v>
      </c>
    </row>
    <row r="77" spans="1:51" s="120" customFormat="1">
      <c r="A77" s="542"/>
      <c r="B77" s="542"/>
      <c r="C77" s="117">
        <f t="shared" si="28"/>
        <v>56</v>
      </c>
      <c r="D77" s="173"/>
      <c r="E77" s="173"/>
      <c r="F77" s="341">
        <f t="shared" si="18"/>
        <v>0</v>
      </c>
      <c r="G77" s="117"/>
      <c r="H77" s="118" t="str">
        <f t="shared" si="29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6"/>
        <v>-</v>
      </c>
      <c r="L77" s="343"/>
      <c r="M77" s="44" t="str">
        <f t="shared" si="30"/>
        <v>-</v>
      </c>
      <c r="N77" s="157">
        <f t="shared" si="19"/>
        <v>0</v>
      </c>
      <c r="O77" s="157">
        <f t="shared" si="20"/>
        <v>0</v>
      </c>
      <c r="P77" s="157">
        <f t="shared" si="21"/>
        <v>0</v>
      </c>
      <c r="Q77" s="157">
        <f t="shared" si="22"/>
        <v>0</v>
      </c>
      <c r="R77" s="158">
        <f t="shared" si="23"/>
        <v>0</v>
      </c>
      <c r="S77" s="158">
        <f t="shared" si="23"/>
        <v>0</v>
      </c>
      <c r="T77" s="158">
        <f t="shared" si="23"/>
        <v>0</v>
      </c>
      <c r="U77" s="158">
        <f t="shared" si="23"/>
        <v>0</v>
      </c>
      <c r="V77" s="158">
        <f t="shared" si="23"/>
        <v>0</v>
      </c>
      <c r="W77" s="158">
        <f t="shared" si="31"/>
        <v>0</v>
      </c>
      <c r="X77" s="158">
        <f t="shared" si="31"/>
        <v>0</v>
      </c>
      <c r="Y77" s="158">
        <f t="shared" si="31"/>
        <v>0</v>
      </c>
      <c r="Z77" s="158">
        <f t="shared" si="31"/>
        <v>0</v>
      </c>
      <c r="AA77" s="158">
        <f t="shared" si="32"/>
        <v>0</v>
      </c>
      <c r="AB77" s="158">
        <f t="shared" si="32"/>
        <v>0</v>
      </c>
      <c r="AC77" s="158">
        <f t="shared" si="32"/>
        <v>0</v>
      </c>
      <c r="AD77" s="158">
        <f t="shared" si="32"/>
        <v>0</v>
      </c>
      <c r="AE77" s="44" t="str">
        <f>IF(J77="s",IF(K77&gt;(SUMMARY!$I$12*H77),K77,0),"- ")</f>
        <v xml:space="preserve">- </v>
      </c>
      <c r="AF77" s="56" t="str">
        <f t="shared" si="9"/>
        <v>OK</v>
      </c>
      <c r="AG77" s="56">
        <f t="shared" si="10"/>
        <v>0</v>
      </c>
      <c r="AH77" s="56">
        <f t="shared" si="11"/>
        <v>0</v>
      </c>
      <c r="AI77" s="56">
        <f t="shared" si="12"/>
        <v>0</v>
      </c>
      <c r="AJ77" s="56">
        <f t="shared" si="13"/>
        <v>0</v>
      </c>
      <c r="AK77" s="56">
        <f t="shared" si="14"/>
        <v>0</v>
      </c>
      <c r="AL77" s="56">
        <f t="shared" si="15"/>
        <v>0</v>
      </c>
      <c r="AM77" s="159" t="b">
        <f t="shared" si="16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7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4"/>
        <v>0</v>
      </c>
      <c r="AU77" s="125">
        <f t="shared" si="25"/>
        <v>0</v>
      </c>
      <c r="AV77" s="183">
        <f t="shared" si="26"/>
        <v>0</v>
      </c>
      <c r="AW77" s="32"/>
      <c r="AX77" s="32"/>
      <c r="AY77" s="450" t="str">
        <f t="shared" si="27"/>
        <v xml:space="preserve"> </v>
      </c>
    </row>
    <row r="78" spans="1:51" s="120" customFormat="1">
      <c r="A78" s="542"/>
      <c r="B78" s="542"/>
      <c r="C78" s="117">
        <f t="shared" si="28"/>
        <v>57</v>
      </c>
      <c r="D78" s="173"/>
      <c r="E78" s="173"/>
      <c r="F78" s="341">
        <f t="shared" si="18"/>
        <v>0</v>
      </c>
      <c r="G78" s="117"/>
      <c r="H78" s="118" t="str">
        <f t="shared" si="29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6"/>
        <v>-</v>
      </c>
      <c r="L78" s="343"/>
      <c r="M78" s="44" t="str">
        <f t="shared" si="30"/>
        <v>-</v>
      </c>
      <c r="N78" s="157">
        <f t="shared" si="19"/>
        <v>0</v>
      </c>
      <c r="O78" s="157">
        <f t="shared" si="20"/>
        <v>0</v>
      </c>
      <c r="P78" s="157">
        <f t="shared" si="21"/>
        <v>0</v>
      </c>
      <c r="Q78" s="157">
        <f t="shared" si="22"/>
        <v>0</v>
      </c>
      <c r="R78" s="158">
        <f t="shared" si="23"/>
        <v>0</v>
      </c>
      <c r="S78" s="158">
        <f t="shared" si="23"/>
        <v>0</v>
      </c>
      <c r="T78" s="158">
        <f t="shared" si="23"/>
        <v>0</v>
      </c>
      <c r="U78" s="158">
        <f t="shared" si="23"/>
        <v>0</v>
      </c>
      <c r="V78" s="158">
        <f t="shared" si="23"/>
        <v>0</v>
      </c>
      <c r="W78" s="158">
        <f t="shared" si="31"/>
        <v>0</v>
      </c>
      <c r="X78" s="158">
        <f t="shared" si="31"/>
        <v>0</v>
      </c>
      <c r="Y78" s="158">
        <f t="shared" si="31"/>
        <v>0</v>
      </c>
      <c r="Z78" s="158">
        <f t="shared" si="31"/>
        <v>0</v>
      </c>
      <c r="AA78" s="158">
        <f t="shared" si="32"/>
        <v>0</v>
      </c>
      <c r="AB78" s="158">
        <f t="shared" si="32"/>
        <v>0</v>
      </c>
      <c r="AC78" s="158">
        <f t="shared" si="32"/>
        <v>0</v>
      </c>
      <c r="AD78" s="158">
        <f t="shared" si="32"/>
        <v>0</v>
      </c>
      <c r="AE78" s="44" t="str">
        <f>IF(J78="s",IF(K78&gt;(SUMMARY!$I$12*H78),K78,0),"- ")</f>
        <v xml:space="preserve">- </v>
      </c>
      <c r="AF78" s="56" t="str">
        <f t="shared" si="9"/>
        <v>OK</v>
      </c>
      <c r="AG78" s="56">
        <f t="shared" si="10"/>
        <v>0</v>
      </c>
      <c r="AH78" s="56">
        <f t="shared" si="11"/>
        <v>0</v>
      </c>
      <c r="AI78" s="56">
        <f t="shared" si="12"/>
        <v>0</v>
      </c>
      <c r="AJ78" s="56">
        <f t="shared" si="13"/>
        <v>0</v>
      </c>
      <c r="AK78" s="56">
        <f t="shared" si="14"/>
        <v>0</v>
      </c>
      <c r="AL78" s="56">
        <f t="shared" si="15"/>
        <v>0</v>
      </c>
      <c r="AM78" s="159" t="b">
        <f t="shared" si="16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7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4"/>
        <v>0</v>
      </c>
      <c r="AU78" s="125">
        <f t="shared" si="25"/>
        <v>0</v>
      </c>
      <c r="AV78" s="183">
        <f t="shared" si="26"/>
        <v>0</v>
      </c>
      <c r="AW78" s="32"/>
      <c r="AX78" s="32"/>
      <c r="AY78" s="450" t="str">
        <f t="shared" si="27"/>
        <v xml:space="preserve"> </v>
      </c>
    </row>
    <row r="79" spans="1:51" s="120" customFormat="1">
      <c r="A79" s="542"/>
      <c r="B79" s="542"/>
      <c r="C79" s="117">
        <f t="shared" si="28"/>
        <v>58</v>
      </c>
      <c r="D79" s="173"/>
      <c r="E79" s="173"/>
      <c r="F79" s="341">
        <f t="shared" si="18"/>
        <v>0</v>
      </c>
      <c r="G79" s="117"/>
      <c r="H79" s="118" t="str">
        <f t="shared" si="29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6"/>
        <v>-</v>
      </c>
      <c r="L79" s="343"/>
      <c r="M79" s="44" t="str">
        <f t="shared" si="30"/>
        <v>-</v>
      </c>
      <c r="N79" s="157">
        <f t="shared" si="19"/>
        <v>0</v>
      </c>
      <c r="O79" s="157">
        <f t="shared" si="20"/>
        <v>0</v>
      </c>
      <c r="P79" s="157">
        <f t="shared" si="21"/>
        <v>0</v>
      </c>
      <c r="Q79" s="157">
        <f t="shared" si="22"/>
        <v>0</v>
      </c>
      <c r="R79" s="158">
        <f t="shared" si="23"/>
        <v>0</v>
      </c>
      <c r="S79" s="158">
        <f t="shared" si="23"/>
        <v>0</v>
      </c>
      <c r="T79" s="158">
        <f t="shared" si="23"/>
        <v>0</v>
      </c>
      <c r="U79" s="158">
        <f t="shared" si="23"/>
        <v>0</v>
      </c>
      <c r="V79" s="158">
        <f t="shared" si="23"/>
        <v>0</v>
      </c>
      <c r="W79" s="158">
        <f t="shared" si="31"/>
        <v>0</v>
      </c>
      <c r="X79" s="158">
        <f t="shared" si="31"/>
        <v>0</v>
      </c>
      <c r="Y79" s="158">
        <f t="shared" si="31"/>
        <v>0</v>
      </c>
      <c r="Z79" s="158">
        <f t="shared" si="31"/>
        <v>0</v>
      </c>
      <c r="AA79" s="158">
        <f t="shared" si="32"/>
        <v>0</v>
      </c>
      <c r="AB79" s="158">
        <f t="shared" si="32"/>
        <v>0</v>
      </c>
      <c r="AC79" s="158">
        <f t="shared" si="32"/>
        <v>0</v>
      </c>
      <c r="AD79" s="158">
        <f t="shared" si="32"/>
        <v>0</v>
      </c>
      <c r="AE79" s="44" t="str">
        <f>IF(J79="s",IF(K79&gt;(SUMMARY!$I$12*H79),K79,0),"- ")</f>
        <v xml:space="preserve">- </v>
      </c>
      <c r="AF79" s="56" t="str">
        <f t="shared" si="9"/>
        <v>OK</v>
      </c>
      <c r="AG79" s="56">
        <f t="shared" si="10"/>
        <v>0</v>
      </c>
      <c r="AH79" s="56">
        <f t="shared" si="11"/>
        <v>0</v>
      </c>
      <c r="AI79" s="56">
        <f t="shared" si="12"/>
        <v>0</v>
      </c>
      <c r="AJ79" s="56">
        <f t="shared" si="13"/>
        <v>0</v>
      </c>
      <c r="AK79" s="56">
        <f t="shared" si="14"/>
        <v>0</v>
      </c>
      <c r="AL79" s="56">
        <f t="shared" si="15"/>
        <v>0</v>
      </c>
      <c r="AM79" s="159" t="b">
        <f t="shared" si="16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7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4"/>
        <v>0</v>
      </c>
      <c r="AU79" s="125">
        <f t="shared" si="25"/>
        <v>0</v>
      </c>
      <c r="AV79" s="183">
        <f t="shared" si="26"/>
        <v>0</v>
      </c>
      <c r="AW79" s="32"/>
      <c r="AX79" s="32"/>
      <c r="AY79" s="450" t="str">
        <f t="shared" si="27"/>
        <v xml:space="preserve"> </v>
      </c>
    </row>
    <row r="80" spans="1:51" s="120" customFormat="1">
      <c r="A80" s="542"/>
      <c r="B80" s="542"/>
      <c r="C80" s="117">
        <f t="shared" si="28"/>
        <v>59</v>
      </c>
      <c r="D80" s="173"/>
      <c r="E80" s="173"/>
      <c r="F80" s="341">
        <f t="shared" si="18"/>
        <v>0</v>
      </c>
      <c r="G80" s="117"/>
      <c r="H80" s="118" t="str">
        <f t="shared" si="29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6"/>
        <v>-</v>
      </c>
      <c r="L80" s="343"/>
      <c r="M80" s="44" t="str">
        <f t="shared" si="30"/>
        <v>-</v>
      </c>
      <c r="N80" s="157">
        <f t="shared" si="19"/>
        <v>0</v>
      </c>
      <c r="O80" s="157">
        <f t="shared" si="20"/>
        <v>0</v>
      </c>
      <c r="P80" s="157">
        <f t="shared" si="21"/>
        <v>0</v>
      </c>
      <c r="Q80" s="157">
        <f t="shared" si="22"/>
        <v>0</v>
      </c>
      <c r="R80" s="158">
        <f t="shared" si="23"/>
        <v>0</v>
      </c>
      <c r="S80" s="158">
        <f t="shared" si="23"/>
        <v>0</v>
      </c>
      <c r="T80" s="158">
        <f t="shared" si="23"/>
        <v>0</v>
      </c>
      <c r="U80" s="158">
        <f t="shared" si="23"/>
        <v>0</v>
      </c>
      <c r="V80" s="158">
        <f t="shared" si="23"/>
        <v>0</v>
      </c>
      <c r="W80" s="158">
        <f t="shared" si="31"/>
        <v>0</v>
      </c>
      <c r="X80" s="158">
        <f t="shared" si="31"/>
        <v>0</v>
      </c>
      <c r="Y80" s="158">
        <f t="shared" si="31"/>
        <v>0</v>
      </c>
      <c r="Z80" s="158">
        <f t="shared" si="31"/>
        <v>0</v>
      </c>
      <c r="AA80" s="158">
        <f t="shared" si="32"/>
        <v>0</v>
      </c>
      <c r="AB80" s="158">
        <f t="shared" si="32"/>
        <v>0</v>
      </c>
      <c r="AC80" s="158">
        <f t="shared" si="32"/>
        <v>0</v>
      </c>
      <c r="AD80" s="158">
        <f t="shared" si="32"/>
        <v>0</v>
      </c>
      <c r="AE80" s="44" t="str">
        <f>IF(J80="s",IF(K80&gt;(SUMMARY!$I$12*H80),K80,0),"- ")</f>
        <v xml:space="preserve">- </v>
      </c>
      <c r="AF80" s="56" t="str">
        <f t="shared" si="9"/>
        <v>OK</v>
      </c>
      <c r="AG80" s="56">
        <f t="shared" si="10"/>
        <v>0</v>
      </c>
      <c r="AH80" s="56">
        <f t="shared" si="11"/>
        <v>0</v>
      </c>
      <c r="AI80" s="56">
        <f t="shared" si="12"/>
        <v>0</v>
      </c>
      <c r="AJ80" s="56">
        <f t="shared" si="13"/>
        <v>0</v>
      </c>
      <c r="AK80" s="56">
        <f t="shared" si="14"/>
        <v>0</v>
      </c>
      <c r="AL80" s="56">
        <f t="shared" si="15"/>
        <v>0</v>
      </c>
      <c r="AM80" s="159" t="b">
        <f t="shared" si="16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7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4"/>
        <v>0</v>
      </c>
      <c r="AU80" s="125">
        <f t="shared" si="25"/>
        <v>0</v>
      </c>
      <c r="AV80" s="183">
        <f t="shared" si="26"/>
        <v>0</v>
      </c>
      <c r="AW80" s="32"/>
      <c r="AX80" s="32"/>
      <c r="AY80" s="450" t="str">
        <f t="shared" si="27"/>
        <v xml:space="preserve"> </v>
      </c>
    </row>
    <row r="81" spans="1:51" s="120" customFormat="1">
      <c r="A81" s="542"/>
      <c r="B81" s="542"/>
      <c r="C81" s="117">
        <f t="shared" ref="C81:C144" si="33">C80+1</f>
        <v>60</v>
      </c>
      <c r="D81" s="173"/>
      <c r="E81" s="173"/>
      <c r="F81" s="341">
        <f t="shared" si="18"/>
        <v>0</v>
      </c>
      <c r="G81" s="117"/>
      <c r="H81" s="118" t="str">
        <f t="shared" si="29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6"/>
        <v>-</v>
      </c>
      <c r="L81" s="343"/>
      <c r="M81" s="44" t="str">
        <f t="shared" si="30"/>
        <v>-</v>
      </c>
      <c r="N81" s="157">
        <f t="shared" si="19"/>
        <v>0</v>
      </c>
      <c r="O81" s="157">
        <f t="shared" si="20"/>
        <v>0</v>
      </c>
      <c r="P81" s="157">
        <f t="shared" si="21"/>
        <v>0</v>
      </c>
      <c r="Q81" s="157">
        <f t="shared" si="22"/>
        <v>0</v>
      </c>
      <c r="R81" s="158">
        <f t="shared" si="23"/>
        <v>0</v>
      </c>
      <c r="S81" s="158">
        <f t="shared" si="23"/>
        <v>0</v>
      </c>
      <c r="T81" s="158">
        <f t="shared" si="23"/>
        <v>0</v>
      </c>
      <c r="U81" s="158">
        <f t="shared" si="23"/>
        <v>0</v>
      </c>
      <c r="V81" s="158">
        <f t="shared" si="23"/>
        <v>0</v>
      </c>
      <c r="W81" s="158">
        <f t="shared" si="31"/>
        <v>0</v>
      </c>
      <c r="X81" s="158">
        <f t="shared" si="31"/>
        <v>0</v>
      </c>
      <c r="Y81" s="158">
        <f t="shared" si="31"/>
        <v>0</v>
      </c>
      <c r="Z81" s="158">
        <f t="shared" si="31"/>
        <v>0</v>
      </c>
      <c r="AA81" s="158">
        <f t="shared" si="32"/>
        <v>0</v>
      </c>
      <c r="AB81" s="158">
        <f t="shared" si="32"/>
        <v>0</v>
      </c>
      <c r="AC81" s="158">
        <f t="shared" si="32"/>
        <v>0</v>
      </c>
      <c r="AD81" s="158">
        <f t="shared" si="32"/>
        <v>0</v>
      </c>
      <c r="AE81" s="44" t="str">
        <f>IF(J81="s",IF(K81&gt;(SUMMARY!$I$12*H81),K81,0),"- ")</f>
        <v xml:space="preserve">- </v>
      </c>
      <c r="AF81" s="56" t="str">
        <f t="shared" si="9"/>
        <v>OK</v>
      </c>
      <c r="AG81" s="56">
        <f t="shared" si="10"/>
        <v>0</v>
      </c>
      <c r="AH81" s="56">
        <f t="shared" si="11"/>
        <v>0</v>
      </c>
      <c r="AI81" s="56">
        <f t="shared" si="12"/>
        <v>0</v>
      </c>
      <c r="AJ81" s="56">
        <f t="shared" si="13"/>
        <v>0</v>
      </c>
      <c r="AK81" s="56">
        <f t="shared" si="14"/>
        <v>0</v>
      </c>
      <c r="AL81" s="56">
        <f t="shared" si="15"/>
        <v>0</v>
      </c>
      <c r="AM81" s="159" t="b">
        <f t="shared" si="16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7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4"/>
        <v>0</v>
      </c>
      <c r="AU81" s="125">
        <f t="shared" si="25"/>
        <v>0</v>
      </c>
      <c r="AV81" s="183">
        <f t="shared" si="26"/>
        <v>0</v>
      </c>
      <c r="AW81" s="32"/>
      <c r="AX81" s="32"/>
      <c r="AY81" s="450" t="str">
        <f t="shared" si="27"/>
        <v xml:space="preserve"> </v>
      </c>
    </row>
    <row r="82" spans="1:51" s="120" customFormat="1">
      <c r="A82" s="542"/>
      <c r="B82" s="542"/>
      <c r="C82" s="117">
        <f t="shared" si="33"/>
        <v>61</v>
      </c>
      <c r="D82" s="173"/>
      <c r="E82" s="173"/>
      <c r="F82" s="341">
        <f t="shared" si="18"/>
        <v>0</v>
      </c>
      <c r="G82" s="117"/>
      <c r="H82" s="118" t="str">
        <f t="shared" si="29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6"/>
        <v>-</v>
      </c>
      <c r="L82" s="343"/>
      <c r="M82" s="44" t="str">
        <f t="shared" si="30"/>
        <v>-</v>
      </c>
      <c r="N82" s="157">
        <f t="shared" si="19"/>
        <v>0</v>
      </c>
      <c r="O82" s="157">
        <f t="shared" si="20"/>
        <v>0</v>
      </c>
      <c r="P82" s="157">
        <f t="shared" si="21"/>
        <v>0</v>
      </c>
      <c r="Q82" s="157">
        <f t="shared" si="22"/>
        <v>0</v>
      </c>
      <c r="R82" s="158">
        <f t="shared" si="23"/>
        <v>0</v>
      </c>
      <c r="S82" s="158">
        <f t="shared" si="23"/>
        <v>0</v>
      </c>
      <c r="T82" s="158">
        <f t="shared" si="23"/>
        <v>0</v>
      </c>
      <c r="U82" s="158">
        <f t="shared" si="23"/>
        <v>0</v>
      </c>
      <c r="V82" s="158">
        <f t="shared" ref="V82:Y145" si="34">IF($L82=AH$4,$I82,0)</f>
        <v>0</v>
      </c>
      <c r="W82" s="158">
        <f t="shared" si="31"/>
        <v>0</v>
      </c>
      <c r="X82" s="158">
        <f t="shared" si="31"/>
        <v>0</v>
      </c>
      <c r="Y82" s="158">
        <f t="shared" si="31"/>
        <v>0</v>
      </c>
      <c r="Z82" s="158">
        <f t="shared" si="31"/>
        <v>0</v>
      </c>
      <c r="AA82" s="158">
        <f t="shared" si="32"/>
        <v>0</v>
      </c>
      <c r="AB82" s="158">
        <f t="shared" si="32"/>
        <v>0</v>
      </c>
      <c r="AC82" s="158">
        <f t="shared" si="32"/>
        <v>0</v>
      </c>
      <c r="AD82" s="158">
        <f t="shared" si="32"/>
        <v>0</v>
      </c>
      <c r="AE82" s="44" t="str">
        <f>IF(J82="s",IF(K82&gt;(SUMMARY!$I$12*H82),K82,0),"- ")</f>
        <v xml:space="preserve">- </v>
      </c>
      <c r="AF82" s="56" t="str">
        <f t="shared" si="9"/>
        <v>OK</v>
      </c>
      <c r="AG82" s="56">
        <f t="shared" si="10"/>
        <v>0</v>
      </c>
      <c r="AH82" s="56">
        <f t="shared" si="11"/>
        <v>0</v>
      </c>
      <c r="AI82" s="56">
        <f t="shared" si="12"/>
        <v>0</v>
      </c>
      <c r="AJ82" s="56">
        <f t="shared" si="13"/>
        <v>0</v>
      </c>
      <c r="AK82" s="56">
        <f t="shared" si="14"/>
        <v>0</v>
      </c>
      <c r="AL82" s="56">
        <f t="shared" si="15"/>
        <v>0</v>
      </c>
      <c r="AM82" s="159" t="b">
        <f t="shared" si="16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7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ref="AT82:AT145" si="35">IF(AG82=1,AR82,0)</f>
        <v>0</v>
      </c>
      <c r="AU82" s="125">
        <f t="shared" ref="AU82:AU145" si="36">IF(AH82=1,AR82,0)</f>
        <v>0</v>
      </c>
      <c r="AV82" s="183">
        <f t="shared" ref="AV82:AV145" si="37">IF(AI82=1,AR82,0)</f>
        <v>0</v>
      </c>
      <c r="AW82" s="32"/>
      <c r="AX82" s="32"/>
      <c r="AY82" s="450" t="str">
        <f t="shared" si="27"/>
        <v xml:space="preserve"> </v>
      </c>
    </row>
    <row r="83" spans="1:51" s="120" customFormat="1">
      <c r="A83" s="542"/>
      <c r="B83" s="542"/>
      <c r="C83" s="117">
        <f t="shared" si="33"/>
        <v>62</v>
      </c>
      <c r="D83" s="173"/>
      <c r="E83" s="173"/>
      <c r="F83" s="341">
        <f t="shared" si="18"/>
        <v>0</v>
      </c>
      <c r="G83" s="117"/>
      <c r="H83" s="118" t="str">
        <f t="shared" si="29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6"/>
        <v>-</v>
      </c>
      <c r="L83" s="343"/>
      <c r="M83" s="44" t="str">
        <f t="shared" si="30"/>
        <v>-</v>
      </c>
      <c r="N83" s="157">
        <f t="shared" si="19"/>
        <v>0</v>
      </c>
      <c r="O83" s="157">
        <f t="shared" si="20"/>
        <v>0</v>
      </c>
      <c r="P83" s="157">
        <f t="shared" si="21"/>
        <v>0</v>
      </c>
      <c r="Q83" s="157">
        <f t="shared" si="22"/>
        <v>0</v>
      </c>
      <c r="R83" s="158">
        <f t="shared" si="23"/>
        <v>0</v>
      </c>
      <c r="S83" s="158">
        <f t="shared" si="23"/>
        <v>0</v>
      </c>
      <c r="T83" s="158">
        <f t="shared" si="23"/>
        <v>0</v>
      </c>
      <c r="U83" s="158">
        <f t="shared" si="23"/>
        <v>0</v>
      </c>
      <c r="V83" s="158">
        <f t="shared" si="34"/>
        <v>0</v>
      </c>
      <c r="W83" s="158">
        <f t="shared" si="31"/>
        <v>0</v>
      </c>
      <c r="X83" s="158">
        <f t="shared" si="31"/>
        <v>0</v>
      </c>
      <c r="Y83" s="158">
        <f t="shared" si="31"/>
        <v>0</v>
      </c>
      <c r="Z83" s="158">
        <f t="shared" si="31"/>
        <v>0</v>
      </c>
      <c r="AA83" s="158">
        <f t="shared" si="32"/>
        <v>0</v>
      </c>
      <c r="AB83" s="158">
        <f t="shared" si="32"/>
        <v>0</v>
      </c>
      <c r="AC83" s="158">
        <f t="shared" si="32"/>
        <v>0</v>
      </c>
      <c r="AD83" s="158">
        <f t="shared" si="32"/>
        <v>0</v>
      </c>
      <c r="AE83" s="44" t="str">
        <f>IF(J83="s",IF(K83&gt;(SUMMARY!$I$12*H83),K83,0),"- ")</f>
        <v xml:space="preserve">- </v>
      </c>
      <c r="AF83" s="56" t="str">
        <f t="shared" si="9"/>
        <v>OK</v>
      </c>
      <c r="AG83" s="56">
        <f t="shared" si="10"/>
        <v>0</v>
      </c>
      <c r="AH83" s="56">
        <f t="shared" si="11"/>
        <v>0</v>
      </c>
      <c r="AI83" s="56">
        <f t="shared" si="12"/>
        <v>0</v>
      </c>
      <c r="AJ83" s="56">
        <f t="shared" si="13"/>
        <v>0</v>
      </c>
      <c r="AK83" s="56">
        <f t="shared" si="14"/>
        <v>0</v>
      </c>
      <c r="AL83" s="56">
        <f t="shared" si="15"/>
        <v>0</v>
      </c>
      <c r="AM83" s="159" t="b">
        <f t="shared" si="16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7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35"/>
        <v>0</v>
      </c>
      <c r="AU83" s="125">
        <f t="shared" si="36"/>
        <v>0</v>
      </c>
      <c r="AV83" s="183">
        <f t="shared" si="37"/>
        <v>0</v>
      </c>
      <c r="AW83" s="32"/>
      <c r="AX83" s="32"/>
      <c r="AY83" s="450" t="str">
        <f t="shared" si="27"/>
        <v xml:space="preserve"> </v>
      </c>
    </row>
    <row r="84" spans="1:51" s="120" customFormat="1">
      <c r="A84" s="542"/>
      <c r="B84" s="542"/>
      <c r="C84" s="117">
        <f t="shared" si="33"/>
        <v>63</v>
      </c>
      <c r="D84" s="173"/>
      <c r="E84" s="173"/>
      <c r="F84" s="341">
        <f t="shared" si="18"/>
        <v>0</v>
      </c>
      <c r="G84" s="117"/>
      <c r="H84" s="118" t="str">
        <f t="shared" si="29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6"/>
        <v>-</v>
      </c>
      <c r="L84" s="343"/>
      <c r="M84" s="44" t="str">
        <f t="shared" si="30"/>
        <v>-</v>
      </c>
      <c r="N84" s="157">
        <f t="shared" si="19"/>
        <v>0</v>
      </c>
      <c r="O84" s="157">
        <f t="shared" si="20"/>
        <v>0</v>
      </c>
      <c r="P84" s="157">
        <f t="shared" si="21"/>
        <v>0</v>
      </c>
      <c r="Q84" s="157">
        <f t="shared" si="22"/>
        <v>0</v>
      </c>
      <c r="R84" s="158">
        <f t="shared" si="23"/>
        <v>0</v>
      </c>
      <c r="S84" s="158">
        <f t="shared" si="23"/>
        <v>0</v>
      </c>
      <c r="T84" s="158">
        <f t="shared" si="23"/>
        <v>0</v>
      </c>
      <c r="U84" s="158">
        <f t="shared" si="23"/>
        <v>0</v>
      </c>
      <c r="V84" s="158">
        <f t="shared" si="34"/>
        <v>0</v>
      </c>
      <c r="W84" s="158">
        <f t="shared" si="31"/>
        <v>0</v>
      </c>
      <c r="X84" s="158">
        <f t="shared" si="31"/>
        <v>0</v>
      </c>
      <c r="Y84" s="158">
        <f t="shared" si="31"/>
        <v>0</v>
      </c>
      <c r="Z84" s="158">
        <f t="shared" si="31"/>
        <v>0</v>
      </c>
      <c r="AA84" s="158">
        <f t="shared" si="32"/>
        <v>0</v>
      </c>
      <c r="AB84" s="158">
        <f t="shared" si="32"/>
        <v>0</v>
      </c>
      <c r="AC84" s="158">
        <f t="shared" si="32"/>
        <v>0</v>
      </c>
      <c r="AD84" s="158">
        <f t="shared" si="32"/>
        <v>0</v>
      </c>
      <c r="AE84" s="44" t="str">
        <f>IF(J84="s",IF(K84&gt;(SUMMARY!$I$12*H84),K84,0),"- ")</f>
        <v xml:space="preserve">- </v>
      </c>
      <c r="AF84" s="56" t="str">
        <f t="shared" si="9"/>
        <v>OK</v>
      </c>
      <c r="AG84" s="56">
        <f t="shared" si="10"/>
        <v>0</v>
      </c>
      <c r="AH84" s="56">
        <f t="shared" si="11"/>
        <v>0</v>
      </c>
      <c r="AI84" s="56">
        <f t="shared" si="12"/>
        <v>0</v>
      </c>
      <c r="AJ84" s="56">
        <f t="shared" si="13"/>
        <v>0</v>
      </c>
      <c r="AK84" s="56">
        <f t="shared" si="14"/>
        <v>0</v>
      </c>
      <c r="AL84" s="56">
        <f t="shared" si="15"/>
        <v>0</v>
      </c>
      <c r="AM84" s="159" t="b">
        <f t="shared" si="16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7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35"/>
        <v>0</v>
      </c>
      <c r="AU84" s="125">
        <f t="shared" si="36"/>
        <v>0</v>
      </c>
      <c r="AV84" s="183">
        <f t="shared" si="37"/>
        <v>0</v>
      </c>
      <c r="AW84" s="32"/>
      <c r="AX84" s="32"/>
      <c r="AY84" s="450" t="str">
        <f t="shared" si="27"/>
        <v xml:space="preserve"> </v>
      </c>
    </row>
    <row r="85" spans="1:51" s="120" customFormat="1">
      <c r="A85" s="542"/>
      <c r="B85" s="542"/>
      <c r="C85" s="117">
        <f t="shared" si="33"/>
        <v>64</v>
      </c>
      <c r="D85" s="173"/>
      <c r="E85" s="173"/>
      <c r="F85" s="341">
        <f t="shared" si="18"/>
        <v>0</v>
      </c>
      <c r="G85" s="117"/>
      <c r="H85" s="118" t="str">
        <f t="shared" ref="H85:H148" si="38">IF(J85="s",A85*B85,"-")</f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6"/>
        <v>-</v>
      </c>
      <c r="L85" s="156"/>
      <c r="M85" s="44" t="str">
        <f t="shared" ref="M85:M148" si="39">IF(J85="S",IF(D85&lt;E85,E85,D85),"-")</f>
        <v>-</v>
      </c>
      <c r="N85" s="157">
        <f t="shared" si="19"/>
        <v>0</v>
      </c>
      <c r="O85" s="157">
        <f t="shared" si="20"/>
        <v>0</v>
      </c>
      <c r="P85" s="157">
        <f t="shared" si="21"/>
        <v>0</v>
      </c>
      <c r="Q85" s="157">
        <f t="shared" si="22"/>
        <v>0</v>
      </c>
      <c r="R85" s="158">
        <f t="shared" si="23"/>
        <v>0</v>
      </c>
      <c r="S85" s="158">
        <f t="shared" si="23"/>
        <v>0</v>
      </c>
      <c r="T85" s="158">
        <f t="shared" si="23"/>
        <v>0</v>
      </c>
      <c r="U85" s="158">
        <f t="shared" si="23"/>
        <v>0</v>
      </c>
      <c r="V85" s="158">
        <f t="shared" si="34"/>
        <v>0</v>
      </c>
      <c r="W85" s="158">
        <f t="shared" si="31"/>
        <v>0</v>
      </c>
      <c r="X85" s="158">
        <f t="shared" si="31"/>
        <v>0</v>
      </c>
      <c r="Y85" s="158">
        <f t="shared" si="31"/>
        <v>0</v>
      </c>
      <c r="Z85" s="158">
        <f t="shared" si="31"/>
        <v>0</v>
      </c>
      <c r="AA85" s="158">
        <f t="shared" si="32"/>
        <v>0</v>
      </c>
      <c r="AB85" s="158">
        <f t="shared" si="32"/>
        <v>0</v>
      </c>
      <c r="AC85" s="158">
        <f t="shared" si="32"/>
        <v>0</v>
      </c>
      <c r="AD85" s="158">
        <f t="shared" si="32"/>
        <v>0</v>
      </c>
      <c r="AE85" s="44" t="str">
        <f>IF(J85="s",IF(K85&gt;(SUMMARY!$I$12*H85),K85,0),"- ")</f>
        <v xml:space="preserve">- </v>
      </c>
      <c r="AF85" s="56" t="str">
        <f t="shared" si="9"/>
        <v>OK</v>
      </c>
      <c r="AG85" s="56">
        <f t="shared" si="10"/>
        <v>0</v>
      </c>
      <c r="AH85" s="56">
        <f t="shared" si="11"/>
        <v>0</v>
      </c>
      <c r="AI85" s="56">
        <f t="shared" si="12"/>
        <v>0</v>
      </c>
      <c r="AJ85" s="56">
        <f t="shared" si="13"/>
        <v>0</v>
      </c>
      <c r="AK85" s="56">
        <f t="shared" si="14"/>
        <v>0</v>
      </c>
      <c r="AL85" s="56">
        <f t="shared" si="15"/>
        <v>0</v>
      </c>
      <c r="AM85" s="159" t="b">
        <f t="shared" si="16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7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35"/>
        <v>0</v>
      </c>
      <c r="AU85" s="125">
        <f t="shared" si="36"/>
        <v>0</v>
      </c>
      <c r="AV85" s="183">
        <f t="shared" si="37"/>
        <v>0</v>
      </c>
      <c r="AW85" s="32"/>
      <c r="AX85" s="32"/>
      <c r="AY85" s="450" t="str">
        <f t="shared" si="27"/>
        <v xml:space="preserve"> </v>
      </c>
    </row>
    <row r="86" spans="1:51" s="120" customFormat="1">
      <c r="A86" s="542"/>
      <c r="B86" s="542"/>
      <c r="C86" s="117">
        <f t="shared" si="33"/>
        <v>65</v>
      </c>
      <c r="D86" s="173"/>
      <c r="E86" s="173"/>
      <c r="F86" s="341">
        <f t="shared" si="18"/>
        <v>0</v>
      </c>
      <c r="G86" s="117"/>
      <c r="H86" s="118" t="str">
        <f t="shared" si="38"/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40">IF(J86="s",AR86,AN86)</f>
        <v>-</v>
      </c>
      <c r="L86" s="156"/>
      <c r="M86" s="44" t="str">
        <f t="shared" si="39"/>
        <v>-</v>
      </c>
      <c r="N86" s="157">
        <f t="shared" si="19"/>
        <v>0</v>
      </c>
      <c r="O86" s="157">
        <f t="shared" si="20"/>
        <v>0</v>
      </c>
      <c r="P86" s="157">
        <f t="shared" si="21"/>
        <v>0</v>
      </c>
      <c r="Q86" s="157">
        <f t="shared" si="22"/>
        <v>0</v>
      </c>
      <c r="R86" s="158">
        <f t="shared" si="23"/>
        <v>0</v>
      </c>
      <c r="S86" s="158">
        <f t="shared" si="23"/>
        <v>0</v>
      </c>
      <c r="T86" s="158">
        <f t="shared" si="23"/>
        <v>0</v>
      </c>
      <c r="U86" s="158">
        <f t="shared" si="23"/>
        <v>0</v>
      </c>
      <c r="V86" s="158">
        <f t="shared" si="34"/>
        <v>0</v>
      </c>
      <c r="W86" s="158">
        <f t="shared" si="31"/>
        <v>0</v>
      </c>
      <c r="X86" s="158">
        <f t="shared" si="31"/>
        <v>0</v>
      </c>
      <c r="Y86" s="158">
        <f t="shared" si="31"/>
        <v>0</v>
      </c>
      <c r="Z86" s="158">
        <f t="shared" si="31"/>
        <v>0</v>
      </c>
      <c r="AA86" s="158">
        <f t="shared" si="32"/>
        <v>0</v>
      </c>
      <c r="AB86" s="158">
        <f t="shared" si="32"/>
        <v>0</v>
      </c>
      <c r="AC86" s="158">
        <f t="shared" si="32"/>
        <v>0</v>
      </c>
      <c r="AD86" s="158">
        <f t="shared" si="32"/>
        <v>0</v>
      </c>
      <c r="AE86" s="44" t="str">
        <f>IF(J86="s",IF(K86&gt;(SUMMARY!$I$12*H86),K86,0),"- ")</f>
        <v xml:space="preserve">- </v>
      </c>
      <c r="AF86" s="56" t="str">
        <f t="shared" ref="AF86:AF149" si="41">IF(F86&gt;(A86*12),"error","OK")</f>
        <v>OK</v>
      </c>
      <c r="AG86" s="56">
        <f t="shared" ref="AG86:AG149" si="42">IF(M86="-",0,IF(M86&gt;7.999,1,0))</f>
        <v>0</v>
      </c>
      <c r="AH86" s="56">
        <f t="shared" ref="AH86:AH149" si="43">IF(M86&lt;8,IF(M86&gt;3.999,1,0),0)</f>
        <v>0</v>
      </c>
      <c r="AI86" s="56">
        <f t="shared" ref="AI86:AI149" si="44">IF(M86&lt;4,IF(M86&gt;0,1,0),0)</f>
        <v>0</v>
      </c>
      <c r="AJ86" s="56">
        <f t="shared" ref="AJ86:AJ149" si="45">IF(J86="S",1,0)</f>
        <v>0</v>
      </c>
      <c r="AK86" s="56">
        <f t="shared" ref="AK86:AK149" si="46">IF(J86="C",1,0)</f>
        <v>0</v>
      </c>
      <c r="AL86" s="56">
        <f t="shared" ref="AL86:AL149" si="47">IF(J86="c",F86/12,0)</f>
        <v>0</v>
      </c>
      <c r="AM86" s="159" t="b">
        <f t="shared" ref="AM86:AM149" si="48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9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35"/>
        <v>0</v>
      </c>
      <c r="AU86" s="125">
        <f t="shared" si="36"/>
        <v>0</v>
      </c>
      <c r="AV86" s="183">
        <f t="shared" si="37"/>
        <v>0</v>
      </c>
      <c r="AW86" s="32"/>
      <c r="AX86" s="32"/>
      <c r="AY86" s="450" t="str">
        <f t="shared" si="27"/>
        <v xml:space="preserve"> </v>
      </c>
    </row>
    <row r="87" spans="1:51" s="120" customFormat="1">
      <c r="A87" s="542"/>
      <c r="B87" s="542"/>
      <c r="C87" s="117">
        <f t="shared" si="33"/>
        <v>66</v>
      </c>
      <c r="D87" s="173"/>
      <c r="E87" s="173"/>
      <c r="F87" s="341">
        <f t="shared" ref="F87:F150" si="50">B87*12</f>
        <v>0</v>
      </c>
      <c r="G87" s="117"/>
      <c r="H87" s="118" t="str">
        <f t="shared" si="38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40"/>
        <v>-</v>
      </c>
      <c r="L87" s="156"/>
      <c r="M87" s="44" t="str">
        <f t="shared" si="39"/>
        <v>-</v>
      </c>
      <c r="N87" s="157">
        <f t="shared" ref="N87:N150" si="51">IF(L87=Z$4,I87,0)</f>
        <v>0</v>
      </c>
      <c r="O87" s="157">
        <f t="shared" ref="O87:O150" si="52">IF(L87=AA$4,I87,0)</f>
        <v>0</v>
      </c>
      <c r="P87" s="157">
        <f t="shared" ref="P87:P150" si="53">IF(L87=AB$4,I87,0)</f>
        <v>0</v>
      </c>
      <c r="Q87" s="157">
        <f t="shared" ref="Q87:Q150" si="54">IF(L87=AC$4,I87,0)</f>
        <v>0</v>
      </c>
      <c r="R87" s="158">
        <f t="shared" ref="R87:U150" si="55">IF($L87=AD$4,$I87,0)</f>
        <v>0</v>
      </c>
      <c r="S87" s="158">
        <f t="shared" si="55"/>
        <v>0</v>
      </c>
      <c r="T87" s="158">
        <f t="shared" si="55"/>
        <v>0</v>
      </c>
      <c r="U87" s="158">
        <f t="shared" si="55"/>
        <v>0</v>
      </c>
      <c r="V87" s="158">
        <f t="shared" si="34"/>
        <v>0</v>
      </c>
      <c r="W87" s="158">
        <f t="shared" si="31"/>
        <v>0</v>
      </c>
      <c r="X87" s="158">
        <f t="shared" si="31"/>
        <v>0</v>
      </c>
      <c r="Y87" s="158">
        <f t="shared" si="31"/>
        <v>0</v>
      </c>
      <c r="Z87" s="158">
        <f t="shared" si="31"/>
        <v>0</v>
      </c>
      <c r="AA87" s="158">
        <f t="shared" si="32"/>
        <v>0</v>
      </c>
      <c r="AB87" s="158">
        <f t="shared" si="32"/>
        <v>0</v>
      </c>
      <c r="AC87" s="158">
        <f t="shared" si="32"/>
        <v>0</v>
      </c>
      <c r="AD87" s="158">
        <f t="shared" si="32"/>
        <v>0</v>
      </c>
      <c r="AE87" s="44" t="str">
        <f>IF(J87="s",IF(K87&gt;(SUMMARY!$I$12*H87),K87,0),"- ")</f>
        <v xml:space="preserve">- </v>
      </c>
      <c r="AF87" s="56" t="str">
        <f t="shared" si="41"/>
        <v>OK</v>
      </c>
      <c r="AG87" s="56">
        <f t="shared" si="42"/>
        <v>0</v>
      </c>
      <c r="AH87" s="56">
        <f t="shared" si="43"/>
        <v>0</v>
      </c>
      <c r="AI87" s="56">
        <f t="shared" si="44"/>
        <v>0</v>
      </c>
      <c r="AJ87" s="56">
        <f t="shared" si="45"/>
        <v>0</v>
      </c>
      <c r="AK87" s="56">
        <f t="shared" si="46"/>
        <v>0</v>
      </c>
      <c r="AL87" s="56">
        <f t="shared" si="47"/>
        <v>0</v>
      </c>
      <c r="AM87" s="159" t="b">
        <f t="shared" si="48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9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si="35"/>
        <v>0</v>
      </c>
      <c r="AU87" s="125">
        <f t="shared" si="36"/>
        <v>0</v>
      </c>
      <c r="AV87" s="183">
        <f t="shared" si="37"/>
        <v>0</v>
      </c>
      <c r="AW87" s="32"/>
      <c r="AX87" s="32"/>
      <c r="AY87" s="450" t="str">
        <f t="shared" ref="AY87:AY150" si="56">IF(AZ87="s",(AT87+AU87)/16*AV87/12," ")</f>
        <v xml:space="preserve"> </v>
      </c>
    </row>
    <row r="88" spans="1:51" s="120" customFormat="1">
      <c r="A88" s="542"/>
      <c r="B88" s="542"/>
      <c r="C88" s="117">
        <f t="shared" si="33"/>
        <v>67</v>
      </c>
      <c r="D88" s="173"/>
      <c r="E88" s="173"/>
      <c r="F88" s="341">
        <f t="shared" si="50"/>
        <v>0</v>
      </c>
      <c r="G88" s="117"/>
      <c r="H88" s="118" t="str">
        <f t="shared" si="38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40"/>
        <v>-</v>
      </c>
      <c r="L88" s="156"/>
      <c r="M88" s="44" t="str">
        <f t="shared" si="39"/>
        <v>-</v>
      </c>
      <c r="N88" s="157">
        <f t="shared" si="51"/>
        <v>0</v>
      </c>
      <c r="O88" s="157">
        <f t="shared" si="52"/>
        <v>0</v>
      </c>
      <c r="P88" s="157">
        <f t="shared" si="53"/>
        <v>0</v>
      </c>
      <c r="Q88" s="157">
        <f t="shared" si="54"/>
        <v>0</v>
      </c>
      <c r="R88" s="158">
        <f t="shared" si="55"/>
        <v>0</v>
      </c>
      <c r="S88" s="158">
        <f t="shared" si="55"/>
        <v>0</v>
      </c>
      <c r="T88" s="158">
        <f t="shared" si="55"/>
        <v>0</v>
      </c>
      <c r="U88" s="158">
        <f t="shared" si="55"/>
        <v>0</v>
      </c>
      <c r="V88" s="158">
        <f t="shared" si="34"/>
        <v>0</v>
      </c>
      <c r="W88" s="158">
        <f t="shared" si="31"/>
        <v>0</v>
      </c>
      <c r="X88" s="158">
        <f t="shared" si="31"/>
        <v>0</v>
      </c>
      <c r="Y88" s="158">
        <f t="shared" si="31"/>
        <v>0</v>
      </c>
      <c r="Z88" s="158">
        <f t="shared" si="31"/>
        <v>0</v>
      </c>
      <c r="AA88" s="158">
        <f t="shared" si="32"/>
        <v>0</v>
      </c>
      <c r="AB88" s="158">
        <f t="shared" si="32"/>
        <v>0</v>
      </c>
      <c r="AC88" s="158">
        <f t="shared" si="32"/>
        <v>0</v>
      </c>
      <c r="AD88" s="158">
        <f t="shared" si="32"/>
        <v>0</v>
      </c>
      <c r="AE88" s="44" t="str">
        <f>IF(J88="s",IF(K88&gt;(SUMMARY!$I$12*H88),K88,0),"- ")</f>
        <v xml:space="preserve">- </v>
      </c>
      <c r="AF88" s="56" t="str">
        <f t="shared" si="41"/>
        <v>OK</v>
      </c>
      <c r="AG88" s="56">
        <f t="shared" si="42"/>
        <v>0</v>
      </c>
      <c r="AH88" s="56">
        <f t="shared" si="43"/>
        <v>0</v>
      </c>
      <c r="AI88" s="56">
        <f t="shared" si="44"/>
        <v>0</v>
      </c>
      <c r="AJ88" s="56">
        <f t="shared" si="45"/>
        <v>0</v>
      </c>
      <c r="AK88" s="56">
        <f t="shared" si="46"/>
        <v>0</v>
      </c>
      <c r="AL88" s="56">
        <f t="shared" si="47"/>
        <v>0</v>
      </c>
      <c r="AM88" s="159" t="b">
        <f t="shared" si="48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9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35"/>
        <v>0</v>
      </c>
      <c r="AU88" s="125">
        <f t="shared" si="36"/>
        <v>0</v>
      </c>
      <c r="AV88" s="183">
        <f t="shared" si="37"/>
        <v>0</v>
      </c>
      <c r="AW88" s="32"/>
      <c r="AX88" s="32"/>
      <c r="AY88" s="450" t="str">
        <f t="shared" si="56"/>
        <v xml:space="preserve"> </v>
      </c>
    </row>
    <row r="89" spans="1:51" s="120" customFormat="1">
      <c r="A89" s="542"/>
      <c r="B89" s="542"/>
      <c r="C89" s="117">
        <f t="shared" si="33"/>
        <v>68</v>
      </c>
      <c r="D89" s="173"/>
      <c r="E89" s="173"/>
      <c r="F89" s="341">
        <f t="shared" si="50"/>
        <v>0</v>
      </c>
      <c r="G89" s="117"/>
      <c r="H89" s="118" t="str">
        <f t="shared" si="38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40"/>
        <v>-</v>
      </c>
      <c r="L89" s="156"/>
      <c r="M89" s="44" t="str">
        <f t="shared" si="39"/>
        <v>-</v>
      </c>
      <c r="N89" s="157">
        <f t="shared" si="51"/>
        <v>0</v>
      </c>
      <c r="O89" s="157">
        <f t="shared" si="52"/>
        <v>0</v>
      </c>
      <c r="P89" s="157">
        <f t="shared" si="53"/>
        <v>0</v>
      </c>
      <c r="Q89" s="157">
        <f t="shared" si="54"/>
        <v>0</v>
      </c>
      <c r="R89" s="158">
        <f t="shared" si="55"/>
        <v>0</v>
      </c>
      <c r="S89" s="158">
        <f t="shared" si="55"/>
        <v>0</v>
      </c>
      <c r="T89" s="158">
        <f t="shared" si="55"/>
        <v>0</v>
      </c>
      <c r="U89" s="158">
        <f t="shared" si="55"/>
        <v>0</v>
      </c>
      <c r="V89" s="158">
        <f t="shared" si="34"/>
        <v>0</v>
      </c>
      <c r="W89" s="158">
        <f t="shared" si="31"/>
        <v>0</v>
      </c>
      <c r="X89" s="158">
        <f t="shared" si="31"/>
        <v>0</v>
      </c>
      <c r="Y89" s="158">
        <f t="shared" si="31"/>
        <v>0</v>
      </c>
      <c r="Z89" s="158">
        <f t="shared" si="31"/>
        <v>0</v>
      </c>
      <c r="AA89" s="158">
        <f t="shared" si="32"/>
        <v>0</v>
      </c>
      <c r="AB89" s="158">
        <f t="shared" si="32"/>
        <v>0</v>
      </c>
      <c r="AC89" s="158">
        <f t="shared" si="32"/>
        <v>0</v>
      </c>
      <c r="AD89" s="158">
        <f t="shared" si="32"/>
        <v>0</v>
      </c>
      <c r="AE89" s="44" t="str">
        <f>IF(J89="s",IF(K89&gt;(SUMMARY!$I$12*H89),K89,0),"- ")</f>
        <v xml:space="preserve">- </v>
      </c>
      <c r="AF89" s="56" t="str">
        <f t="shared" si="41"/>
        <v>OK</v>
      </c>
      <c r="AG89" s="56">
        <f t="shared" si="42"/>
        <v>0</v>
      </c>
      <c r="AH89" s="56">
        <f t="shared" si="43"/>
        <v>0</v>
      </c>
      <c r="AI89" s="56">
        <f t="shared" si="44"/>
        <v>0</v>
      </c>
      <c r="AJ89" s="56">
        <f t="shared" si="45"/>
        <v>0</v>
      </c>
      <c r="AK89" s="56">
        <f t="shared" si="46"/>
        <v>0</v>
      </c>
      <c r="AL89" s="56">
        <f t="shared" si="47"/>
        <v>0</v>
      </c>
      <c r="AM89" s="159" t="b">
        <f t="shared" si="48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9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35"/>
        <v>0</v>
      </c>
      <c r="AU89" s="125">
        <f t="shared" si="36"/>
        <v>0</v>
      </c>
      <c r="AV89" s="183">
        <f t="shared" si="37"/>
        <v>0</v>
      </c>
      <c r="AW89" s="32"/>
      <c r="AX89" s="32"/>
      <c r="AY89" s="450" t="str">
        <f t="shared" si="56"/>
        <v xml:space="preserve"> </v>
      </c>
    </row>
    <row r="90" spans="1:51" s="120" customFormat="1">
      <c r="A90" s="542"/>
      <c r="B90" s="542"/>
      <c r="C90" s="117">
        <f t="shared" si="33"/>
        <v>69</v>
      </c>
      <c r="D90" s="173"/>
      <c r="E90" s="173"/>
      <c r="F90" s="341">
        <f t="shared" si="50"/>
        <v>0</v>
      </c>
      <c r="G90" s="117"/>
      <c r="H90" s="118" t="str">
        <f t="shared" si="38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40"/>
        <v>-</v>
      </c>
      <c r="L90" s="156"/>
      <c r="M90" s="44" t="str">
        <f t="shared" si="39"/>
        <v>-</v>
      </c>
      <c r="N90" s="157">
        <f t="shared" si="51"/>
        <v>0</v>
      </c>
      <c r="O90" s="157">
        <f t="shared" si="52"/>
        <v>0</v>
      </c>
      <c r="P90" s="157">
        <f t="shared" si="53"/>
        <v>0</v>
      </c>
      <c r="Q90" s="157">
        <f t="shared" si="54"/>
        <v>0</v>
      </c>
      <c r="R90" s="158">
        <f t="shared" si="55"/>
        <v>0</v>
      </c>
      <c r="S90" s="158">
        <f t="shared" si="55"/>
        <v>0</v>
      </c>
      <c r="T90" s="158">
        <f t="shared" si="55"/>
        <v>0</v>
      </c>
      <c r="U90" s="158">
        <f t="shared" si="55"/>
        <v>0</v>
      </c>
      <c r="V90" s="158">
        <f t="shared" si="34"/>
        <v>0</v>
      </c>
      <c r="W90" s="158">
        <f t="shared" si="31"/>
        <v>0</v>
      </c>
      <c r="X90" s="158">
        <f t="shared" si="31"/>
        <v>0</v>
      </c>
      <c r="Y90" s="158">
        <f t="shared" si="31"/>
        <v>0</v>
      </c>
      <c r="Z90" s="158">
        <f t="shared" si="31"/>
        <v>0</v>
      </c>
      <c r="AA90" s="158">
        <f t="shared" si="32"/>
        <v>0</v>
      </c>
      <c r="AB90" s="158">
        <f t="shared" si="32"/>
        <v>0</v>
      </c>
      <c r="AC90" s="158">
        <f t="shared" si="32"/>
        <v>0</v>
      </c>
      <c r="AD90" s="158">
        <f t="shared" si="32"/>
        <v>0</v>
      </c>
      <c r="AE90" s="44" t="str">
        <f>IF(J90="s",IF(K90&gt;(SUMMARY!$I$12*H90),K90,0),"- ")</f>
        <v xml:space="preserve">- </v>
      </c>
      <c r="AF90" s="56" t="str">
        <f t="shared" si="41"/>
        <v>OK</v>
      </c>
      <c r="AG90" s="56">
        <f t="shared" si="42"/>
        <v>0</v>
      </c>
      <c r="AH90" s="56">
        <f t="shared" si="43"/>
        <v>0</v>
      </c>
      <c r="AI90" s="56">
        <f t="shared" si="44"/>
        <v>0</v>
      </c>
      <c r="AJ90" s="56">
        <f t="shared" si="45"/>
        <v>0</v>
      </c>
      <c r="AK90" s="56">
        <f t="shared" si="46"/>
        <v>0</v>
      </c>
      <c r="AL90" s="56">
        <f t="shared" si="47"/>
        <v>0</v>
      </c>
      <c r="AM90" s="159" t="b">
        <f t="shared" si="48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9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35"/>
        <v>0</v>
      </c>
      <c r="AU90" s="125">
        <f t="shared" si="36"/>
        <v>0</v>
      </c>
      <c r="AV90" s="183">
        <f t="shared" si="37"/>
        <v>0</v>
      </c>
      <c r="AW90" s="32"/>
      <c r="AX90" s="32"/>
      <c r="AY90" s="450" t="str">
        <f t="shared" si="56"/>
        <v xml:space="preserve"> </v>
      </c>
    </row>
    <row r="91" spans="1:51" s="120" customFormat="1">
      <c r="A91" s="542"/>
      <c r="B91" s="542"/>
      <c r="C91" s="117">
        <f t="shared" si="33"/>
        <v>70</v>
      </c>
      <c r="D91" s="173"/>
      <c r="E91" s="173"/>
      <c r="F91" s="341">
        <f t="shared" si="50"/>
        <v>0</v>
      </c>
      <c r="G91" s="117"/>
      <c r="H91" s="118" t="str">
        <f t="shared" si="38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40"/>
        <v>-</v>
      </c>
      <c r="L91" s="156"/>
      <c r="M91" s="44" t="str">
        <f t="shared" si="39"/>
        <v>-</v>
      </c>
      <c r="N91" s="157">
        <f t="shared" si="51"/>
        <v>0</v>
      </c>
      <c r="O91" s="157">
        <f t="shared" si="52"/>
        <v>0</v>
      </c>
      <c r="P91" s="157">
        <f t="shared" si="53"/>
        <v>0</v>
      </c>
      <c r="Q91" s="157">
        <f t="shared" si="54"/>
        <v>0</v>
      </c>
      <c r="R91" s="158">
        <f t="shared" si="55"/>
        <v>0</v>
      </c>
      <c r="S91" s="158">
        <f t="shared" si="55"/>
        <v>0</v>
      </c>
      <c r="T91" s="158">
        <f t="shared" si="55"/>
        <v>0</v>
      </c>
      <c r="U91" s="158">
        <f t="shared" si="55"/>
        <v>0</v>
      </c>
      <c r="V91" s="158">
        <f t="shared" si="34"/>
        <v>0</v>
      </c>
      <c r="W91" s="158">
        <f t="shared" si="31"/>
        <v>0</v>
      </c>
      <c r="X91" s="158">
        <f t="shared" si="31"/>
        <v>0</v>
      </c>
      <c r="Y91" s="158">
        <f t="shared" si="31"/>
        <v>0</v>
      </c>
      <c r="Z91" s="158">
        <f t="shared" si="31"/>
        <v>0</v>
      </c>
      <c r="AA91" s="158">
        <f t="shared" si="32"/>
        <v>0</v>
      </c>
      <c r="AB91" s="158">
        <f t="shared" si="32"/>
        <v>0</v>
      </c>
      <c r="AC91" s="158">
        <f t="shared" si="32"/>
        <v>0</v>
      </c>
      <c r="AD91" s="158">
        <f t="shared" si="32"/>
        <v>0</v>
      </c>
      <c r="AE91" s="44" t="str">
        <f>IF(J91="s",IF(K91&gt;(SUMMARY!$I$12*H91),K91,0),"- ")</f>
        <v xml:space="preserve">- </v>
      </c>
      <c r="AF91" s="56" t="str">
        <f t="shared" si="41"/>
        <v>OK</v>
      </c>
      <c r="AG91" s="56">
        <f t="shared" si="42"/>
        <v>0</v>
      </c>
      <c r="AH91" s="56">
        <f t="shared" si="43"/>
        <v>0</v>
      </c>
      <c r="AI91" s="56">
        <f t="shared" si="44"/>
        <v>0</v>
      </c>
      <c r="AJ91" s="56">
        <f t="shared" si="45"/>
        <v>0</v>
      </c>
      <c r="AK91" s="56">
        <f t="shared" si="46"/>
        <v>0</v>
      </c>
      <c r="AL91" s="56">
        <f t="shared" si="47"/>
        <v>0</v>
      </c>
      <c r="AM91" s="159" t="b">
        <f t="shared" si="48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9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35"/>
        <v>0</v>
      </c>
      <c r="AU91" s="125">
        <f t="shared" si="36"/>
        <v>0</v>
      </c>
      <c r="AV91" s="183">
        <f t="shared" si="37"/>
        <v>0</v>
      </c>
      <c r="AW91" s="32"/>
      <c r="AX91" s="32"/>
      <c r="AY91" s="450" t="str">
        <f t="shared" si="56"/>
        <v xml:space="preserve"> </v>
      </c>
    </row>
    <row r="92" spans="1:51" s="120" customFormat="1">
      <c r="A92" s="542"/>
      <c r="B92" s="542"/>
      <c r="C92" s="117">
        <f t="shared" si="33"/>
        <v>71</v>
      </c>
      <c r="D92" s="173"/>
      <c r="E92" s="173"/>
      <c r="F92" s="341">
        <f t="shared" si="50"/>
        <v>0</v>
      </c>
      <c r="G92" s="117"/>
      <c r="H92" s="118" t="str">
        <f t="shared" si="38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40"/>
        <v>-</v>
      </c>
      <c r="L92" s="156"/>
      <c r="M92" s="44" t="str">
        <f t="shared" si="39"/>
        <v>-</v>
      </c>
      <c r="N92" s="157">
        <f t="shared" si="51"/>
        <v>0</v>
      </c>
      <c r="O92" s="157">
        <f t="shared" si="52"/>
        <v>0</v>
      </c>
      <c r="P92" s="157">
        <f t="shared" si="53"/>
        <v>0</v>
      </c>
      <c r="Q92" s="157">
        <f t="shared" si="54"/>
        <v>0</v>
      </c>
      <c r="R92" s="158">
        <f t="shared" si="55"/>
        <v>0</v>
      </c>
      <c r="S92" s="158">
        <f t="shared" si="55"/>
        <v>0</v>
      </c>
      <c r="T92" s="158">
        <f t="shared" si="55"/>
        <v>0</v>
      </c>
      <c r="U92" s="158">
        <f t="shared" si="55"/>
        <v>0</v>
      </c>
      <c r="V92" s="158">
        <f t="shared" si="34"/>
        <v>0</v>
      </c>
      <c r="W92" s="158">
        <f t="shared" si="31"/>
        <v>0</v>
      </c>
      <c r="X92" s="158">
        <f t="shared" si="31"/>
        <v>0</v>
      </c>
      <c r="Y92" s="158">
        <f t="shared" si="31"/>
        <v>0</v>
      </c>
      <c r="Z92" s="158">
        <f t="shared" si="31"/>
        <v>0</v>
      </c>
      <c r="AA92" s="158">
        <f t="shared" si="32"/>
        <v>0</v>
      </c>
      <c r="AB92" s="158">
        <f t="shared" si="32"/>
        <v>0</v>
      </c>
      <c r="AC92" s="158">
        <f t="shared" si="32"/>
        <v>0</v>
      </c>
      <c r="AD92" s="158">
        <f t="shared" si="32"/>
        <v>0</v>
      </c>
      <c r="AE92" s="44" t="str">
        <f>IF(J92="s",IF(K92&gt;(SUMMARY!$I$12*H92),K92,0),"- ")</f>
        <v xml:space="preserve">- </v>
      </c>
      <c r="AF92" s="56" t="str">
        <f t="shared" si="41"/>
        <v>OK</v>
      </c>
      <c r="AG92" s="56">
        <f t="shared" si="42"/>
        <v>0</v>
      </c>
      <c r="AH92" s="56">
        <f t="shared" si="43"/>
        <v>0</v>
      </c>
      <c r="AI92" s="56">
        <f t="shared" si="44"/>
        <v>0</v>
      </c>
      <c r="AJ92" s="56">
        <f t="shared" si="45"/>
        <v>0</v>
      </c>
      <c r="AK92" s="56">
        <f t="shared" si="46"/>
        <v>0</v>
      </c>
      <c r="AL92" s="56">
        <f t="shared" si="47"/>
        <v>0</v>
      </c>
      <c r="AM92" s="159" t="b">
        <f t="shared" si="48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9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35"/>
        <v>0</v>
      </c>
      <c r="AU92" s="125">
        <f t="shared" si="36"/>
        <v>0</v>
      </c>
      <c r="AV92" s="183">
        <f t="shared" si="37"/>
        <v>0</v>
      </c>
      <c r="AW92" s="32"/>
      <c r="AX92" s="32"/>
      <c r="AY92" s="450" t="str">
        <f t="shared" si="56"/>
        <v xml:space="preserve"> </v>
      </c>
    </row>
    <row r="93" spans="1:51" s="120" customFormat="1">
      <c r="A93" s="542"/>
      <c r="B93" s="542"/>
      <c r="C93" s="117">
        <f t="shared" si="33"/>
        <v>72</v>
      </c>
      <c r="D93" s="173"/>
      <c r="E93" s="173"/>
      <c r="F93" s="341">
        <f t="shared" si="50"/>
        <v>0</v>
      </c>
      <c r="G93" s="117"/>
      <c r="H93" s="118" t="str">
        <f t="shared" si="38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40"/>
        <v>-</v>
      </c>
      <c r="L93" s="156"/>
      <c r="M93" s="44" t="str">
        <f t="shared" si="39"/>
        <v>-</v>
      </c>
      <c r="N93" s="157">
        <f t="shared" si="51"/>
        <v>0</v>
      </c>
      <c r="O93" s="157">
        <f t="shared" si="52"/>
        <v>0</v>
      </c>
      <c r="P93" s="157">
        <f t="shared" si="53"/>
        <v>0</v>
      </c>
      <c r="Q93" s="157">
        <f t="shared" si="54"/>
        <v>0</v>
      </c>
      <c r="R93" s="158">
        <f t="shared" si="55"/>
        <v>0</v>
      </c>
      <c r="S93" s="158">
        <f t="shared" si="55"/>
        <v>0</v>
      </c>
      <c r="T93" s="158">
        <f t="shared" si="55"/>
        <v>0</v>
      </c>
      <c r="U93" s="158">
        <f t="shared" si="55"/>
        <v>0</v>
      </c>
      <c r="V93" s="158">
        <f t="shared" si="34"/>
        <v>0</v>
      </c>
      <c r="W93" s="158">
        <f t="shared" si="31"/>
        <v>0</v>
      </c>
      <c r="X93" s="158">
        <f t="shared" si="31"/>
        <v>0</v>
      </c>
      <c r="Y93" s="158">
        <f t="shared" si="31"/>
        <v>0</v>
      </c>
      <c r="Z93" s="158">
        <f t="shared" si="31"/>
        <v>0</v>
      </c>
      <c r="AA93" s="158">
        <f t="shared" si="32"/>
        <v>0</v>
      </c>
      <c r="AB93" s="158">
        <f t="shared" si="32"/>
        <v>0</v>
      </c>
      <c r="AC93" s="158">
        <f t="shared" si="32"/>
        <v>0</v>
      </c>
      <c r="AD93" s="158">
        <f t="shared" si="32"/>
        <v>0</v>
      </c>
      <c r="AE93" s="44" t="str">
        <f>IF(J93="s",IF(K93&gt;(SUMMARY!$I$12*H93),K93,0),"- ")</f>
        <v xml:space="preserve">- </v>
      </c>
      <c r="AF93" s="56" t="str">
        <f t="shared" si="41"/>
        <v>OK</v>
      </c>
      <c r="AG93" s="56">
        <f t="shared" si="42"/>
        <v>0</v>
      </c>
      <c r="AH93" s="56">
        <f t="shared" si="43"/>
        <v>0</v>
      </c>
      <c r="AI93" s="56">
        <f t="shared" si="44"/>
        <v>0</v>
      </c>
      <c r="AJ93" s="56">
        <f t="shared" si="45"/>
        <v>0</v>
      </c>
      <c r="AK93" s="56">
        <f t="shared" si="46"/>
        <v>0</v>
      </c>
      <c r="AL93" s="56">
        <f t="shared" si="47"/>
        <v>0</v>
      </c>
      <c r="AM93" s="159" t="b">
        <f t="shared" si="48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9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35"/>
        <v>0</v>
      </c>
      <c r="AU93" s="125">
        <f t="shared" si="36"/>
        <v>0</v>
      </c>
      <c r="AV93" s="183">
        <f t="shared" si="37"/>
        <v>0</v>
      </c>
      <c r="AW93" s="32"/>
      <c r="AX93" s="32"/>
      <c r="AY93" s="450" t="str">
        <f t="shared" si="56"/>
        <v xml:space="preserve"> </v>
      </c>
    </row>
    <row r="94" spans="1:51" s="120" customFormat="1">
      <c r="A94" s="542"/>
      <c r="B94" s="542"/>
      <c r="C94" s="117">
        <f t="shared" si="33"/>
        <v>73</v>
      </c>
      <c r="D94" s="173"/>
      <c r="E94" s="173"/>
      <c r="F94" s="341">
        <f t="shared" si="50"/>
        <v>0</v>
      </c>
      <c r="G94" s="117"/>
      <c r="H94" s="118" t="str">
        <f t="shared" si="38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40"/>
        <v>-</v>
      </c>
      <c r="L94" s="156"/>
      <c r="M94" s="44" t="str">
        <f t="shared" si="39"/>
        <v>-</v>
      </c>
      <c r="N94" s="157">
        <f t="shared" si="51"/>
        <v>0</v>
      </c>
      <c r="O94" s="157">
        <f t="shared" si="52"/>
        <v>0</v>
      </c>
      <c r="P94" s="157">
        <f t="shared" si="53"/>
        <v>0</v>
      </c>
      <c r="Q94" s="157">
        <f t="shared" si="54"/>
        <v>0</v>
      </c>
      <c r="R94" s="158">
        <f t="shared" si="55"/>
        <v>0</v>
      </c>
      <c r="S94" s="158">
        <f t="shared" si="55"/>
        <v>0</v>
      </c>
      <c r="T94" s="158">
        <f t="shared" si="55"/>
        <v>0</v>
      </c>
      <c r="U94" s="158">
        <f t="shared" si="55"/>
        <v>0</v>
      </c>
      <c r="V94" s="158">
        <f t="shared" si="34"/>
        <v>0</v>
      </c>
      <c r="W94" s="158">
        <f t="shared" si="31"/>
        <v>0</v>
      </c>
      <c r="X94" s="158">
        <f t="shared" si="31"/>
        <v>0</v>
      </c>
      <c r="Y94" s="158">
        <f t="shared" si="31"/>
        <v>0</v>
      </c>
      <c r="Z94" s="158">
        <f t="shared" si="31"/>
        <v>0</v>
      </c>
      <c r="AA94" s="158">
        <f t="shared" si="32"/>
        <v>0</v>
      </c>
      <c r="AB94" s="158">
        <f t="shared" si="32"/>
        <v>0</v>
      </c>
      <c r="AC94" s="158">
        <f t="shared" si="32"/>
        <v>0</v>
      </c>
      <c r="AD94" s="158">
        <f t="shared" si="32"/>
        <v>0</v>
      </c>
      <c r="AE94" s="44" t="str">
        <f>IF(J94="s",IF(K94&gt;(SUMMARY!$I$12*H94),K94,0),"- ")</f>
        <v xml:space="preserve">- </v>
      </c>
      <c r="AF94" s="56" t="str">
        <f t="shared" si="41"/>
        <v>OK</v>
      </c>
      <c r="AG94" s="56">
        <f t="shared" si="42"/>
        <v>0</v>
      </c>
      <c r="AH94" s="56">
        <f t="shared" si="43"/>
        <v>0</v>
      </c>
      <c r="AI94" s="56">
        <f t="shared" si="44"/>
        <v>0</v>
      </c>
      <c r="AJ94" s="56">
        <f t="shared" si="45"/>
        <v>0</v>
      </c>
      <c r="AK94" s="56">
        <f t="shared" si="46"/>
        <v>0</v>
      </c>
      <c r="AL94" s="56">
        <f t="shared" si="47"/>
        <v>0</v>
      </c>
      <c r="AM94" s="159" t="b">
        <f t="shared" si="48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9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35"/>
        <v>0</v>
      </c>
      <c r="AU94" s="125">
        <f t="shared" si="36"/>
        <v>0</v>
      </c>
      <c r="AV94" s="183">
        <f t="shared" si="37"/>
        <v>0</v>
      </c>
      <c r="AW94" s="32"/>
      <c r="AX94" s="32"/>
      <c r="AY94" s="450" t="str">
        <f t="shared" si="56"/>
        <v xml:space="preserve"> </v>
      </c>
    </row>
    <row r="95" spans="1:51" s="120" customFormat="1">
      <c r="A95" s="542"/>
      <c r="B95" s="542"/>
      <c r="C95" s="117">
        <f t="shared" si="33"/>
        <v>74</v>
      </c>
      <c r="D95" s="173"/>
      <c r="E95" s="173"/>
      <c r="F95" s="341">
        <f t="shared" si="50"/>
        <v>0</v>
      </c>
      <c r="G95" s="117"/>
      <c r="H95" s="118" t="str">
        <f t="shared" si="38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40"/>
        <v>-</v>
      </c>
      <c r="L95" s="156"/>
      <c r="M95" s="44" t="str">
        <f t="shared" si="39"/>
        <v>-</v>
      </c>
      <c r="N95" s="157">
        <f t="shared" si="51"/>
        <v>0</v>
      </c>
      <c r="O95" s="157">
        <f t="shared" si="52"/>
        <v>0</v>
      </c>
      <c r="P95" s="157">
        <f t="shared" si="53"/>
        <v>0</v>
      </c>
      <c r="Q95" s="157">
        <f t="shared" si="54"/>
        <v>0</v>
      </c>
      <c r="R95" s="158">
        <f t="shared" si="55"/>
        <v>0</v>
      </c>
      <c r="S95" s="158">
        <f t="shared" si="55"/>
        <v>0</v>
      </c>
      <c r="T95" s="158">
        <f t="shared" si="55"/>
        <v>0</v>
      </c>
      <c r="U95" s="158">
        <f t="shared" si="55"/>
        <v>0</v>
      </c>
      <c r="V95" s="158">
        <f t="shared" si="34"/>
        <v>0</v>
      </c>
      <c r="W95" s="158">
        <f t="shared" si="31"/>
        <v>0</v>
      </c>
      <c r="X95" s="158">
        <f t="shared" si="31"/>
        <v>0</v>
      </c>
      <c r="Y95" s="158">
        <f t="shared" si="31"/>
        <v>0</v>
      </c>
      <c r="Z95" s="158">
        <f t="shared" si="31"/>
        <v>0</v>
      </c>
      <c r="AA95" s="158">
        <f t="shared" si="32"/>
        <v>0</v>
      </c>
      <c r="AB95" s="158">
        <f t="shared" si="32"/>
        <v>0</v>
      </c>
      <c r="AC95" s="158">
        <f t="shared" si="32"/>
        <v>0</v>
      </c>
      <c r="AD95" s="158">
        <f t="shared" si="32"/>
        <v>0</v>
      </c>
      <c r="AE95" s="44" t="str">
        <f>IF(J95="s",IF(K95&gt;(SUMMARY!$I$12*H95),K95,0),"- ")</f>
        <v xml:space="preserve">- </v>
      </c>
      <c r="AF95" s="56" t="str">
        <f t="shared" si="41"/>
        <v>OK</v>
      </c>
      <c r="AG95" s="56">
        <f t="shared" si="42"/>
        <v>0</v>
      </c>
      <c r="AH95" s="56">
        <f t="shared" si="43"/>
        <v>0</v>
      </c>
      <c r="AI95" s="56">
        <f t="shared" si="44"/>
        <v>0</v>
      </c>
      <c r="AJ95" s="56">
        <f t="shared" si="45"/>
        <v>0</v>
      </c>
      <c r="AK95" s="56">
        <f t="shared" si="46"/>
        <v>0</v>
      </c>
      <c r="AL95" s="56">
        <f t="shared" si="47"/>
        <v>0</v>
      </c>
      <c r="AM95" s="159" t="b">
        <f t="shared" si="48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9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35"/>
        <v>0</v>
      </c>
      <c r="AU95" s="125">
        <f t="shared" si="36"/>
        <v>0</v>
      </c>
      <c r="AV95" s="183">
        <f t="shared" si="37"/>
        <v>0</v>
      </c>
      <c r="AW95" s="32"/>
      <c r="AX95" s="32"/>
      <c r="AY95" s="450" t="str">
        <f t="shared" si="56"/>
        <v xml:space="preserve"> </v>
      </c>
    </row>
    <row r="96" spans="1:51" s="120" customFormat="1">
      <c r="A96" s="542"/>
      <c r="B96" s="542"/>
      <c r="C96" s="117">
        <f t="shared" si="33"/>
        <v>75</v>
      </c>
      <c r="D96" s="173"/>
      <c r="E96" s="173"/>
      <c r="F96" s="341">
        <f t="shared" si="50"/>
        <v>0</v>
      </c>
      <c r="G96" s="117"/>
      <c r="H96" s="118" t="str">
        <f t="shared" si="38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40"/>
        <v>-</v>
      </c>
      <c r="L96" s="156"/>
      <c r="M96" s="44" t="str">
        <f t="shared" si="39"/>
        <v>-</v>
      </c>
      <c r="N96" s="157">
        <f t="shared" si="51"/>
        <v>0</v>
      </c>
      <c r="O96" s="157">
        <f t="shared" si="52"/>
        <v>0</v>
      </c>
      <c r="P96" s="157">
        <f t="shared" si="53"/>
        <v>0</v>
      </c>
      <c r="Q96" s="157">
        <f t="shared" si="54"/>
        <v>0</v>
      </c>
      <c r="R96" s="158">
        <f t="shared" si="55"/>
        <v>0</v>
      </c>
      <c r="S96" s="158">
        <f t="shared" si="55"/>
        <v>0</v>
      </c>
      <c r="T96" s="158">
        <f t="shared" si="55"/>
        <v>0</v>
      </c>
      <c r="U96" s="158">
        <f t="shared" si="55"/>
        <v>0</v>
      </c>
      <c r="V96" s="158">
        <f t="shared" si="34"/>
        <v>0</v>
      </c>
      <c r="W96" s="158">
        <f t="shared" si="31"/>
        <v>0</v>
      </c>
      <c r="X96" s="158">
        <f t="shared" si="31"/>
        <v>0</v>
      </c>
      <c r="Y96" s="158">
        <f t="shared" si="31"/>
        <v>0</v>
      </c>
      <c r="Z96" s="158">
        <f t="shared" si="31"/>
        <v>0</v>
      </c>
      <c r="AA96" s="158">
        <f t="shared" si="32"/>
        <v>0</v>
      </c>
      <c r="AB96" s="158">
        <f t="shared" si="32"/>
        <v>0</v>
      </c>
      <c r="AC96" s="158">
        <f t="shared" si="32"/>
        <v>0</v>
      </c>
      <c r="AD96" s="158">
        <f t="shared" si="32"/>
        <v>0</v>
      </c>
      <c r="AE96" s="44" t="str">
        <f>IF(J96="s",IF(K96&gt;(SUMMARY!$I$12*H96),K96,0),"- ")</f>
        <v xml:space="preserve">- </v>
      </c>
      <c r="AF96" s="56" t="str">
        <f t="shared" si="41"/>
        <v>OK</v>
      </c>
      <c r="AG96" s="56">
        <f t="shared" si="42"/>
        <v>0</v>
      </c>
      <c r="AH96" s="56">
        <f t="shared" si="43"/>
        <v>0</v>
      </c>
      <c r="AI96" s="56">
        <f t="shared" si="44"/>
        <v>0</v>
      </c>
      <c r="AJ96" s="56">
        <f t="shared" si="45"/>
        <v>0</v>
      </c>
      <c r="AK96" s="56">
        <f t="shared" si="46"/>
        <v>0</v>
      </c>
      <c r="AL96" s="56">
        <f t="shared" si="47"/>
        <v>0</v>
      </c>
      <c r="AM96" s="159" t="b">
        <f t="shared" si="48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9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35"/>
        <v>0</v>
      </c>
      <c r="AU96" s="125">
        <f t="shared" si="36"/>
        <v>0</v>
      </c>
      <c r="AV96" s="183">
        <f t="shared" si="37"/>
        <v>0</v>
      </c>
      <c r="AW96" s="32"/>
      <c r="AX96" s="32"/>
      <c r="AY96" s="450" t="str">
        <f t="shared" si="56"/>
        <v xml:space="preserve"> </v>
      </c>
    </row>
    <row r="97" spans="1:51" s="120" customFormat="1">
      <c r="A97" s="542"/>
      <c r="B97" s="542"/>
      <c r="C97" s="117">
        <f t="shared" si="33"/>
        <v>76</v>
      </c>
      <c r="D97" s="173"/>
      <c r="E97" s="173"/>
      <c r="F97" s="341">
        <f t="shared" si="50"/>
        <v>0</v>
      </c>
      <c r="G97" s="117"/>
      <c r="H97" s="118" t="str">
        <f t="shared" si="38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40"/>
        <v>-</v>
      </c>
      <c r="L97" s="156"/>
      <c r="M97" s="44" t="str">
        <f t="shared" si="39"/>
        <v>-</v>
      </c>
      <c r="N97" s="157">
        <f t="shared" si="51"/>
        <v>0</v>
      </c>
      <c r="O97" s="157">
        <f t="shared" si="52"/>
        <v>0</v>
      </c>
      <c r="P97" s="157">
        <f t="shared" si="53"/>
        <v>0</v>
      </c>
      <c r="Q97" s="157">
        <f t="shared" si="54"/>
        <v>0</v>
      </c>
      <c r="R97" s="158">
        <f t="shared" si="55"/>
        <v>0</v>
      </c>
      <c r="S97" s="158">
        <f t="shared" si="55"/>
        <v>0</v>
      </c>
      <c r="T97" s="158">
        <f t="shared" si="55"/>
        <v>0</v>
      </c>
      <c r="U97" s="158">
        <f t="shared" si="55"/>
        <v>0</v>
      </c>
      <c r="V97" s="158">
        <f t="shared" si="34"/>
        <v>0</v>
      </c>
      <c r="W97" s="158">
        <f t="shared" si="31"/>
        <v>0</v>
      </c>
      <c r="X97" s="158">
        <f t="shared" si="31"/>
        <v>0</v>
      </c>
      <c r="Y97" s="158">
        <f t="shared" si="31"/>
        <v>0</v>
      </c>
      <c r="Z97" s="158">
        <f t="shared" si="31"/>
        <v>0</v>
      </c>
      <c r="AA97" s="158">
        <f t="shared" si="32"/>
        <v>0</v>
      </c>
      <c r="AB97" s="158">
        <f t="shared" si="32"/>
        <v>0</v>
      </c>
      <c r="AC97" s="158">
        <f t="shared" si="32"/>
        <v>0</v>
      </c>
      <c r="AD97" s="158">
        <f t="shared" si="32"/>
        <v>0</v>
      </c>
      <c r="AE97" s="44" t="str">
        <f>IF(J97="s",IF(K97&gt;(SUMMARY!$I$12*H97),K97,0),"- ")</f>
        <v xml:space="preserve">- </v>
      </c>
      <c r="AF97" s="56" t="str">
        <f t="shared" si="41"/>
        <v>OK</v>
      </c>
      <c r="AG97" s="56">
        <f t="shared" si="42"/>
        <v>0</v>
      </c>
      <c r="AH97" s="56">
        <f t="shared" si="43"/>
        <v>0</v>
      </c>
      <c r="AI97" s="56">
        <f t="shared" si="44"/>
        <v>0</v>
      </c>
      <c r="AJ97" s="56">
        <f t="shared" si="45"/>
        <v>0</v>
      </c>
      <c r="AK97" s="56">
        <f t="shared" si="46"/>
        <v>0</v>
      </c>
      <c r="AL97" s="56">
        <f t="shared" si="47"/>
        <v>0</v>
      </c>
      <c r="AM97" s="159" t="b">
        <f t="shared" si="48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9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35"/>
        <v>0</v>
      </c>
      <c r="AU97" s="125">
        <f t="shared" si="36"/>
        <v>0</v>
      </c>
      <c r="AV97" s="183">
        <f t="shared" si="37"/>
        <v>0</v>
      </c>
      <c r="AW97" s="32"/>
      <c r="AX97" s="32"/>
      <c r="AY97" s="450" t="str">
        <f t="shared" si="56"/>
        <v xml:space="preserve"> </v>
      </c>
    </row>
    <row r="98" spans="1:51" s="120" customFormat="1">
      <c r="A98" s="542"/>
      <c r="B98" s="542"/>
      <c r="C98" s="117">
        <f t="shared" si="33"/>
        <v>77</v>
      </c>
      <c r="D98" s="173"/>
      <c r="E98" s="173"/>
      <c r="F98" s="341">
        <f t="shared" si="50"/>
        <v>0</v>
      </c>
      <c r="G98" s="117"/>
      <c r="H98" s="118" t="str">
        <f t="shared" si="38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40"/>
        <v>-</v>
      </c>
      <c r="L98" s="156"/>
      <c r="M98" s="44" t="str">
        <f t="shared" si="39"/>
        <v>-</v>
      </c>
      <c r="N98" s="157">
        <f t="shared" si="51"/>
        <v>0</v>
      </c>
      <c r="O98" s="157">
        <f t="shared" si="52"/>
        <v>0</v>
      </c>
      <c r="P98" s="157">
        <f t="shared" si="53"/>
        <v>0</v>
      </c>
      <c r="Q98" s="157">
        <f t="shared" si="54"/>
        <v>0</v>
      </c>
      <c r="R98" s="158">
        <f t="shared" si="55"/>
        <v>0</v>
      </c>
      <c r="S98" s="158">
        <f t="shared" si="55"/>
        <v>0</v>
      </c>
      <c r="T98" s="158">
        <f t="shared" si="55"/>
        <v>0</v>
      </c>
      <c r="U98" s="158">
        <f t="shared" si="55"/>
        <v>0</v>
      </c>
      <c r="V98" s="158">
        <f t="shared" si="34"/>
        <v>0</v>
      </c>
      <c r="W98" s="158">
        <f t="shared" si="31"/>
        <v>0</v>
      </c>
      <c r="X98" s="158">
        <f t="shared" si="31"/>
        <v>0</v>
      </c>
      <c r="Y98" s="158">
        <f t="shared" si="31"/>
        <v>0</v>
      </c>
      <c r="Z98" s="158">
        <f t="shared" si="31"/>
        <v>0</v>
      </c>
      <c r="AA98" s="158">
        <f t="shared" si="32"/>
        <v>0</v>
      </c>
      <c r="AB98" s="158">
        <f t="shared" si="32"/>
        <v>0</v>
      </c>
      <c r="AC98" s="158">
        <f t="shared" si="32"/>
        <v>0</v>
      </c>
      <c r="AD98" s="158">
        <f t="shared" si="32"/>
        <v>0</v>
      </c>
      <c r="AE98" s="44" t="str">
        <f>IF(J98="s",IF(K98&gt;(SUMMARY!$I$12*H98),K98,0),"- ")</f>
        <v xml:space="preserve">- </v>
      </c>
      <c r="AF98" s="56" t="str">
        <f t="shared" si="41"/>
        <v>OK</v>
      </c>
      <c r="AG98" s="56">
        <f t="shared" si="42"/>
        <v>0</v>
      </c>
      <c r="AH98" s="56">
        <f t="shared" si="43"/>
        <v>0</v>
      </c>
      <c r="AI98" s="56">
        <f t="shared" si="44"/>
        <v>0</v>
      </c>
      <c r="AJ98" s="56">
        <f t="shared" si="45"/>
        <v>0</v>
      </c>
      <c r="AK98" s="56">
        <f t="shared" si="46"/>
        <v>0</v>
      </c>
      <c r="AL98" s="56">
        <f t="shared" si="47"/>
        <v>0</v>
      </c>
      <c r="AM98" s="159" t="b">
        <f t="shared" si="48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9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35"/>
        <v>0</v>
      </c>
      <c r="AU98" s="125">
        <f t="shared" si="36"/>
        <v>0</v>
      </c>
      <c r="AV98" s="183">
        <f t="shared" si="37"/>
        <v>0</v>
      </c>
      <c r="AW98" s="32"/>
      <c r="AX98" s="32"/>
      <c r="AY98" s="450" t="str">
        <f t="shared" si="56"/>
        <v xml:space="preserve"> </v>
      </c>
    </row>
    <row r="99" spans="1:51" s="120" customFormat="1">
      <c r="A99" s="542"/>
      <c r="B99" s="542"/>
      <c r="C99" s="117">
        <f t="shared" si="33"/>
        <v>78</v>
      </c>
      <c r="D99" s="173"/>
      <c r="E99" s="173"/>
      <c r="F99" s="341">
        <f t="shared" si="50"/>
        <v>0</v>
      </c>
      <c r="G99" s="117"/>
      <c r="H99" s="118" t="str">
        <f t="shared" si="38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40"/>
        <v>-</v>
      </c>
      <c r="L99" s="156"/>
      <c r="M99" s="44" t="str">
        <f t="shared" si="39"/>
        <v>-</v>
      </c>
      <c r="N99" s="157">
        <f t="shared" si="51"/>
        <v>0</v>
      </c>
      <c r="O99" s="157">
        <f t="shared" si="52"/>
        <v>0</v>
      </c>
      <c r="P99" s="157">
        <f t="shared" si="53"/>
        <v>0</v>
      </c>
      <c r="Q99" s="157">
        <f t="shared" si="54"/>
        <v>0</v>
      </c>
      <c r="R99" s="158">
        <f t="shared" si="55"/>
        <v>0</v>
      </c>
      <c r="S99" s="158">
        <f t="shared" si="55"/>
        <v>0</v>
      </c>
      <c r="T99" s="158">
        <f t="shared" si="55"/>
        <v>0</v>
      </c>
      <c r="U99" s="158">
        <f t="shared" si="55"/>
        <v>0</v>
      </c>
      <c r="V99" s="158">
        <f t="shared" si="34"/>
        <v>0</v>
      </c>
      <c r="W99" s="158">
        <f t="shared" si="31"/>
        <v>0</v>
      </c>
      <c r="X99" s="158">
        <f t="shared" si="31"/>
        <v>0</v>
      </c>
      <c r="Y99" s="158">
        <f t="shared" si="31"/>
        <v>0</v>
      </c>
      <c r="Z99" s="158">
        <f t="shared" si="31"/>
        <v>0</v>
      </c>
      <c r="AA99" s="158">
        <f t="shared" si="32"/>
        <v>0</v>
      </c>
      <c r="AB99" s="158">
        <f t="shared" si="32"/>
        <v>0</v>
      </c>
      <c r="AC99" s="158">
        <f t="shared" si="32"/>
        <v>0</v>
      </c>
      <c r="AD99" s="158">
        <f t="shared" si="32"/>
        <v>0</v>
      </c>
      <c r="AE99" s="44" t="str">
        <f>IF(J99="s",IF(K99&gt;(SUMMARY!$I$12*H99),K99,0),"- ")</f>
        <v xml:space="preserve">- </v>
      </c>
      <c r="AF99" s="56" t="str">
        <f t="shared" si="41"/>
        <v>OK</v>
      </c>
      <c r="AG99" s="56">
        <f t="shared" si="42"/>
        <v>0</v>
      </c>
      <c r="AH99" s="56">
        <f t="shared" si="43"/>
        <v>0</v>
      </c>
      <c r="AI99" s="56">
        <f t="shared" si="44"/>
        <v>0</v>
      </c>
      <c r="AJ99" s="56">
        <f t="shared" si="45"/>
        <v>0</v>
      </c>
      <c r="AK99" s="56">
        <f t="shared" si="46"/>
        <v>0</v>
      </c>
      <c r="AL99" s="56">
        <f t="shared" si="47"/>
        <v>0</v>
      </c>
      <c r="AM99" s="159" t="b">
        <f t="shared" si="48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9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35"/>
        <v>0</v>
      </c>
      <c r="AU99" s="125">
        <f t="shared" si="36"/>
        <v>0</v>
      </c>
      <c r="AV99" s="183">
        <f t="shared" si="37"/>
        <v>0</v>
      </c>
      <c r="AW99" s="32"/>
      <c r="AX99" s="32"/>
      <c r="AY99" s="450" t="str">
        <f t="shared" si="56"/>
        <v xml:space="preserve"> </v>
      </c>
    </row>
    <row r="100" spans="1:51" s="120" customFormat="1">
      <c r="A100" s="542"/>
      <c r="B100" s="542"/>
      <c r="C100" s="117">
        <f t="shared" si="33"/>
        <v>79</v>
      </c>
      <c r="D100" s="173"/>
      <c r="E100" s="173"/>
      <c r="F100" s="341">
        <f t="shared" si="50"/>
        <v>0</v>
      </c>
      <c r="G100" s="117"/>
      <c r="H100" s="118" t="str">
        <f t="shared" si="38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40"/>
        <v>-</v>
      </c>
      <c r="L100" s="156"/>
      <c r="M100" s="44" t="str">
        <f t="shared" si="39"/>
        <v>-</v>
      </c>
      <c r="N100" s="157">
        <f t="shared" si="51"/>
        <v>0</v>
      </c>
      <c r="O100" s="157">
        <f t="shared" si="52"/>
        <v>0</v>
      </c>
      <c r="P100" s="157">
        <f t="shared" si="53"/>
        <v>0</v>
      </c>
      <c r="Q100" s="157">
        <f t="shared" si="54"/>
        <v>0</v>
      </c>
      <c r="R100" s="158">
        <f t="shared" si="55"/>
        <v>0</v>
      </c>
      <c r="S100" s="158">
        <f t="shared" si="55"/>
        <v>0</v>
      </c>
      <c r="T100" s="158">
        <f t="shared" si="55"/>
        <v>0</v>
      </c>
      <c r="U100" s="158">
        <f t="shared" si="55"/>
        <v>0</v>
      </c>
      <c r="V100" s="158">
        <f t="shared" si="34"/>
        <v>0</v>
      </c>
      <c r="W100" s="158">
        <f t="shared" si="31"/>
        <v>0</v>
      </c>
      <c r="X100" s="158">
        <f t="shared" si="31"/>
        <v>0</v>
      </c>
      <c r="Y100" s="158">
        <f t="shared" si="31"/>
        <v>0</v>
      </c>
      <c r="Z100" s="158">
        <f t="shared" si="31"/>
        <v>0</v>
      </c>
      <c r="AA100" s="158">
        <f t="shared" si="32"/>
        <v>0</v>
      </c>
      <c r="AB100" s="158">
        <f t="shared" si="32"/>
        <v>0</v>
      </c>
      <c r="AC100" s="158">
        <f t="shared" si="32"/>
        <v>0</v>
      </c>
      <c r="AD100" s="158">
        <f t="shared" si="32"/>
        <v>0</v>
      </c>
      <c r="AE100" s="44" t="str">
        <f>IF(J100="s",IF(K100&gt;(SUMMARY!$I$12*H100),K100,0),"- ")</f>
        <v xml:space="preserve">- </v>
      </c>
      <c r="AF100" s="56" t="str">
        <f t="shared" si="41"/>
        <v>OK</v>
      </c>
      <c r="AG100" s="56">
        <f t="shared" si="42"/>
        <v>0</v>
      </c>
      <c r="AH100" s="56">
        <f t="shared" si="43"/>
        <v>0</v>
      </c>
      <c r="AI100" s="56">
        <f t="shared" si="44"/>
        <v>0</v>
      </c>
      <c r="AJ100" s="56">
        <f t="shared" si="45"/>
        <v>0</v>
      </c>
      <c r="AK100" s="56">
        <f t="shared" si="46"/>
        <v>0</v>
      </c>
      <c r="AL100" s="56">
        <f t="shared" si="47"/>
        <v>0</v>
      </c>
      <c r="AM100" s="159" t="b">
        <f t="shared" si="48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9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35"/>
        <v>0</v>
      </c>
      <c r="AU100" s="125">
        <f t="shared" si="36"/>
        <v>0</v>
      </c>
      <c r="AV100" s="183">
        <f t="shared" si="37"/>
        <v>0</v>
      </c>
      <c r="AW100" s="32"/>
      <c r="AX100" s="32"/>
      <c r="AY100" s="450" t="str">
        <f t="shared" si="56"/>
        <v xml:space="preserve"> </v>
      </c>
    </row>
    <row r="101" spans="1:51" s="120" customFormat="1">
      <c r="A101" s="542"/>
      <c r="B101" s="542"/>
      <c r="C101" s="117">
        <f t="shared" si="33"/>
        <v>80</v>
      </c>
      <c r="D101" s="173"/>
      <c r="E101" s="173"/>
      <c r="F101" s="341">
        <f t="shared" si="50"/>
        <v>0</v>
      </c>
      <c r="G101" s="117"/>
      <c r="H101" s="118" t="str">
        <f t="shared" si="38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40"/>
        <v>-</v>
      </c>
      <c r="L101" s="156"/>
      <c r="M101" s="44" t="str">
        <f t="shared" si="39"/>
        <v>-</v>
      </c>
      <c r="N101" s="157">
        <f t="shared" si="51"/>
        <v>0</v>
      </c>
      <c r="O101" s="157">
        <f t="shared" si="52"/>
        <v>0</v>
      </c>
      <c r="P101" s="157">
        <f t="shared" si="53"/>
        <v>0</v>
      </c>
      <c r="Q101" s="157">
        <f t="shared" si="54"/>
        <v>0</v>
      </c>
      <c r="R101" s="158">
        <f t="shared" si="55"/>
        <v>0</v>
      </c>
      <c r="S101" s="158">
        <f t="shared" si="55"/>
        <v>0</v>
      </c>
      <c r="T101" s="158">
        <f t="shared" si="55"/>
        <v>0</v>
      </c>
      <c r="U101" s="158">
        <f t="shared" si="55"/>
        <v>0</v>
      </c>
      <c r="V101" s="158">
        <f t="shared" si="34"/>
        <v>0</v>
      </c>
      <c r="W101" s="158">
        <f t="shared" si="31"/>
        <v>0</v>
      </c>
      <c r="X101" s="158">
        <f t="shared" si="31"/>
        <v>0</v>
      </c>
      <c r="Y101" s="158">
        <f t="shared" si="31"/>
        <v>0</v>
      </c>
      <c r="Z101" s="158">
        <f t="shared" ref="Z101:AC164" si="57">IF($L101=AL$4,$I101,0)</f>
        <v>0</v>
      </c>
      <c r="AA101" s="158">
        <f t="shared" si="32"/>
        <v>0</v>
      </c>
      <c r="AB101" s="158">
        <f t="shared" si="32"/>
        <v>0</v>
      </c>
      <c r="AC101" s="158">
        <f t="shared" si="32"/>
        <v>0</v>
      </c>
      <c r="AD101" s="158">
        <f t="shared" ref="AD101:AD164" si="58">IF($L101=AP$4,$I101,0)</f>
        <v>0</v>
      </c>
      <c r="AE101" s="44" t="str">
        <f>IF(J101="s",IF(K101&gt;(SUMMARY!$I$12*H101),K101,0),"- ")</f>
        <v xml:space="preserve">- </v>
      </c>
      <c r="AF101" s="56" t="str">
        <f t="shared" si="41"/>
        <v>OK</v>
      </c>
      <c r="AG101" s="56">
        <f t="shared" si="42"/>
        <v>0</v>
      </c>
      <c r="AH101" s="56">
        <f t="shared" si="43"/>
        <v>0</v>
      </c>
      <c r="AI101" s="56">
        <f t="shared" si="44"/>
        <v>0</v>
      </c>
      <c r="AJ101" s="56">
        <f t="shared" si="45"/>
        <v>0</v>
      </c>
      <c r="AK101" s="56">
        <f t="shared" si="46"/>
        <v>0</v>
      </c>
      <c r="AL101" s="56">
        <f t="shared" si="47"/>
        <v>0</v>
      </c>
      <c r="AM101" s="159" t="b">
        <f t="shared" si="48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9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35"/>
        <v>0</v>
      </c>
      <c r="AU101" s="125">
        <f t="shared" si="36"/>
        <v>0</v>
      </c>
      <c r="AV101" s="183">
        <f t="shared" si="37"/>
        <v>0</v>
      </c>
      <c r="AW101" s="32"/>
      <c r="AX101" s="32"/>
      <c r="AY101" s="450" t="str">
        <f t="shared" si="56"/>
        <v xml:space="preserve"> </v>
      </c>
    </row>
    <row r="102" spans="1:51" s="120" customFormat="1">
      <c r="A102" s="542"/>
      <c r="B102" s="542"/>
      <c r="C102" s="117">
        <f t="shared" si="33"/>
        <v>81</v>
      </c>
      <c r="D102" s="173"/>
      <c r="E102" s="173"/>
      <c r="F102" s="341">
        <f t="shared" si="50"/>
        <v>0</v>
      </c>
      <c r="G102" s="117"/>
      <c r="H102" s="118" t="str">
        <f t="shared" si="38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40"/>
        <v>-</v>
      </c>
      <c r="L102" s="156"/>
      <c r="M102" s="44" t="str">
        <f t="shared" si="39"/>
        <v>-</v>
      </c>
      <c r="N102" s="157">
        <f t="shared" si="51"/>
        <v>0</v>
      </c>
      <c r="O102" s="157">
        <f t="shared" si="52"/>
        <v>0</v>
      </c>
      <c r="P102" s="157">
        <f t="shared" si="53"/>
        <v>0</v>
      </c>
      <c r="Q102" s="157">
        <f t="shared" si="54"/>
        <v>0</v>
      </c>
      <c r="R102" s="158">
        <f t="shared" si="55"/>
        <v>0</v>
      </c>
      <c r="S102" s="158">
        <f t="shared" si="55"/>
        <v>0</v>
      </c>
      <c r="T102" s="158">
        <f t="shared" si="55"/>
        <v>0</v>
      </c>
      <c r="U102" s="158">
        <f t="shared" si="55"/>
        <v>0</v>
      </c>
      <c r="V102" s="158">
        <f t="shared" si="34"/>
        <v>0</v>
      </c>
      <c r="W102" s="158">
        <f t="shared" si="34"/>
        <v>0</v>
      </c>
      <c r="X102" s="158">
        <f t="shared" si="34"/>
        <v>0</v>
      </c>
      <c r="Y102" s="158">
        <f t="shared" si="34"/>
        <v>0</v>
      </c>
      <c r="Z102" s="158">
        <f t="shared" si="57"/>
        <v>0</v>
      </c>
      <c r="AA102" s="158">
        <f t="shared" si="57"/>
        <v>0</v>
      </c>
      <c r="AB102" s="158">
        <f t="shared" si="57"/>
        <v>0</v>
      </c>
      <c r="AC102" s="158">
        <f t="shared" si="57"/>
        <v>0</v>
      </c>
      <c r="AD102" s="158">
        <f t="shared" si="58"/>
        <v>0</v>
      </c>
      <c r="AE102" s="44" t="str">
        <f>IF(J102="s",IF(K102&gt;(SUMMARY!$I$12*H102),K102,0),"- ")</f>
        <v xml:space="preserve">- </v>
      </c>
      <c r="AF102" s="56" t="str">
        <f t="shared" si="41"/>
        <v>OK</v>
      </c>
      <c r="AG102" s="56">
        <f t="shared" si="42"/>
        <v>0</v>
      </c>
      <c r="AH102" s="56">
        <f t="shared" si="43"/>
        <v>0</v>
      </c>
      <c r="AI102" s="56">
        <f t="shared" si="44"/>
        <v>0</v>
      </c>
      <c r="AJ102" s="56">
        <f t="shared" si="45"/>
        <v>0</v>
      </c>
      <c r="AK102" s="56">
        <f t="shared" si="46"/>
        <v>0</v>
      </c>
      <c r="AL102" s="56">
        <f t="shared" si="47"/>
        <v>0</v>
      </c>
      <c r="AM102" s="159" t="b">
        <f t="shared" si="48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9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35"/>
        <v>0</v>
      </c>
      <c r="AU102" s="125">
        <f t="shared" si="36"/>
        <v>0</v>
      </c>
      <c r="AV102" s="183">
        <f t="shared" si="37"/>
        <v>0</v>
      </c>
      <c r="AW102" s="32"/>
      <c r="AX102" s="32"/>
      <c r="AY102" s="450" t="str">
        <f t="shared" si="56"/>
        <v xml:space="preserve"> </v>
      </c>
    </row>
    <row r="103" spans="1:51" s="120" customFormat="1">
      <c r="A103" s="542"/>
      <c r="B103" s="542"/>
      <c r="C103" s="117">
        <f t="shared" si="33"/>
        <v>82</v>
      </c>
      <c r="D103" s="173"/>
      <c r="E103" s="173"/>
      <c r="F103" s="341">
        <f t="shared" si="50"/>
        <v>0</v>
      </c>
      <c r="G103" s="117"/>
      <c r="H103" s="118" t="str">
        <f t="shared" si="38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40"/>
        <v>-</v>
      </c>
      <c r="L103" s="156"/>
      <c r="M103" s="44" t="str">
        <f t="shared" si="39"/>
        <v>-</v>
      </c>
      <c r="N103" s="157">
        <f t="shared" si="51"/>
        <v>0</v>
      </c>
      <c r="O103" s="157">
        <f t="shared" si="52"/>
        <v>0</v>
      </c>
      <c r="P103" s="157">
        <f t="shared" si="53"/>
        <v>0</v>
      </c>
      <c r="Q103" s="157">
        <f t="shared" si="54"/>
        <v>0</v>
      </c>
      <c r="R103" s="158">
        <f t="shared" si="55"/>
        <v>0</v>
      </c>
      <c r="S103" s="158">
        <f t="shared" si="55"/>
        <v>0</v>
      </c>
      <c r="T103" s="158">
        <f t="shared" si="55"/>
        <v>0</v>
      </c>
      <c r="U103" s="158">
        <f t="shared" si="55"/>
        <v>0</v>
      </c>
      <c r="V103" s="158">
        <f t="shared" si="34"/>
        <v>0</v>
      </c>
      <c r="W103" s="158">
        <f t="shared" si="34"/>
        <v>0</v>
      </c>
      <c r="X103" s="158">
        <f t="shared" si="34"/>
        <v>0</v>
      </c>
      <c r="Y103" s="158">
        <f t="shared" si="34"/>
        <v>0</v>
      </c>
      <c r="Z103" s="158">
        <f t="shared" si="57"/>
        <v>0</v>
      </c>
      <c r="AA103" s="158">
        <f t="shared" si="57"/>
        <v>0</v>
      </c>
      <c r="AB103" s="158">
        <f t="shared" si="57"/>
        <v>0</v>
      </c>
      <c r="AC103" s="158">
        <f t="shared" si="57"/>
        <v>0</v>
      </c>
      <c r="AD103" s="158">
        <f t="shared" si="58"/>
        <v>0</v>
      </c>
      <c r="AE103" s="44" t="str">
        <f>IF(J103="s",IF(K103&gt;(SUMMARY!$I$12*H103),K103,0),"- ")</f>
        <v xml:space="preserve">- </v>
      </c>
      <c r="AF103" s="56" t="str">
        <f t="shared" si="41"/>
        <v>OK</v>
      </c>
      <c r="AG103" s="56">
        <f t="shared" si="42"/>
        <v>0</v>
      </c>
      <c r="AH103" s="56">
        <f t="shared" si="43"/>
        <v>0</v>
      </c>
      <c r="AI103" s="56">
        <f t="shared" si="44"/>
        <v>0</v>
      </c>
      <c r="AJ103" s="56">
        <f t="shared" si="45"/>
        <v>0</v>
      </c>
      <c r="AK103" s="56">
        <f t="shared" si="46"/>
        <v>0</v>
      </c>
      <c r="AL103" s="56">
        <f t="shared" si="47"/>
        <v>0</v>
      </c>
      <c r="AM103" s="159" t="b">
        <f t="shared" si="48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9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35"/>
        <v>0</v>
      </c>
      <c r="AU103" s="125">
        <f t="shared" si="36"/>
        <v>0</v>
      </c>
      <c r="AV103" s="183">
        <f t="shared" si="37"/>
        <v>0</v>
      </c>
      <c r="AW103" s="32"/>
      <c r="AX103" s="32"/>
      <c r="AY103" s="450" t="str">
        <f t="shared" si="56"/>
        <v xml:space="preserve"> </v>
      </c>
    </row>
    <row r="104" spans="1:51" s="120" customFormat="1">
      <c r="A104" s="542"/>
      <c r="B104" s="542"/>
      <c r="C104" s="117">
        <f t="shared" si="33"/>
        <v>83</v>
      </c>
      <c r="D104" s="173"/>
      <c r="E104" s="173"/>
      <c r="F104" s="341">
        <f t="shared" si="50"/>
        <v>0</v>
      </c>
      <c r="G104" s="117"/>
      <c r="H104" s="118" t="str">
        <f t="shared" si="38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40"/>
        <v>-</v>
      </c>
      <c r="L104" s="156"/>
      <c r="M104" s="44" t="str">
        <f t="shared" si="39"/>
        <v>-</v>
      </c>
      <c r="N104" s="157">
        <f t="shared" si="51"/>
        <v>0</v>
      </c>
      <c r="O104" s="157">
        <f t="shared" si="52"/>
        <v>0</v>
      </c>
      <c r="P104" s="157">
        <f t="shared" si="53"/>
        <v>0</v>
      </c>
      <c r="Q104" s="157">
        <f t="shared" si="54"/>
        <v>0</v>
      </c>
      <c r="R104" s="158">
        <f t="shared" si="55"/>
        <v>0</v>
      </c>
      <c r="S104" s="158">
        <f t="shared" si="55"/>
        <v>0</v>
      </c>
      <c r="T104" s="158">
        <f t="shared" si="55"/>
        <v>0</v>
      </c>
      <c r="U104" s="158">
        <f t="shared" si="55"/>
        <v>0</v>
      </c>
      <c r="V104" s="158">
        <f t="shared" si="34"/>
        <v>0</v>
      </c>
      <c r="W104" s="158">
        <f t="shared" si="34"/>
        <v>0</v>
      </c>
      <c r="X104" s="158">
        <f t="shared" si="34"/>
        <v>0</v>
      </c>
      <c r="Y104" s="158">
        <f t="shared" si="34"/>
        <v>0</v>
      </c>
      <c r="Z104" s="158">
        <f t="shared" si="57"/>
        <v>0</v>
      </c>
      <c r="AA104" s="158">
        <f t="shared" si="57"/>
        <v>0</v>
      </c>
      <c r="AB104" s="158">
        <f t="shared" si="57"/>
        <v>0</v>
      </c>
      <c r="AC104" s="158">
        <f t="shared" si="57"/>
        <v>0</v>
      </c>
      <c r="AD104" s="158">
        <f t="shared" si="58"/>
        <v>0</v>
      </c>
      <c r="AE104" s="44" t="str">
        <f>IF(J104="s",IF(K104&gt;(SUMMARY!$I$12*H104),K104,0),"- ")</f>
        <v xml:space="preserve">- </v>
      </c>
      <c r="AF104" s="56" t="str">
        <f t="shared" si="41"/>
        <v>OK</v>
      </c>
      <c r="AG104" s="56">
        <f t="shared" si="42"/>
        <v>0</v>
      </c>
      <c r="AH104" s="56">
        <f t="shared" si="43"/>
        <v>0</v>
      </c>
      <c r="AI104" s="56">
        <f t="shared" si="44"/>
        <v>0</v>
      </c>
      <c r="AJ104" s="56">
        <f t="shared" si="45"/>
        <v>0</v>
      </c>
      <c r="AK104" s="56">
        <f t="shared" si="46"/>
        <v>0</v>
      </c>
      <c r="AL104" s="56">
        <f t="shared" si="47"/>
        <v>0</v>
      </c>
      <c r="AM104" s="159" t="b">
        <f t="shared" si="48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9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35"/>
        <v>0</v>
      </c>
      <c r="AU104" s="125">
        <f t="shared" si="36"/>
        <v>0</v>
      </c>
      <c r="AV104" s="183">
        <f t="shared" si="37"/>
        <v>0</v>
      </c>
      <c r="AW104" s="32"/>
      <c r="AX104" s="32"/>
      <c r="AY104" s="450" t="str">
        <f t="shared" si="56"/>
        <v xml:space="preserve"> </v>
      </c>
    </row>
    <row r="105" spans="1:51" s="120" customFormat="1">
      <c r="A105" s="542"/>
      <c r="B105" s="542"/>
      <c r="C105" s="117">
        <f t="shared" si="33"/>
        <v>84</v>
      </c>
      <c r="D105" s="173"/>
      <c r="E105" s="173"/>
      <c r="F105" s="341">
        <f t="shared" si="50"/>
        <v>0</v>
      </c>
      <c r="G105" s="117"/>
      <c r="H105" s="118" t="str">
        <f t="shared" si="38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40"/>
        <v>-</v>
      </c>
      <c r="L105" s="156"/>
      <c r="M105" s="44" t="str">
        <f t="shared" si="39"/>
        <v>-</v>
      </c>
      <c r="N105" s="157">
        <f t="shared" si="51"/>
        <v>0</v>
      </c>
      <c r="O105" s="157">
        <f t="shared" si="52"/>
        <v>0</v>
      </c>
      <c r="P105" s="157">
        <f t="shared" si="53"/>
        <v>0</v>
      </c>
      <c r="Q105" s="157">
        <f t="shared" si="54"/>
        <v>0</v>
      </c>
      <c r="R105" s="158">
        <f t="shared" si="55"/>
        <v>0</v>
      </c>
      <c r="S105" s="158">
        <f t="shared" si="55"/>
        <v>0</v>
      </c>
      <c r="T105" s="158">
        <f t="shared" si="55"/>
        <v>0</v>
      </c>
      <c r="U105" s="158">
        <f t="shared" si="55"/>
        <v>0</v>
      </c>
      <c r="V105" s="158">
        <f t="shared" si="34"/>
        <v>0</v>
      </c>
      <c r="W105" s="158">
        <f t="shared" si="34"/>
        <v>0</v>
      </c>
      <c r="X105" s="158">
        <f t="shared" si="34"/>
        <v>0</v>
      </c>
      <c r="Y105" s="158">
        <f t="shared" si="34"/>
        <v>0</v>
      </c>
      <c r="Z105" s="158">
        <f t="shared" si="57"/>
        <v>0</v>
      </c>
      <c r="AA105" s="158">
        <f t="shared" si="57"/>
        <v>0</v>
      </c>
      <c r="AB105" s="158">
        <f t="shared" si="57"/>
        <v>0</v>
      </c>
      <c r="AC105" s="158">
        <f t="shared" si="57"/>
        <v>0</v>
      </c>
      <c r="AD105" s="158">
        <f t="shared" si="58"/>
        <v>0</v>
      </c>
      <c r="AE105" s="44" t="str">
        <f>IF(J105="s",IF(K105&gt;(SUMMARY!$I$12*H105),K105,0),"- ")</f>
        <v xml:space="preserve">- </v>
      </c>
      <c r="AF105" s="56" t="str">
        <f t="shared" si="41"/>
        <v>OK</v>
      </c>
      <c r="AG105" s="56">
        <f t="shared" si="42"/>
        <v>0</v>
      </c>
      <c r="AH105" s="56">
        <f t="shared" si="43"/>
        <v>0</v>
      </c>
      <c r="AI105" s="56">
        <f t="shared" si="44"/>
        <v>0</v>
      </c>
      <c r="AJ105" s="56">
        <f t="shared" si="45"/>
        <v>0</v>
      </c>
      <c r="AK105" s="56">
        <f t="shared" si="46"/>
        <v>0</v>
      </c>
      <c r="AL105" s="56">
        <f t="shared" si="47"/>
        <v>0</v>
      </c>
      <c r="AM105" s="159" t="b">
        <f t="shared" si="48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9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35"/>
        <v>0</v>
      </c>
      <c r="AU105" s="125">
        <f t="shared" si="36"/>
        <v>0</v>
      </c>
      <c r="AV105" s="183">
        <f t="shared" si="37"/>
        <v>0</v>
      </c>
      <c r="AW105" s="32"/>
      <c r="AX105" s="32"/>
      <c r="AY105" s="450" t="str">
        <f t="shared" si="56"/>
        <v xml:space="preserve"> </v>
      </c>
    </row>
    <row r="106" spans="1:51" s="120" customFormat="1">
      <c r="A106" s="542"/>
      <c r="B106" s="542"/>
      <c r="C106" s="117">
        <f t="shared" si="33"/>
        <v>85</v>
      </c>
      <c r="D106" s="173"/>
      <c r="E106" s="173"/>
      <c r="F106" s="341">
        <f t="shared" si="50"/>
        <v>0</v>
      </c>
      <c r="G106" s="117"/>
      <c r="H106" s="118" t="str">
        <f t="shared" si="38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40"/>
        <v>-</v>
      </c>
      <c r="L106" s="156"/>
      <c r="M106" s="44" t="str">
        <f t="shared" si="39"/>
        <v>-</v>
      </c>
      <c r="N106" s="157">
        <f t="shared" si="51"/>
        <v>0</v>
      </c>
      <c r="O106" s="157">
        <f t="shared" si="52"/>
        <v>0</v>
      </c>
      <c r="P106" s="157">
        <f t="shared" si="53"/>
        <v>0</v>
      </c>
      <c r="Q106" s="157">
        <f t="shared" si="54"/>
        <v>0</v>
      </c>
      <c r="R106" s="158">
        <f t="shared" si="55"/>
        <v>0</v>
      </c>
      <c r="S106" s="158">
        <f t="shared" si="55"/>
        <v>0</v>
      </c>
      <c r="T106" s="158">
        <f t="shared" si="55"/>
        <v>0</v>
      </c>
      <c r="U106" s="158">
        <f t="shared" si="55"/>
        <v>0</v>
      </c>
      <c r="V106" s="158">
        <f t="shared" si="34"/>
        <v>0</v>
      </c>
      <c r="W106" s="158">
        <f t="shared" si="34"/>
        <v>0</v>
      </c>
      <c r="X106" s="158">
        <f t="shared" si="34"/>
        <v>0</v>
      </c>
      <c r="Y106" s="158">
        <f t="shared" si="34"/>
        <v>0</v>
      </c>
      <c r="Z106" s="158">
        <f t="shared" si="57"/>
        <v>0</v>
      </c>
      <c r="AA106" s="158">
        <f t="shared" si="57"/>
        <v>0</v>
      </c>
      <c r="AB106" s="158">
        <f t="shared" si="57"/>
        <v>0</v>
      </c>
      <c r="AC106" s="158">
        <f t="shared" si="57"/>
        <v>0</v>
      </c>
      <c r="AD106" s="158">
        <f t="shared" si="58"/>
        <v>0</v>
      </c>
      <c r="AE106" s="44" t="str">
        <f>IF(J106="s",IF(K106&gt;(SUMMARY!$I$12*H106),K106,0),"- ")</f>
        <v xml:space="preserve">- </v>
      </c>
      <c r="AF106" s="56" t="str">
        <f t="shared" si="41"/>
        <v>OK</v>
      </c>
      <c r="AG106" s="56">
        <f t="shared" si="42"/>
        <v>0</v>
      </c>
      <c r="AH106" s="56">
        <f t="shared" si="43"/>
        <v>0</v>
      </c>
      <c r="AI106" s="56">
        <f t="shared" si="44"/>
        <v>0</v>
      </c>
      <c r="AJ106" s="56">
        <f t="shared" si="45"/>
        <v>0</v>
      </c>
      <c r="AK106" s="56">
        <f t="shared" si="46"/>
        <v>0</v>
      </c>
      <c r="AL106" s="56">
        <f t="shared" si="47"/>
        <v>0</v>
      </c>
      <c r="AM106" s="159" t="b">
        <f t="shared" si="48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9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35"/>
        <v>0</v>
      </c>
      <c r="AU106" s="125">
        <f t="shared" si="36"/>
        <v>0</v>
      </c>
      <c r="AV106" s="183">
        <f t="shared" si="37"/>
        <v>0</v>
      </c>
      <c r="AW106" s="32"/>
      <c r="AX106" s="32"/>
      <c r="AY106" s="450" t="str">
        <f t="shared" si="56"/>
        <v xml:space="preserve"> </v>
      </c>
    </row>
    <row r="107" spans="1:51" s="120" customFormat="1">
      <c r="A107" s="542"/>
      <c r="B107" s="542"/>
      <c r="C107" s="117">
        <f t="shared" si="33"/>
        <v>86</v>
      </c>
      <c r="D107" s="173"/>
      <c r="E107" s="173"/>
      <c r="F107" s="341">
        <f t="shared" si="50"/>
        <v>0</v>
      </c>
      <c r="G107" s="117"/>
      <c r="H107" s="118" t="str">
        <f t="shared" si="38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40"/>
        <v>-</v>
      </c>
      <c r="L107" s="156"/>
      <c r="M107" s="44" t="str">
        <f t="shared" si="39"/>
        <v>-</v>
      </c>
      <c r="N107" s="157">
        <f t="shared" si="51"/>
        <v>0</v>
      </c>
      <c r="O107" s="157">
        <f t="shared" si="52"/>
        <v>0</v>
      </c>
      <c r="P107" s="157">
        <f t="shared" si="53"/>
        <v>0</v>
      </c>
      <c r="Q107" s="157">
        <f t="shared" si="54"/>
        <v>0</v>
      </c>
      <c r="R107" s="158">
        <f t="shared" si="55"/>
        <v>0</v>
      </c>
      <c r="S107" s="158">
        <f t="shared" si="55"/>
        <v>0</v>
      </c>
      <c r="T107" s="158">
        <f t="shared" si="55"/>
        <v>0</v>
      </c>
      <c r="U107" s="158">
        <f t="shared" si="55"/>
        <v>0</v>
      </c>
      <c r="V107" s="158">
        <f t="shared" si="34"/>
        <v>0</v>
      </c>
      <c r="W107" s="158">
        <f t="shared" si="34"/>
        <v>0</v>
      </c>
      <c r="X107" s="158">
        <f t="shared" si="34"/>
        <v>0</v>
      </c>
      <c r="Y107" s="158">
        <f t="shared" si="34"/>
        <v>0</v>
      </c>
      <c r="Z107" s="158">
        <f t="shared" si="57"/>
        <v>0</v>
      </c>
      <c r="AA107" s="158">
        <f t="shared" si="57"/>
        <v>0</v>
      </c>
      <c r="AB107" s="158">
        <f t="shared" si="57"/>
        <v>0</v>
      </c>
      <c r="AC107" s="158">
        <f t="shared" si="57"/>
        <v>0</v>
      </c>
      <c r="AD107" s="158">
        <f t="shared" si="58"/>
        <v>0</v>
      </c>
      <c r="AE107" s="44" t="str">
        <f>IF(J107="s",IF(K107&gt;(SUMMARY!$I$12*H107),K107,0),"- ")</f>
        <v xml:space="preserve">- </v>
      </c>
      <c r="AF107" s="56" t="str">
        <f t="shared" si="41"/>
        <v>OK</v>
      </c>
      <c r="AG107" s="56">
        <f t="shared" si="42"/>
        <v>0</v>
      </c>
      <c r="AH107" s="56">
        <f t="shared" si="43"/>
        <v>0</v>
      </c>
      <c r="AI107" s="56">
        <f t="shared" si="44"/>
        <v>0</v>
      </c>
      <c r="AJ107" s="56">
        <f t="shared" si="45"/>
        <v>0</v>
      </c>
      <c r="AK107" s="56">
        <f t="shared" si="46"/>
        <v>0</v>
      </c>
      <c r="AL107" s="56">
        <f t="shared" si="47"/>
        <v>0</v>
      </c>
      <c r="AM107" s="159" t="b">
        <f t="shared" si="48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9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35"/>
        <v>0</v>
      </c>
      <c r="AU107" s="125">
        <f t="shared" si="36"/>
        <v>0</v>
      </c>
      <c r="AV107" s="183">
        <f t="shared" si="37"/>
        <v>0</v>
      </c>
      <c r="AW107" s="32"/>
      <c r="AX107" s="32"/>
      <c r="AY107" s="450" t="str">
        <f t="shared" si="56"/>
        <v xml:space="preserve"> </v>
      </c>
    </row>
    <row r="108" spans="1:51" s="120" customFormat="1">
      <c r="A108" s="542"/>
      <c r="B108" s="542"/>
      <c r="C108" s="117">
        <f t="shared" si="33"/>
        <v>87</v>
      </c>
      <c r="D108" s="173"/>
      <c r="E108" s="173"/>
      <c r="F108" s="341">
        <f t="shared" si="50"/>
        <v>0</v>
      </c>
      <c r="G108" s="117"/>
      <c r="H108" s="118" t="str">
        <f t="shared" si="38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40"/>
        <v>-</v>
      </c>
      <c r="L108" s="156"/>
      <c r="M108" s="44" t="str">
        <f t="shared" si="39"/>
        <v>-</v>
      </c>
      <c r="N108" s="157">
        <f t="shared" si="51"/>
        <v>0</v>
      </c>
      <c r="O108" s="157">
        <f t="shared" si="52"/>
        <v>0</v>
      </c>
      <c r="P108" s="157">
        <f t="shared" si="53"/>
        <v>0</v>
      </c>
      <c r="Q108" s="157">
        <f t="shared" si="54"/>
        <v>0</v>
      </c>
      <c r="R108" s="158">
        <f t="shared" si="55"/>
        <v>0</v>
      </c>
      <c r="S108" s="158">
        <f t="shared" si="55"/>
        <v>0</v>
      </c>
      <c r="T108" s="158">
        <f t="shared" si="55"/>
        <v>0</v>
      </c>
      <c r="U108" s="158">
        <f t="shared" si="55"/>
        <v>0</v>
      </c>
      <c r="V108" s="158">
        <f t="shared" si="34"/>
        <v>0</v>
      </c>
      <c r="W108" s="158">
        <f t="shared" si="34"/>
        <v>0</v>
      </c>
      <c r="X108" s="158">
        <f t="shared" si="34"/>
        <v>0</v>
      </c>
      <c r="Y108" s="158">
        <f t="shared" si="34"/>
        <v>0</v>
      </c>
      <c r="Z108" s="158">
        <f t="shared" si="57"/>
        <v>0</v>
      </c>
      <c r="AA108" s="158">
        <f t="shared" si="57"/>
        <v>0</v>
      </c>
      <c r="AB108" s="158">
        <f t="shared" si="57"/>
        <v>0</v>
      </c>
      <c r="AC108" s="158">
        <f t="shared" si="57"/>
        <v>0</v>
      </c>
      <c r="AD108" s="158">
        <f t="shared" si="58"/>
        <v>0</v>
      </c>
      <c r="AE108" s="44" t="str">
        <f>IF(J108="s",IF(K108&gt;(SUMMARY!$I$12*H108),K108,0),"- ")</f>
        <v xml:space="preserve">- </v>
      </c>
      <c r="AF108" s="56" t="str">
        <f t="shared" si="41"/>
        <v>OK</v>
      </c>
      <c r="AG108" s="56">
        <f t="shared" si="42"/>
        <v>0</v>
      </c>
      <c r="AH108" s="56">
        <f t="shared" si="43"/>
        <v>0</v>
      </c>
      <c r="AI108" s="56">
        <f t="shared" si="44"/>
        <v>0</v>
      </c>
      <c r="AJ108" s="56">
        <f t="shared" si="45"/>
        <v>0</v>
      </c>
      <c r="AK108" s="56">
        <f t="shared" si="46"/>
        <v>0</v>
      </c>
      <c r="AL108" s="56">
        <f t="shared" si="47"/>
        <v>0</v>
      </c>
      <c r="AM108" s="159" t="b">
        <f t="shared" si="48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9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35"/>
        <v>0</v>
      </c>
      <c r="AU108" s="125">
        <f t="shared" si="36"/>
        <v>0</v>
      </c>
      <c r="AV108" s="183">
        <f t="shared" si="37"/>
        <v>0</v>
      </c>
      <c r="AW108" s="32"/>
      <c r="AX108" s="32"/>
      <c r="AY108" s="450" t="str">
        <f t="shared" si="56"/>
        <v xml:space="preserve"> </v>
      </c>
    </row>
    <row r="109" spans="1:51" s="120" customFormat="1">
      <c r="A109" s="542"/>
      <c r="B109" s="542"/>
      <c r="C109" s="117">
        <f t="shared" si="33"/>
        <v>88</v>
      </c>
      <c r="D109" s="173"/>
      <c r="E109" s="173"/>
      <c r="F109" s="341">
        <f t="shared" si="50"/>
        <v>0</v>
      </c>
      <c r="G109" s="117"/>
      <c r="H109" s="118" t="str">
        <f t="shared" si="38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40"/>
        <v>-</v>
      </c>
      <c r="L109" s="156"/>
      <c r="M109" s="44" t="str">
        <f t="shared" si="39"/>
        <v>-</v>
      </c>
      <c r="N109" s="157">
        <f t="shared" si="51"/>
        <v>0</v>
      </c>
      <c r="O109" s="157">
        <f t="shared" si="52"/>
        <v>0</v>
      </c>
      <c r="P109" s="157">
        <f t="shared" si="53"/>
        <v>0</v>
      </c>
      <c r="Q109" s="157">
        <f t="shared" si="54"/>
        <v>0</v>
      </c>
      <c r="R109" s="158">
        <f t="shared" si="55"/>
        <v>0</v>
      </c>
      <c r="S109" s="158">
        <f t="shared" si="55"/>
        <v>0</v>
      </c>
      <c r="T109" s="158">
        <f t="shared" si="55"/>
        <v>0</v>
      </c>
      <c r="U109" s="158">
        <f t="shared" si="55"/>
        <v>0</v>
      </c>
      <c r="V109" s="158">
        <f t="shared" si="34"/>
        <v>0</v>
      </c>
      <c r="W109" s="158">
        <f t="shared" si="34"/>
        <v>0</v>
      </c>
      <c r="X109" s="158">
        <f t="shared" si="34"/>
        <v>0</v>
      </c>
      <c r="Y109" s="158">
        <f t="shared" si="34"/>
        <v>0</v>
      </c>
      <c r="Z109" s="158">
        <f t="shared" si="57"/>
        <v>0</v>
      </c>
      <c r="AA109" s="158">
        <f t="shared" si="57"/>
        <v>0</v>
      </c>
      <c r="AB109" s="158">
        <f t="shared" si="57"/>
        <v>0</v>
      </c>
      <c r="AC109" s="158">
        <f t="shared" si="57"/>
        <v>0</v>
      </c>
      <c r="AD109" s="158">
        <f t="shared" si="58"/>
        <v>0</v>
      </c>
      <c r="AE109" s="44" t="str">
        <f>IF(J109="s",IF(K109&gt;(SUMMARY!$I$12*H109),K109,0),"- ")</f>
        <v xml:space="preserve">- </v>
      </c>
      <c r="AF109" s="56" t="str">
        <f t="shared" si="41"/>
        <v>OK</v>
      </c>
      <c r="AG109" s="56">
        <f t="shared" si="42"/>
        <v>0</v>
      </c>
      <c r="AH109" s="56">
        <f t="shared" si="43"/>
        <v>0</v>
      </c>
      <c r="AI109" s="56">
        <f t="shared" si="44"/>
        <v>0</v>
      </c>
      <c r="AJ109" s="56">
        <f t="shared" si="45"/>
        <v>0</v>
      </c>
      <c r="AK109" s="56">
        <f t="shared" si="46"/>
        <v>0</v>
      </c>
      <c r="AL109" s="56">
        <f t="shared" si="47"/>
        <v>0</v>
      </c>
      <c r="AM109" s="159" t="b">
        <f t="shared" si="48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9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35"/>
        <v>0</v>
      </c>
      <c r="AU109" s="125">
        <f t="shared" si="36"/>
        <v>0</v>
      </c>
      <c r="AV109" s="183">
        <f t="shared" si="37"/>
        <v>0</v>
      </c>
      <c r="AW109" s="32"/>
      <c r="AX109" s="32"/>
      <c r="AY109" s="450" t="str">
        <f t="shared" si="56"/>
        <v xml:space="preserve"> </v>
      </c>
    </row>
    <row r="110" spans="1:51" s="120" customFormat="1">
      <c r="A110" s="542"/>
      <c r="B110" s="542"/>
      <c r="C110" s="117">
        <f t="shared" si="33"/>
        <v>89</v>
      </c>
      <c r="D110" s="173"/>
      <c r="E110" s="173"/>
      <c r="F110" s="341">
        <f t="shared" si="50"/>
        <v>0</v>
      </c>
      <c r="G110" s="117"/>
      <c r="H110" s="118" t="str">
        <f t="shared" si="38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40"/>
        <v>-</v>
      </c>
      <c r="L110" s="156"/>
      <c r="M110" s="44" t="str">
        <f t="shared" si="39"/>
        <v>-</v>
      </c>
      <c r="N110" s="157">
        <f t="shared" si="51"/>
        <v>0</v>
      </c>
      <c r="O110" s="157">
        <f t="shared" si="52"/>
        <v>0</v>
      </c>
      <c r="P110" s="157">
        <f t="shared" si="53"/>
        <v>0</v>
      </c>
      <c r="Q110" s="157">
        <f t="shared" si="54"/>
        <v>0</v>
      </c>
      <c r="R110" s="158">
        <f t="shared" si="55"/>
        <v>0</v>
      </c>
      <c r="S110" s="158">
        <f t="shared" si="55"/>
        <v>0</v>
      </c>
      <c r="T110" s="158">
        <f t="shared" si="55"/>
        <v>0</v>
      </c>
      <c r="U110" s="158">
        <f t="shared" si="55"/>
        <v>0</v>
      </c>
      <c r="V110" s="158">
        <f t="shared" si="34"/>
        <v>0</v>
      </c>
      <c r="W110" s="158">
        <f t="shared" si="34"/>
        <v>0</v>
      </c>
      <c r="X110" s="158">
        <f t="shared" si="34"/>
        <v>0</v>
      </c>
      <c r="Y110" s="158">
        <f t="shared" si="34"/>
        <v>0</v>
      </c>
      <c r="Z110" s="158">
        <f t="shared" si="57"/>
        <v>0</v>
      </c>
      <c r="AA110" s="158">
        <f t="shared" si="57"/>
        <v>0</v>
      </c>
      <c r="AB110" s="158">
        <f t="shared" si="57"/>
        <v>0</v>
      </c>
      <c r="AC110" s="158">
        <f t="shared" si="57"/>
        <v>0</v>
      </c>
      <c r="AD110" s="158">
        <f t="shared" si="58"/>
        <v>0</v>
      </c>
      <c r="AE110" s="44" t="str">
        <f>IF(J110="s",IF(K110&gt;(SUMMARY!$I$12*H110),K110,0),"- ")</f>
        <v xml:space="preserve">- </v>
      </c>
      <c r="AF110" s="56" t="str">
        <f t="shared" si="41"/>
        <v>OK</v>
      </c>
      <c r="AG110" s="56">
        <f t="shared" si="42"/>
        <v>0</v>
      </c>
      <c r="AH110" s="56">
        <f t="shared" si="43"/>
        <v>0</v>
      </c>
      <c r="AI110" s="56">
        <f t="shared" si="44"/>
        <v>0</v>
      </c>
      <c r="AJ110" s="56">
        <f t="shared" si="45"/>
        <v>0</v>
      </c>
      <c r="AK110" s="56">
        <f t="shared" si="46"/>
        <v>0</v>
      </c>
      <c r="AL110" s="56">
        <f t="shared" si="47"/>
        <v>0</v>
      </c>
      <c r="AM110" s="159" t="b">
        <f t="shared" si="48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9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35"/>
        <v>0</v>
      </c>
      <c r="AU110" s="125">
        <f t="shared" si="36"/>
        <v>0</v>
      </c>
      <c r="AV110" s="183">
        <f t="shared" si="37"/>
        <v>0</v>
      </c>
      <c r="AW110" s="32"/>
      <c r="AX110" s="32"/>
      <c r="AY110" s="450" t="str">
        <f t="shared" si="56"/>
        <v xml:space="preserve"> </v>
      </c>
    </row>
    <row r="111" spans="1:51" s="120" customFormat="1">
      <c r="A111" s="542"/>
      <c r="B111" s="542"/>
      <c r="C111" s="117">
        <f t="shared" si="33"/>
        <v>90</v>
      </c>
      <c r="D111" s="173"/>
      <c r="E111" s="173"/>
      <c r="F111" s="341">
        <f t="shared" si="50"/>
        <v>0</v>
      </c>
      <c r="G111" s="117"/>
      <c r="H111" s="118" t="str">
        <f t="shared" si="38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40"/>
        <v>-</v>
      </c>
      <c r="L111" s="156"/>
      <c r="M111" s="44" t="str">
        <f t="shared" si="39"/>
        <v>-</v>
      </c>
      <c r="N111" s="157">
        <f t="shared" si="51"/>
        <v>0</v>
      </c>
      <c r="O111" s="157">
        <f t="shared" si="52"/>
        <v>0</v>
      </c>
      <c r="P111" s="157">
        <f t="shared" si="53"/>
        <v>0</v>
      </c>
      <c r="Q111" s="157">
        <f t="shared" si="54"/>
        <v>0</v>
      </c>
      <c r="R111" s="158">
        <f t="shared" si="55"/>
        <v>0</v>
      </c>
      <c r="S111" s="158">
        <f t="shared" si="55"/>
        <v>0</v>
      </c>
      <c r="T111" s="158">
        <f t="shared" si="55"/>
        <v>0</v>
      </c>
      <c r="U111" s="158">
        <f t="shared" si="55"/>
        <v>0</v>
      </c>
      <c r="V111" s="158">
        <f t="shared" si="34"/>
        <v>0</v>
      </c>
      <c r="W111" s="158">
        <f t="shared" si="34"/>
        <v>0</v>
      </c>
      <c r="X111" s="158">
        <f t="shared" si="34"/>
        <v>0</v>
      </c>
      <c r="Y111" s="158">
        <f t="shared" si="34"/>
        <v>0</v>
      </c>
      <c r="Z111" s="158">
        <f t="shared" si="57"/>
        <v>0</v>
      </c>
      <c r="AA111" s="158">
        <f t="shared" si="57"/>
        <v>0</v>
      </c>
      <c r="AB111" s="158">
        <f t="shared" si="57"/>
        <v>0</v>
      </c>
      <c r="AC111" s="158">
        <f t="shared" si="57"/>
        <v>0</v>
      </c>
      <c r="AD111" s="158">
        <f t="shared" si="58"/>
        <v>0</v>
      </c>
      <c r="AE111" s="44" t="str">
        <f>IF(J111="s",IF(K111&gt;(SUMMARY!$I$12*H111),K111,0),"- ")</f>
        <v xml:space="preserve">- </v>
      </c>
      <c r="AF111" s="56" t="str">
        <f t="shared" si="41"/>
        <v>OK</v>
      </c>
      <c r="AG111" s="56">
        <f t="shared" si="42"/>
        <v>0</v>
      </c>
      <c r="AH111" s="56">
        <f t="shared" si="43"/>
        <v>0</v>
      </c>
      <c r="AI111" s="56">
        <f t="shared" si="44"/>
        <v>0</v>
      </c>
      <c r="AJ111" s="56">
        <f t="shared" si="45"/>
        <v>0</v>
      </c>
      <c r="AK111" s="56">
        <f t="shared" si="46"/>
        <v>0</v>
      </c>
      <c r="AL111" s="56">
        <f t="shared" si="47"/>
        <v>0</v>
      </c>
      <c r="AM111" s="159" t="b">
        <f t="shared" si="48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9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35"/>
        <v>0</v>
      </c>
      <c r="AU111" s="125">
        <f t="shared" si="36"/>
        <v>0</v>
      </c>
      <c r="AV111" s="183">
        <f t="shared" si="37"/>
        <v>0</v>
      </c>
      <c r="AW111" s="32"/>
      <c r="AX111" s="32"/>
      <c r="AY111" s="450" t="str">
        <f t="shared" si="56"/>
        <v xml:space="preserve"> </v>
      </c>
    </row>
    <row r="112" spans="1:51" s="120" customFormat="1">
      <c r="A112" s="542"/>
      <c r="B112" s="542"/>
      <c r="C112" s="117">
        <f t="shared" si="33"/>
        <v>91</v>
      </c>
      <c r="D112" s="173"/>
      <c r="E112" s="173"/>
      <c r="F112" s="341">
        <f t="shared" si="50"/>
        <v>0</v>
      </c>
      <c r="G112" s="117"/>
      <c r="H112" s="118" t="str">
        <f t="shared" si="38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40"/>
        <v>-</v>
      </c>
      <c r="L112" s="156"/>
      <c r="M112" s="44" t="str">
        <f t="shared" si="39"/>
        <v>-</v>
      </c>
      <c r="N112" s="157">
        <f t="shared" si="51"/>
        <v>0</v>
      </c>
      <c r="O112" s="157">
        <f t="shared" si="52"/>
        <v>0</v>
      </c>
      <c r="P112" s="157">
        <f t="shared" si="53"/>
        <v>0</v>
      </c>
      <c r="Q112" s="157">
        <f t="shared" si="54"/>
        <v>0</v>
      </c>
      <c r="R112" s="158">
        <f t="shared" si="55"/>
        <v>0</v>
      </c>
      <c r="S112" s="158">
        <f t="shared" si="55"/>
        <v>0</v>
      </c>
      <c r="T112" s="158">
        <f t="shared" si="55"/>
        <v>0</v>
      </c>
      <c r="U112" s="158">
        <f t="shared" si="55"/>
        <v>0</v>
      </c>
      <c r="V112" s="158">
        <f t="shared" si="34"/>
        <v>0</v>
      </c>
      <c r="W112" s="158">
        <f t="shared" si="34"/>
        <v>0</v>
      </c>
      <c r="X112" s="158">
        <f t="shared" si="34"/>
        <v>0</v>
      </c>
      <c r="Y112" s="158">
        <f t="shared" si="34"/>
        <v>0</v>
      </c>
      <c r="Z112" s="158">
        <f t="shared" si="57"/>
        <v>0</v>
      </c>
      <c r="AA112" s="158">
        <f t="shared" si="57"/>
        <v>0</v>
      </c>
      <c r="AB112" s="158">
        <f t="shared" si="57"/>
        <v>0</v>
      </c>
      <c r="AC112" s="158">
        <f t="shared" si="57"/>
        <v>0</v>
      </c>
      <c r="AD112" s="158">
        <f t="shared" si="58"/>
        <v>0</v>
      </c>
      <c r="AE112" s="44" t="str">
        <f>IF(J112="s",IF(K112&gt;(SUMMARY!$I$12*H112),K112,0),"- ")</f>
        <v xml:space="preserve">- </v>
      </c>
      <c r="AF112" s="56" t="str">
        <f t="shared" si="41"/>
        <v>OK</v>
      </c>
      <c r="AG112" s="56">
        <f t="shared" si="42"/>
        <v>0</v>
      </c>
      <c r="AH112" s="56">
        <f t="shared" si="43"/>
        <v>0</v>
      </c>
      <c r="AI112" s="56">
        <f t="shared" si="44"/>
        <v>0</v>
      </c>
      <c r="AJ112" s="56">
        <f t="shared" si="45"/>
        <v>0</v>
      </c>
      <c r="AK112" s="56">
        <f t="shared" si="46"/>
        <v>0</v>
      </c>
      <c r="AL112" s="56">
        <f t="shared" si="47"/>
        <v>0</v>
      </c>
      <c r="AM112" s="159" t="b">
        <f t="shared" si="48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9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35"/>
        <v>0</v>
      </c>
      <c r="AU112" s="125">
        <f t="shared" si="36"/>
        <v>0</v>
      </c>
      <c r="AV112" s="183">
        <f t="shared" si="37"/>
        <v>0</v>
      </c>
      <c r="AW112" s="32"/>
      <c r="AX112" s="32"/>
      <c r="AY112" s="450" t="str">
        <f t="shared" si="56"/>
        <v xml:space="preserve"> </v>
      </c>
    </row>
    <row r="113" spans="1:51" s="120" customFormat="1">
      <c r="A113" s="542"/>
      <c r="B113" s="542"/>
      <c r="C113" s="117">
        <f t="shared" si="33"/>
        <v>92</v>
      </c>
      <c r="D113" s="173"/>
      <c r="E113" s="173"/>
      <c r="F113" s="341">
        <f t="shared" si="50"/>
        <v>0</v>
      </c>
      <c r="G113" s="117"/>
      <c r="H113" s="118" t="str">
        <f t="shared" si="38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40"/>
        <v>-</v>
      </c>
      <c r="L113" s="156"/>
      <c r="M113" s="44" t="str">
        <f t="shared" si="39"/>
        <v>-</v>
      </c>
      <c r="N113" s="157">
        <f t="shared" si="51"/>
        <v>0</v>
      </c>
      <c r="O113" s="157">
        <f t="shared" si="52"/>
        <v>0</v>
      </c>
      <c r="P113" s="157">
        <f t="shared" si="53"/>
        <v>0</v>
      </c>
      <c r="Q113" s="157">
        <f t="shared" si="54"/>
        <v>0</v>
      </c>
      <c r="R113" s="158">
        <f t="shared" si="55"/>
        <v>0</v>
      </c>
      <c r="S113" s="158">
        <f t="shared" si="55"/>
        <v>0</v>
      </c>
      <c r="T113" s="158">
        <f t="shared" si="55"/>
        <v>0</v>
      </c>
      <c r="U113" s="158">
        <f t="shared" si="55"/>
        <v>0</v>
      </c>
      <c r="V113" s="158">
        <f t="shared" si="34"/>
        <v>0</v>
      </c>
      <c r="W113" s="158">
        <f t="shared" si="34"/>
        <v>0</v>
      </c>
      <c r="X113" s="158">
        <f t="shared" si="34"/>
        <v>0</v>
      </c>
      <c r="Y113" s="158">
        <f t="shared" si="34"/>
        <v>0</v>
      </c>
      <c r="Z113" s="158">
        <f t="shared" si="57"/>
        <v>0</v>
      </c>
      <c r="AA113" s="158">
        <f t="shared" si="57"/>
        <v>0</v>
      </c>
      <c r="AB113" s="158">
        <f t="shared" si="57"/>
        <v>0</v>
      </c>
      <c r="AC113" s="158">
        <f t="shared" si="57"/>
        <v>0</v>
      </c>
      <c r="AD113" s="158">
        <f t="shared" si="58"/>
        <v>0</v>
      </c>
      <c r="AE113" s="44" t="str">
        <f>IF(J113="s",IF(K113&gt;(SUMMARY!$I$12*H113),K113,0),"- ")</f>
        <v xml:space="preserve">- </v>
      </c>
      <c r="AF113" s="56" t="str">
        <f t="shared" si="41"/>
        <v>OK</v>
      </c>
      <c r="AG113" s="56">
        <f t="shared" si="42"/>
        <v>0</v>
      </c>
      <c r="AH113" s="56">
        <f t="shared" si="43"/>
        <v>0</v>
      </c>
      <c r="AI113" s="56">
        <f t="shared" si="44"/>
        <v>0</v>
      </c>
      <c r="AJ113" s="56">
        <f t="shared" si="45"/>
        <v>0</v>
      </c>
      <c r="AK113" s="56">
        <f t="shared" si="46"/>
        <v>0</v>
      </c>
      <c r="AL113" s="56">
        <f t="shared" si="47"/>
        <v>0</v>
      </c>
      <c r="AM113" s="159" t="b">
        <f t="shared" si="48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9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35"/>
        <v>0</v>
      </c>
      <c r="AU113" s="125">
        <f t="shared" si="36"/>
        <v>0</v>
      </c>
      <c r="AV113" s="183">
        <f t="shared" si="37"/>
        <v>0</v>
      </c>
      <c r="AW113" s="32"/>
      <c r="AX113" s="32"/>
      <c r="AY113" s="450" t="str">
        <f t="shared" si="56"/>
        <v xml:space="preserve"> </v>
      </c>
    </row>
    <row r="114" spans="1:51" s="120" customFormat="1">
      <c r="A114" s="542"/>
      <c r="B114" s="542"/>
      <c r="C114" s="117">
        <f t="shared" si="33"/>
        <v>93</v>
      </c>
      <c r="D114" s="173"/>
      <c r="E114" s="173"/>
      <c r="F114" s="341">
        <f t="shared" si="50"/>
        <v>0</v>
      </c>
      <c r="G114" s="117"/>
      <c r="H114" s="118" t="str">
        <f t="shared" si="38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40"/>
        <v>-</v>
      </c>
      <c r="L114" s="156"/>
      <c r="M114" s="44" t="str">
        <f t="shared" si="39"/>
        <v>-</v>
      </c>
      <c r="N114" s="157">
        <f t="shared" si="51"/>
        <v>0</v>
      </c>
      <c r="O114" s="157">
        <f t="shared" si="52"/>
        <v>0</v>
      </c>
      <c r="P114" s="157">
        <f t="shared" si="53"/>
        <v>0</v>
      </c>
      <c r="Q114" s="157">
        <f t="shared" si="54"/>
        <v>0</v>
      </c>
      <c r="R114" s="158">
        <f t="shared" si="55"/>
        <v>0</v>
      </c>
      <c r="S114" s="158">
        <f t="shared" si="55"/>
        <v>0</v>
      </c>
      <c r="T114" s="158">
        <f t="shared" si="55"/>
        <v>0</v>
      </c>
      <c r="U114" s="158">
        <f t="shared" si="55"/>
        <v>0</v>
      </c>
      <c r="V114" s="158">
        <f t="shared" si="34"/>
        <v>0</v>
      </c>
      <c r="W114" s="158">
        <f t="shared" si="34"/>
        <v>0</v>
      </c>
      <c r="X114" s="158">
        <f t="shared" si="34"/>
        <v>0</v>
      </c>
      <c r="Y114" s="158">
        <f t="shared" si="34"/>
        <v>0</v>
      </c>
      <c r="Z114" s="158">
        <f t="shared" si="57"/>
        <v>0</v>
      </c>
      <c r="AA114" s="158">
        <f t="shared" si="57"/>
        <v>0</v>
      </c>
      <c r="AB114" s="158">
        <f t="shared" si="57"/>
        <v>0</v>
      </c>
      <c r="AC114" s="158">
        <f t="shared" si="57"/>
        <v>0</v>
      </c>
      <c r="AD114" s="158">
        <f t="shared" si="58"/>
        <v>0</v>
      </c>
      <c r="AE114" s="44" t="str">
        <f>IF(J114="s",IF(K114&gt;(SUMMARY!$I$12*H114),K114,0),"- ")</f>
        <v xml:space="preserve">- </v>
      </c>
      <c r="AF114" s="56" t="str">
        <f t="shared" si="41"/>
        <v>OK</v>
      </c>
      <c r="AG114" s="56">
        <f t="shared" si="42"/>
        <v>0</v>
      </c>
      <c r="AH114" s="56">
        <f t="shared" si="43"/>
        <v>0</v>
      </c>
      <c r="AI114" s="56">
        <f t="shared" si="44"/>
        <v>0</v>
      </c>
      <c r="AJ114" s="56">
        <f t="shared" si="45"/>
        <v>0</v>
      </c>
      <c r="AK114" s="56">
        <f t="shared" si="46"/>
        <v>0</v>
      </c>
      <c r="AL114" s="56">
        <f t="shared" si="47"/>
        <v>0</v>
      </c>
      <c r="AM114" s="159" t="b">
        <f t="shared" si="48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9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35"/>
        <v>0</v>
      </c>
      <c r="AU114" s="125">
        <f t="shared" si="36"/>
        <v>0</v>
      </c>
      <c r="AV114" s="183">
        <f t="shared" si="37"/>
        <v>0</v>
      </c>
      <c r="AW114" s="32"/>
      <c r="AX114" s="32"/>
      <c r="AY114" s="450" t="str">
        <f t="shared" si="56"/>
        <v xml:space="preserve"> </v>
      </c>
    </row>
    <row r="115" spans="1:51" s="120" customFormat="1">
      <c r="A115" s="542"/>
      <c r="B115" s="542"/>
      <c r="C115" s="117">
        <f t="shared" si="33"/>
        <v>94</v>
      </c>
      <c r="D115" s="173"/>
      <c r="E115" s="173"/>
      <c r="F115" s="341">
        <f t="shared" si="50"/>
        <v>0</v>
      </c>
      <c r="G115" s="117"/>
      <c r="H115" s="118" t="str">
        <f t="shared" si="38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40"/>
        <v>-</v>
      </c>
      <c r="L115" s="156"/>
      <c r="M115" s="44" t="str">
        <f t="shared" si="39"/>
        <v>-</v>
      </c>
      <c r="N115" s="157">
        <f t="shared" si="51"/>
        <v>0</v>
      </c>
      <c r="O115" s="157">
        <f t="shared" si="52"/>
        <v>0</v>
      </c>
      <c r="P115" s="157">
        <f t="shared" si="53"/>
        <v>0</v>
      </c>
      <c r="Q115" s="157">
        <f t="shared" si="54"/>
        <v>0</v>
      </c>
      <c r="R115" s="158">
        <f t="shared" si="55"/>
        <v>0</v>
      </c>
      <c r="S115" s="158">
        <f t="shared" si="55"/>
        <v>0</v>
      </c>
      <c r="T115" s="158">
        <f t="shared" si="55"/>
        <v>0</v>
      </c>
      <c r="U115" s="158">
        <f t="shared" si="55"/>
        <v>0</v>
      </c>
      <c r="V115" s="158">
        <f t="shared" si="34"/>
        <v>0</v>
      </c>
      <c r="W115" s="158">
        <f t="shared" si="34"/>
        <v>0</v>
      </c>
      <c r="X115" s="158">
        <f t="shared" si="34"/>
        <v>0</v>
      </c>
      <c r="Y115" s="158">
        <f t="shared" si="34"/>
        <v>0</v>
      </c>
      <c r="Z115" s="158">
        <f t="shared" si="57"/>
        <v>0</v>
      </c>
      <c r="AA115" s="158">
        <f t="shared" si="57"/>
        <v>0</v>
      </c>
      <c r="AB115" s="158">
        <f t="shared" si="57"/>
        <v>0</v>
      </c>
      <c r="AC115" s="158">
        <f t="shared" si="57"/>
        <v>0</v>
      </c>
      <c r="AD115" s="158">
        <f t="shared" si="58"/>
        <v>0</v>
      </c>
      <c r="AE115" s="44" t="str">
        <f>IF(J115="s",IF(K115&gt;(SUMMARY!$I$12*H115),K115,0),"- ")</f>
        <v xml:space="preserve">- </v>
      </c>
      <c r="AF115" s="56" t="str">
        <f t="shared" si="41"/>
        <v>OK</v>
      </c>
      <c r="AG115" s="56">
        <f t="shared" si="42"/>
        <v>0</v>
      </c>
      <c r="AH115" s="56">
        <f t="shared" si="43"/>
        <v>0</v>
      </c>
      <c r="AI115" s="56">
        <f t="shared" si="44"/>
        <v>0</v>
      </c>
      <c r="AJ115" s="56">
        <f t="shared" si="45"/>
        <v>0</v>
      </c>
      <c r="AK115" s="56">
        <f t="shared" si="46"/>
        <v>0</v>
      </c>
      <c r="AL115" s="56">
        <f t="shared" si="47"/>
        <v>0</v>
      </c>
      <c r="AM115" s="159" t="b">
        <f t="shared" si="48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9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35"/>
        <v>0</v>
      </c>
      <c r="AU115" s="125">
        <f t="shared" si="36"/>
        <v>0</v>
      </c>
      <c r="AV115" s="183">
        <f t="shared" si="37"/>
        <v>0</v>
      </c>
      <c r="AW115" s="32"/>
      <c r="AX115" s="32"/>
      <c r="AY115" s="450" t="str">
        <f t="shared" si="56"/>
        <v xml:space="preserve"> </v>
      </c>
    </row>
    <row r="116" spans="1:51" s="120" customFormat="1">
      <c r="A116" s="542"/>
      <c r="B116" s="542"/>
      <c r="C116" s="117">
        <f t="shared" si="33"/>
        <v>95</v>
      </c>
      <c r="D116" s="173"/>
      <c r="E116" s="173"/>
      <c r="F116" s="341">
        <f t="shared" si="50"/>
        <v>0</v>
      </c>
      <c r="G116" s="117"/>
      <c r="H116" s="118" t="str">
        <f t="shared" si="38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40"/>
        <v>-</v>
      </c>
      <c r="L116" s="156"/>
      <c r="M116" s="44" t="str">
        <f t="shared" si="39"/>
        <v>-</v>
      </c>
      <c r="N116" s="157">
        <f t="shared" si="51"/>
        <v>0</v>
      </c>
      <c r="O116" s="157">
        <f t="shared" si="52"/>
        <v>0</v>
      </c>
      <c r="P116" s="157">
        <f t="shared" si="53"/>
        <v>0</v>
      </c>
      <c r="Q116" s="157">
        <f t="shared" si="54"/>
        <v>0</v>
      </c>
      <c r="R116" s="158">
        <f t="shared" si="55"/>
        <v>0</v>
      </c>
      <c r="S116" s="158">
        <f t="shared" si="55"/>
        <v>0</v>
      </c>
      <c r="T116" s="158">
        <f t="shared" si="55"/>
        <v>0</v>
      </c>
      <c r="U116" s="158">
        <f t="shared" si="55"/>
        <v>0</v>
      </c>
      <c r="V116" s="158">
        <f t="shared" si="34"/>
        <v>0</v>
      </c>
      <c r="W116" s="158">
        <f t="shared" si="34"/>
        <v>0</v>
      </c>
      <c r="X116" s="158">
        <f t="shared" si="34"/>
        <v>0</v>
      </c>
      <c r="Y116" s="158">
        <f t="shared" si="34"/>
        <v>0</v>
      </c>
      <c r="Z116" s="158">
        <f t="shared" si="57"/>
        <v>0</v>
      </c>
      <c r="AA116" s="158">
        <f t="shared" si="57"/>
        <v>0</v>
      </c>
      <c r="AB116" s="158">
        <f t="shared" si="57"/>
        <v>0</v>
      </c>
      <c r="AC116" s="158">
        <f t="shared" si="57"/>
        <v>0</v>
      </c>
      <c r="AD116" s="158">
        <f t="shared" si="58"/>
        <v>0</v>
      </c>
      <c r="AE116" s="44" t="str">
        <f>IF(J116="s",IF(K116&gt;(SUMMARY!$I$12*H116),K116,0),"- ")</f>
        <v xml:space="preserve">- </v>
      </c>
      <c r="AF116" s="56" t="str">
        <f t="shared" si="41"/>
        <v>OK</v>
      </c>
      <c r="AG116" s="56">
        <f t="shared" si="42"/>
        <v>0</v>
      </c>
      <c r="AH116" s="56">
        <f t="shared" si="43"/>
        <v>0</v>
      </c>
      <c r="AI116" s="56">
        <f t="shared" si="44"/>
        <v>0</v>
      </c>
      <c r="AJ116" s="56">
        <f t="shared" si="45"/>
        <v>0</v>
      </c>
      <c r="AK116" s="56">
        <f t="shared" si="46"/>
        <v>0</v>
      </c>
      <c r="AL116" s="56">
        <f t="shared" si="47"/>
        <v>0</v>
      </c>
      <c r="AM116" s="159" t="b">
        <f t="shared" si="48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9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35"/>
        <v>0</v>
      </c>
      <c r="AU116" s="125">
        <f t="shared" si="36"/>
        <v>0</v>
      </c>
      <c r="AV116" s="183">
        <f t="shared" si="37"/>
        <v>0</v>
      </c>
      <c r="AW116" s="32"/>
      <c r="AX116" s="32"/>
      <c r="AY116" s="450" t="str">
        <f t="shared" si="56"/>
        <v xml:space="preserve"> </v>
      </c>
    </row>
    <row r="117" spans="1:51" s="120" customFormat="1">
      <c r="A117" s="542"/>
      <c r="B117" s="542"/>
      <c r="C117" s="117">
        <f t="shared" si="33"/>
        <v>96</v>
      </c>
      <c r="D117" s="173"/>
      <c r="E117" s="173"/>
      <c r="F117" s="341">
        <f t="shared" si="50"/>
        <v>0</v>
      </c>
      <c r="G117" s="117"/>
      <c r="H117" s="118" t="str">
        <f t="shared" si="38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40"/>
        <v>-</v>
      </c>
      <c r="L117" s="156"/>
      <c r="M117" s="44" t="str">
        <f t="shared" si="39"/>
        <v>-</v>
      </c>
      <c r="N117" s="157">
        <f t="shared" si="51"/>
        <v>0</v>
      </c>
      <c r="O117" s="157">
        <f t="shared" si="52"/>
        <v>0</v>
      </c>
      <c r="P117" s="157">
        <f t="shared" si="53"/>
        <v>0</v>
      </c>
      <c r="Q117" s="157">
        <f t="shared" si="54"/>
        <v>0</v>
      </c>
      <c r="R117" s="158">
        <f t="shared" si="55"/>
        <v>0</v>
      </c>
      <c r="S117" s="158">
        <f t="shared" si="55"/>
        <v>0</v>
      </c>
      <c r="T117" s="158">
        <f t="shared" si="55"/>
        <v>0</v>
      </c>
      <c r="U117" s="158">
        <f t="shared" si="55"/>
        <v>0</v>
      </c>
      <c r="V117" s="158">
        <f t="shared" si="34"/>
        <v>0</v>
      </c>
      <c r="W117" s="158">
        <f t="shared" si="34"/>
        <v>0</v>
      </c>
      <c r="X117" s="158">
        <f t="shared" si="34"/>
        <v>0</v>
      </c>
      <c r="Y117" s="158">
        <f t="shared" si="34"/>
        <v>0</v>
      </c>
      <c r="Z117" s="158">
        <f t="shared" si="57"/>
        <v>0</v>
      </c>
      <c r="AA117" s="158">
        <f t="shared" si="57"/>
        <v>0</v>
      </c>
      <c r="AB117" s="158">
        <f t="shared" si="57"/>
        <v>0</v>
      </c>
      <c r="AC117" s="158">
        <f t="shared" si="57"/>
        <v>0</v>
      </c>
      <c r="AD117" s="158">
        <f t="shared" si="58"/>
        <v>0</v>
      </c>
      <c r="AE117" s="44" t="str">
        <f>IF(J117="s",IF(K117&gt;(SUMMARY!$I$12*H117),K117,0),"- ")</f>
        <v xml:space="preserve">- </v>
      </c>
      <c r="AF117" s="56" t="str">
        <f t="shared" si="41"/>
        <v>OK</v>
      </c>
      <c r="AG117" s="56">
        <f t="shared" si="42"/>
        <v>0</v>
      </c>
      <c r="AH117" s="56">
        <f t="shared" si="43"/>
        <v>0</v>
      </c>
      <c r="AI117" s="56">
        <f t="shared" si="44"/>
        <v>0</v>
      </c>
      <c r="AJ117" s="56">
        <f t="shared" si="45"/>
        <v>0</v>
      </c>
      <c r="AK117" s="56">
        <f t="shared" si="46"/>
        <v>0</v>
      </c>
      <c r="AL117" s="56">
        <f t="shared" si="47"/>
        <v>0</v>
      </c>
      <c r="AM117" s="159" t="b">
        <f t="shared" si="48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9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35"/>
        <v>0</v>
      </c>
      <c r="AU117" s="125">
        <f t="shared" si="36"/>
        <v>0</v>
      </c>
      <c r="AV117" s="183">
        <f t="shared" si="37"/>
        <v>0</v>
      </c>
      <c r="AW117" s="32"/>
      <c r="AX117" s="32"/>
      <c r="AY117" s="450" t="str">
        <f t="shared" si="56"/>
        <v xml:space="preserve"> </v>
      </c>
    </row>
    <row r="118" spans="1:51" s="120" customFormat="1">
      <c r="A118" s="542"/>
      <c r="B118" s="542"/>
      <c r="C118" s="117">
        <f t="shared" si="33"/>
        <v>97</v>
      </c>
      <c r="D118" s="173"/>
      <c r="E118" s="173"/>
      <c r="F118" s="341">
        <f t="shared" si="50"/>
        <v>0</v>
      </c>
      <c r="G118" s="117"/>
      <c r="H118" s="118" t="str">
        <f t="shared" si="38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40"/>
        <v>-</v>
      </c>
      <c r="L118" s="156"/>
      <c r="M118" s="44" t="str">
        <f t="shared" si="39"/>
        <v>-</v>
      </c>
      <c r="N118" s="157">
        <f t="shared" si="51"/>
        <v>0</v>
      </c>
      <c r="O118" s="157">
        <f t="shared" si="52"/>
        <v>0</v>
      </c>
      <c r="P118" s="157">
        <f t="shared" si="53"/>
        <v>0</v>
      </c>
      <c r="Q118" s="157">
        <f t="shared" si="54"/>
        <v>0</v>
      </c>
      <c r="R118" s="158">
        <f t="shared" si="55"/>
        <v>0</v>
      </c>
      <c r="S118" s="158">
        <f t="shared" si="55"/>
        <v>0</v>
      </c>
      <c r="T118" s="158">
        <f t="shared" si="55"/>
        <v>0</v>
      </c>
      <c r="U118" s="158">
        <f t="shared" si="55"/>
        <v>0</v>
      </c>
      <c r="V118" s="158">
        <f t="shared" si="34"/>
        <v>0</v>
      </c>
      <c r="W118" s="158">
        <f t="shared" si="34"/>
        <v>0</v>
      </c>
      <c r="X118" s="158">
        <f t="shared" si="34"/>
        <v>0</v>
      </c>
      <c r="Y118" s="158">
        <f t="shared" si="34"/>
        <v>0</v>
      </c>
      <c r="Z118" s="158">
        <f t="shared" si="57"/>
        <v>0</v>
      </c>
      <c r="AA118" s="158">
        <f t="shared" si="57"/>
        <v>0</v>
      </c>
      <c r="AB118" s="158">
        <f t="shared" si="57"/>
        <v>0</v>
      </c>
      <c r="AC118" s="158">
        <f t="shared" si="57"/>
        <v>0</v>
      </c>
      <c r="AD118" s="158">
        <f t="shared" si="58"/>
        <v>0</v>
      </c>
      <c r="AE118" s="44" t="str">
        <f>IF(J118="s",IF(K118&gt;(SUMMARY!$I$12*H118),K118,0),"- ")</f>
        <v xml:space="preserve">- </v>
      </c>
      <c r="AF118" s="56" t="str">
        <f t="shared" si="41"/>
        <v>OK</v>
      </c>
      <c r="AG118" s="56">
        <f t="shared" si="42"/>
        <v>0</v>
      </c>
      <c r="AH118" s="56">
        <f t="shared" si="43"/>
        <v>0</v>
      </c>
      <c r="AI118" s="56">
        <f t="shared" si="44"/>
        <v>0</v>
      </c>
      <c r="AJ118" s="56">
        <f t="shared" si="45"/>
        <v>0</v>
      </c>
      <c r="AK118" s="56">
        <f t="shared" si="46"/>
        <v>0</v>
      </c>
      <c r="AL118" s="56">
        <f t="shared" si="47"/>
        <v>0</v>
      </c>
      <c r="AM118" s="159" t="b">
        <f t="shared" si="48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9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35"/>
        <v>0</v>
      </c>
      <c r="AU118" s="125">
        <f t="shared" si="36"/>
        <v>0</v>
      </c>
      <c r="AV118" s="183">
        <f t="shared" si="37"/>
        <v>0</v>
      </c>
      <c r="AW118" s="32"/>
      <c r="AX118" s="32"/>
      <c r="AY118" s="450" t="str">
        <f t="shared" si="56"/>
        <v xml:space="preserve"> </v>
      </c>
    </row>
    <row r="119" spans="1:51" s="120" customFormat="1">
      <c r="A119" s="542"/>
      <c r="B119" s="542"/>
      <c r="C119" s="117">
        <f t="shared" si="33"/>
        <v>98</v>
      </c>
      <c r="D119" s="173"/>
      <c r="E119" s="173"/>
      <c r="F119" s="341">
        <f t="shared" si="50"/>
        <v>0</v>
      </c>
      <c r="G119" s="117"/>
      <c r="H119" s="118" t="str">
        <f t="shared" si="38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40"/>
        <v>-</v>
      </c>
      <c r="L119" s="156"/>
      <c r="M119" s="44" t="str">
        <f t="shared" si="39"/>
        <v>-</v>
      </c>
      <c r="N119" s="157">
        <f t="shared" si="51"/>
        <v>0</v>
      </c>
      <c r="O119" s="157">
        <f t="shared" si="52"/>
        <v>0</v>
      </c>
      <c r="P119" s="157">
        <f t="shared" si="53"/>
        <v>0</v>
      </c>
      <c r="Q119" s="157">
        <f t="shared" si="54"/>
        <v>0</v>
      </c>
      <c r="R119" s="158">
        <f t="shared" si="55"/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34"/>
        <v>0</v>
      </c>
      <c r="W119" s="158">
        <f t="shared" si="34"/>
        <v>0</v>
      </c>
      <c r="X119" s="158">
        <f t="shared" si="34"/>
        <v>0</v>
      </c>
      <c r="Y119" s="158">
        <f t="shared" si="34"/>
        <v>0</v>
      </c>
      <c r="Z119" s="158">
        <f t="shared" si="57"/>
        <v>0</v>
      </c>
      <c r="AA119" s="158">
        <f t="shared" si="57"/>
        <v>0</v>
      </c>
      <c r="AB119" s="158">
        <f t="shared" si="57"/>
        <v>0</v>
      </c>
      <c r="AC119" s="158">
        <f t="shared" si="57"/>
        <v>0</v>
      </c>
      <c r="AD119" s="158">
        <f t="shared" si="58"/>
        <v>0</v>
      </c>
      <c r="AE119" s="44" t="str">
        <f>IF(J119="s",IF(K119&gt;(SUMMARY!$I$12*H119),K119,0),"- ")</f>
        <v xml:space="preserve">- </v>
      </c>
      <c r="AF119" s="56" t="str">
        <f t="shared" si="41"/>
        <v>OK</v>
      </c>
      <c r="AG119" s="56">
        <f t="shared" si="42"/>
        <v>0</v>
      </c>
      <c r="AH119" s="56">
        <f t="shared" si="43"/>
        <v>0</v>
      </c>
      <c r="AI119" s="56">
        <f t="shared" si="44"/>
        <v>0</v>
      </c>
      <c r="AJ119" s="56">
        <f t="shared" si="45"/>
        <v>0</v>
      </c>
      <c r="AK119" s="56">
        <f t="shared" si="46"/>
        <v>0</v>
      </c>
      <c r="AL119" s="56">
        <f t="shared" si="47"/>
        <v>0</v>
      </c>
      <c r="AM119" s="159" t="b">
        <f t="shared" si="48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9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35"/>
        <v>0</v>
      </c>
      <c r="AU119" s="125">
        <f t="shared" si="36"/>
        <v>0</v>
      </c>
      <c r="AV119" s="183">
        <f t="shared" si="37"/>
        <v>0</v>
      </c>
      <c r="AW119" s="32"/>
      <c r="AX119" s="32"/>
      <c r="AY119" s="450" t="str">
        <f t="shared" si="56"/>
        <v xml:space="preserve"> </v>
      </c>
    </row>
    <row r="120" spans="1:51" s="120" customFormat="1">
      <c r="A120" s="543"/>
      <c r="B120" s="543"/>
      <c r="C120" s="117">
        <f t="shared" si="33"/>
        <v>99</v>
      </c>
      <c r="D120" s="173"/>
      <c r="E120" s="173"/>
      <c r="F120" s="341">
        <f t="shared" si="50"/>
        <v>0</v>
      </c>
      <c r="G120" s="117"/>
      <c r="H120" s="118" t="str">
        <f t="shared" si="38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40"/>
        <v>-</v>
      </c>
      <c r="L120" s="156"/>
      <c r="M120" s="44" t="str">
        <f t="shared" si="39"/>
        <v>-</v>
      </c>
      <c r="N120" s="157">
        <f t="shared" si="51"/>
        <v>0</v>
      </c>
      <c r="O120" s="157">
        <f t="shared" si="52"/>
        <v>0</v>
      </c>
      <c r="P120" s="157">
        <f t="shared" si="53"/>
        <v>0</v>
      </c>
      <c r="Q120" s="157">
        <f t="shared" si="54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34"/>
        <v>0</v>
      </c>
      <c r="W120" s="158">
        <f t="shared" si="34"/>
        <v>0</v>
      </c>
      <c r="X120" s="158">
        <f t="shared" si="34"/>
        <v>0</v>
      </c>
      <c r="Y120" s="158">
        <f t="shared" si="34"/>
        <v>0</v>
      </c>
      <c r="Z120" s="158">
        <f t="shared" si="57"/>
        <v>0</v>
      </c>
      <c r="AA120" s="158">
        <f t="shared" si="57"/>
        <v>0</v>
      </c>
      <c r="AB120" s="158">
        <f t="shared" si="57"/>
        <v>0</v>
      </c>
      <c r="AC120" s="158">
        <f t="shared" si="57"/>
        <v>0</v>
      </c>
      <c r="AD120" s="158">
        <f t="shared" si="58"/>
        <v>0</v>
      </c>
      <c r="AE120" s="44" t="str">
        <f>IF(J120="s",IF(K120&gt;(SUMMARY!$I$12*H120),K120,0),"- ")</f>
        <v xml:space="preserve">- </v>
      </c>
      <c r="AF120" s="56" t="str">
        <f t="shared" si="41"/>
        <v>OK</v>
      </c>
      <c r="AG120" s="56">
        <f t="shared" si="42"/>
        <v>0</v>
      </c>
      <c r="AH120" s="56">
        <f t="shared" si="43"/>
        <v>0</v>
      </c>
      <c r="AI120" s="56">
        <f t="shared" si="44"/>
        <v>0</v>
      </c>
      <c r="AJ120" s="56">
        <f t="shared" si="45"/>
        <v>0</v>
      </c>
      <c r="AK120" s="56">
        <f t="shared" si="46"/>
        <v>0</v>
      </c>
      <c r="AL120" s="56">
        <f t="shared" si="47"/>
        <v>0</v>
      </c>
      <c r="AM120" s="159" t="b">
        <f t="shared" si="48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9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35"/>
        <v>0</v>
      </c>
      <c r="AU120" s="125">
        <f t="shared" si="36"/>
        <v>0</v>
      </c>
      <c r="AV120" s="183">
        <f t="shared" si="37"/>
        <v>0</v>
      </c>
      <c r="AW120" s="32"/>
      <c r="AX120" s="32"/>
      <c r="AY120" s="450" t="str">
        <f t="shared" si="56"/>
        <v xml:space="preserve"> </v>
      </c>
    </row>
    <row r="121" spans="1:51" s="120" customFormat="1">
      <c r="A121" s="543"/>
      <c r="B121" s="543"/>
      <c r="C121" s="117">
        <f t="shared" si="33"/>
        <v>100</v>
      </c>
      <c r="D121" s="173"/>
      <c r="E121" s="173"/>
      <c r="F121" s="341">
        <f t="shared" si="50"/>
        <v>0</v>
      </c>
      <c r="G121" s="117"/>
      <c r="H121" s="118" t="str">
        <f t="shared" si="38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40"/>
        <v>-</v>
      </c>
      <c r="L121" s="156"/>
      <c r="M121" s="44" t="str">
        <f t="shared" si="39"/>
        <v>-</v>
      </c>
      <c r="N121" s="157">
        <f t="shared" si="51"/>
        <v>0</v>
      </c>
      <c r="O121" s="157">
        <f t="shared" si="52"/>
        <v>0</v>
      </c>
      <c r="P121" s="157">
        <f t="shared" si="53"/>
        <v>0</v>
      </c>
      <c r="Q121" s="157">
        <f t="shared" si="54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34"/>
        <v>0</v>
      </c>
      <c r="W121" s="158">
        <f t="shared" si="34"/>
        <v>0</v>
      </c>
      <c r="X121" s="158">
        <f t="shared" si="34"/>
        <v>0</v>
      </c>
      <c r="Y121" s="158">
        <f t="shared" si="34"/>
        <v>0</v>
      </c>
      <c r="Z121" s="158">
        <f t="shared" si="57"/>
        <v>0</v>
      </c>
      <c r="AA121" s="158">
        <f t="shared" si="57"/>
        <v>0</v>
      </c>
      <c r="AB121" s="158">
        <f t="shared" si="57"/>
        <v>0</v>
      </c>
      <c r="AC121" s="158">
        <f t="shared" si="57"/>
        <v>0</v>
      </c>
      <c r="AD121" s="158">
        <f t="shared" si="58"/>
        <v>0</v>
      </c>
      <c r="AE121" s="44" t="str">
        <f>IF(J121="s",IF(K121&gt;(SUMMARY!$I$12*H121),K121,0),"- ")</f>
        <v xml:space="preserve">- </v>
      </c>
      <c r="AF121" s="56" t="str">
        <f t="shared" si="41"/>
        <v>OK</v>
      </c>
      <c r="AG121" s="56">
        <f t="shared" si="42"/>
        <v>0</v>
      </c>
      <c r="AH121" s="56">
        <f t="shared" si="43"/>
        <v>0</v>
      </c>
      <c r="AI121" s="56">
        <f t="shared" si="44"/>
        <v>0</v>
      </c>
      <c r="AJ121" s="56">
        <f t="shared" si="45"/>
        <v>0</v>
      </c>
      <c r="AK121" s="56">
        <f t="shared" si="46"/>
        <v>0</v>
      </c>
      <c r="AL121" s="56">
        <f t="shared" si="47"/>
        <v>0</v>
      </c>
      <c r="AM121" s="159" t="b">
        <f t="shared" si="48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9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35"/>
        <v>0</v>
      </c>
      <c r="AU121" s="125">
        <f t="shared" si="36"/>
        <v>0</v>
      </c>
      <c r="AV121" s="183">
        <f t="shared" si="37"/>
        <v>0</v>
      </c>
      <c r="AW121" s="32"/>
      <c r="AX121" s="32"/>
      <c r="AY121" s="450" t="str">
        <f t="shared" si="56"/>
        <v xml:space="preserve"> </v>
      </c>
    </row>
    <row r="122" spans="1:51" s="120" customFormat="1">
      <c r="A122" s="543"/>
      <c r="B122" s="543"/>
      <c r="C122" s="117">
        <f t="shared" si="33"/>
        <v>101</v>
      </c>
      <c r="D122" s="173"/>
      <c r="E122" s="173"/>
      <c r="F122" s="341">
        <f t="shared" si="50"/>
        <v>0</v>
      </c>
      <c r="G122" s="117"/>
      <c r="H122" s="118" t="str">
        <f t="shared" si="38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40"/>
        <v>-</v>
      </c>
      <c r="L122" s="156"/>
      <c r="M122" s="44" t="str">
        <f t="shared" si="39"/>
        <v>-</v>
      </c>
      <c r="N122" s="157">
        <f t="shared" si="51"/>
        <v>0</v>
      </c>
      <c r="O122" s="157">
        <f t="shared" si="52"/>
        <v>0</v>
      </c>
      <c r="P122" s="157">
        <f t="shared" si="53"/>
        <v>0</v>
      </c>
      <c r="Q122" s="157">
        <f t="shared" si="54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34"/>
        <v>0</v>
      </c>
      <c r="W122" s="158">
        <f t="shared" si="34"/>
        <v>0</v>
      </c>
      <c r="X122" s="158">
        <f t="shared" si="34"/>
        <v>0</v>
      </c>
      <c r="Y122" s="158">
        <f t="shared" si="34"/>
        <v>0</v>
      </c>
      <c r="Z122" s="158">
        <f t="shared" si="57"/>
        <v>0</v>
      </c>
      <c r="AA122" s="158">
        <f t="shared" si="57"/>
        <v>0</v>
      </c>
      <c r="AB122" s="158">
        <f t="shared" si="57"/>
        <v>0</v>
      </c>
      <c r="AC122" s="158">
        <f t="shared" si="57"/>
        <v>0</v>
      </c>
      <c r="AD122" s="158">
        <f t="shared" si="58"/>
        <v>0</v>
      </c>
      <c r="AE122" s="44" t="str">
        <f>IF(J122="s",IF(K122&gt;(SUMMARY!$I$12*H122),K122,0),"- ")</f>
        <v xml:space="preserve">- </v>
      </c>
      <c r="AF122" s="56" t="str">
        <f t="shared" si="41"/>
        <v>OK</v>
      </c>
      <c r="AG122" s="56">
        <f t="shared" si="42"/>
        <v>0</v>
      </c>
      <c r="AH122" s="56">
        <f t="shared" si="43"/>
        <v>0</v>
      </c>
      <c r="AI122" s="56">
        <f t="shared" si="44"/>
        <v>0</v>
      </c>
      <c r="AJ122" s="56">
        <f t="shared" si="45"/>
        <v>0</v>
      </c>
      <c r="AK122" s="56">
        <f t="shared" si="46"/>
        <v>0</v>
      </c>
      <c r="AL122" s="56">
        <f t="shared" si="47"/>
        <v>0</v>
      </c>
      <c r="AM122" s="159" t="b">
        <f t="shared" si="48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9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35"/>
        <v>0</v>
      </c>
      <c r="AU122" s="125">
        <f t="shared" si="36"/>
        <v>0</v>
      </c>
      <c r="AV122" s="183">
        <f t="shared" si="37"/>
        <v>0</v>
      </c>
      <c r="AW122" s="32"/>
      <c r="AX122" s="32"/>
      <c r="AY122" s="450" t="str">
        <f t="shared" si="56"/>
        <v xml:space="preserve"> </v>
      </c>
    </row>
    <row r="123" spans="1:51" s="120" customFormat="1">
      <c r="A123" s="542"/>
      <c r="B123" s="542"/>
      <c r="C123" s="117">
        <f t="shared" si="33"/>
        <v>102</v>
      </c>
      <c r="D123" s="173"/>
      <c r="E123" s="173"/>
      <c r="F123" s="341">
        <f t="shared" si="50"/>
        <v>0</v>
      </c>
      <c r="G123" s="117"/>
      <c r="H123" s="118" t="str">
        <f t="shared" si="38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40"/>
        <v>-</v>
      </c>
      <c r="L123" s="156"/>
      <c r="M123" s="44" t="str">
        <f t="shared" si="39"/>
        <v>-</v>
      </c>
      <c r="N123" s="157">
        <f t="shared" si="51"/>
        <v>0</v>
      </c>
      <c r="O123" s="157">
        <f t="shared" si="52"/>
        <v>0</v>
      </c>
      <c r="P123" s="157">
        <f t="shared" si="53"/>
        <v>0</v>
      </c>
      <c r="Q123" s="157">
        <f t="shared" si="54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34"/>
        <v>0</v>
      </c>
      <c r="W123" s="158">
        <f t="shared" si="34"/>
        <v>0</v>
      </c>
      <c r="X123" s="158">
        <f t="shared" si="34"/>
        <v>0</v>
      </c>
      <c r="Y123" s="158">
        <f t="shared" si="34"/>
        <v>0</v>
      </c>
      <c r="Z123" s="158">
        <f t="shared" si="57"/>
        <v>0</v>
      </c>
      <c r="AA123" s="158">
        <f t="shared" si="57"/>
        <v>0</v>
      </c>
      <c r="AB123" s="158">
        <f t="shared" si="57"/>
        <v>0</v>
      </c>
      <c r="AC123" s="158">
        <f t="shared" si="57"/>
        <v>0</v>
      </c>
      <c r="AD123" s="158">
        <f t="shared" si="58"/>
        <v>0</v>
      </c>
      <c r="AE123" s="44" t="str">
        <f>IF(J123="s",IF(K123&gt;(SUMMARY!$I$12*H123),K123,0),"- ")</f>
        <v xml:space="preserve">- </v>
      </c>
      <c r="AF123" s="56" t="str">
        <f t="shared" si="41"/>
        <v>OK</v>
      </c>
      <c r="AG123" s="56">
        <f t="shared" si="42"/>
        <v>0</v>
      </c>
      <c r="AH123" s="56">
        <f t="shared" si="43"/>
        <v>0</v>
      </c>
      <c r="AI123" s="56">
        <f t="shared" si="44"/>
        <v>0</v>
      </c>
      <c r="AJ123" s="56">
        <f t="shared" si="45"/>
        <v>0</v>
      </c>
      <c r="AK123" s="56">
        <f t="shared" si="46"/>
        <v>0</v>
      </c>
      <c r="AL123" s="56">
        <f t="shared" si="47"/>
        <v>0</v>
      </c>
      <c r="AM123" s="159" t="b">
        <f t="shared" si="48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9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35"/>
        <v>0</v>
      </c>
      <c r="AU123" s="125">
        <f t="shared" si="36"/>
        <v>0</v>
      </c>
      <c r="AV123" s="183">
        <f t="shared" si="37"/>
        <v>0</v>
      </c>
      <c r="AW123" s="32"/>
      <c r="AX123" s="32"/>
      <c r="AY123" s="450" t="str">
        <f t="shared" si="56"/>
        <v xml:space="preserve"> </v>
      </c>
    </row>
    <row r="124" spans="1:51" s="120" customFormat="1">
      <c r="A124" s="542"/>
      <c r="B124" s="542"/>
      <c r="C124" s="117">
        <f t="shared" si="33"/>
        <v>103</v>
      </c>
      <c r="D124" s="173"/>
      <c r="E124" s="173"/>
      <c r="F124" s="341">
        <f t="shared" si="50"/>
        <v>0</v>
      </c>
      <c r="G124" s="117"/>
      <c r="H124" s="118" t="str">
        <f t="shared" si="38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40"/>
        <v>-</v>
      </c>
      <c r="L124" s="156"/>
      <c r="M124" s="44" t="str">
        <f t="shared" si="39"/>
        <v>-</v>
      </c>
      <c r="N124" s="157">
        <f t="shared" si="51"/>
        <v>0</v>
      </c>
      <c r="O124" s="157">
        <f t="shared" si="52"/>
        <v>0</v>
      </c>
      <c r="P124" s="157">
        <f t="shared" si="53"/>
        <v>0</v>
      </c>
      <c r="Q124" s="157">
        <f t="shared" si="54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34"/>
        <v>0</v>
      </c>
      <c r="W124" s="158">
        <f t="shared" si="34"/>
        <v>0</v>
      </c>
      <c r="X124" s="158">
        <f t="shared" si="34"/>
        <v>0</v>
      </c>
      <c r="Y124" s="158">
        <f t="shared" si="34"/>
        <v>0</v>
      </c>
      <c r="Z124" s="158">
        <f t="shared" si="57"/>
        <v>0</v>
      </c>
      <c r="AA124" s="158">
        <f t="shared" si="57"/>
        <v>0</v>
      </c>
      <c r="AB124" s="158">
        <f t="shared" si="57"/>
        <v>0</v>
      </c>
      <c r="AC124" s="158">
        <f t="shared" si="57"/>
        <v>0</v>
      </c>
      <c r="AD124" s="158">
        <f t="shared" si="58"/>
        <v>0</v>
      </c>
      <c r="AE124" s="44" t="str">
        <f>IF(J124="s",IF(K124&gt;(SUMMARY!$I$12*H124),K124,0),"- ")</f>
        <v xml:space="preserve">- </v>
      </c>
      <c r="AF124" s="56" t="str">
        <f t="shared" si="41"/>
        <v>OK</v>
      </c>
      <c r="AG124" s="56">
        <f t="shared" si="42"/>
        <v>0</v>
      </c>
      <c r="AH124" s="56">
        <f t="shared" si="43"/>
        <v>0</v>
      </c>
      <c r="AI124" s="56">
        <f t="shared" si="44"/>
        <v>0</v>
      </c>
      <c r="AJ124" s="56">
        <f t="shared" si="45"/>
        <v>0</v>
      </c>
      <c r="AK124" s="56">
        <f t="shared" si="46"/>
        <v>0</v>
      </c>
      <c r="AL124" s="56">
        <f t="shared" si="47"/>
        <v>0</v>
      </c>
      <c r="AM124" s="159" t="b">
        <f t="shared" si="48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9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35"/>
        <v>0</v>
      </c>
      <c r="AU124" s="125">
        <f t="shared" si="36"/>
        <v>0</v>
      </c>
      <c r="AV124" s="183">
        <f t="shared" si="37"/>
        <v>0</v>
      </c>
      <c r="AW124" s="32"/>
      <c r="AX124" s="32"/>
      <c r="AY124" s="450" t="str">
        <f t="shared" si="56"/>
        <v xml:space="preserve"> </v>
      </c>
    </row>
    <row r="125" spans="1:51" s="120" customFormat="1">
      <c r="A125" s="542"/>
      <c r="B125" s="542"/>
      <c r="C125" s="117">
        <f t="shared" si="33"/>
        <v>104</v>
      </c>
      <c r="D125" s="173"/>
      <c r="E125" s="173"/>
      <c r="F125" s="341">
        <f t="shared" si="50"/>
        <v>0</v>
      </c>
      <c r="G125" s="117"/>
      <c r="H125" s="118" t="str">
        <f t="shared" si="38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40"/>
        <v>-</v>
      </c>
      <c r="L125" s="156"/>
      <c r="M125" s="44" t="str">
        <f t="shared" si="39"/>
        <v>-</v>
      </c>
      <c r="N125" s="157">
        <f t="shared" si="51"/>
        <v>0</v>
      </c>
      <c r="O125" s="157">
        <f t="shared" si="52"/>
        <v>0</v>
      </c>
      <c r="P125" s="157">
        <f t="shared" si="53"/>
        <v>0</v>
      </c>
      <c r="Q125" s="157">
        <f t="shared" si="54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34"/>
        <v>0</v>
      </c>
      <c r="W125" s="158">
        <f t="shared" si="34"/>
        <v>0</v>
      </c>
      <c r="X125" s="158">
        <f t="shared" si="34"/>
        <v>0</v>
      </c>
      <c r="Y125" s="158">
        <f t="shared" si="34"/>
        <v>0</v>
      </c>
      <c r="Z125" s="158">
        <f t="shared" si="57"/>
        <v>0</v>
      </c>
      <c r="AA125" s="158">
        <f t="shared" si="57"/>
        <v>0</v>
      </c>
      <c r="AB125" s="158">
        <f t="shared" si="57"/>
        <v>0</v>
      </c>
      <c r="AC125" s="158">
        <f t="shared" si="57"/>
        <v>0</v>
      </c>
      <c r="AD125" s="158">
        <f t="shared" si="58"/>
        <v>0</v>
      </c>
      <c r="AE125" s="44" t="str">
        <f>IF(J125="s",IF(K125&gt;(SUMMARY!$I$12*H125),K125,0),"- ")</f>
        <v xml:space="preserve">- </v>
      </c>
      <c r="AF125" s="56" t="str">
        <f t="shared" si="41"/>
        <v>OK</v>
      </c>
      <c r="AG125" s="56">
        <f t="shared" si="42"/>
        <v>0</v>
      </c>
      <c r="AH125" s="56">
        <f t="shared" si="43"/>
        <v>0</v>
      </c>
      <c r="AI125" s="56">
        <f t="shared" si="44"/>
        <v>0</v>
      </c>
      <c r="AJ125" s="56">
        <f t="shared" si="45"/>
        <v>0</v>
      </c>
      <c r="AK125" s="56">
        <f t="shared" si="46"/>
        <v>0</v>
      </c>
      <c r="AL125" s="56">
        <f t="shared" si="47"/>
        <v>0</v>
      </c>
      <c r="AM125" s="159" t="b">
        <f t="shared" si="48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9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35"/>
        <v>0</v>
      </c>
      <c r="AU125" s="125">
        <f t="shared" si="36"/>
        <v>0</v>
      </c>
      <c r="AV125" s="183">
        <f t="shared" si="37"/>
        <v>0</v>
      </c>
      <c r="AW125" s="32"/>
      <c r="AX125" s="32"/>
      <c r="AY125" s="450" t="str">
        <f t="shared" si="56"/>
        <v xml:space="preserve"> </v>
      </c>
    </row>
    <row r="126" spans="1:51" s="120" customFormat="1">
      <c r="A126" s="542"/>
      <c r="B126" s="542"/>
      <c r="C126" s="117">
        <f t="shared" si="33"/>
        <v>105</v>
      </c>
      <c r="D126" s="173"/>
      <c r="E126" s="173"/>
      <c r="F126" s="341">
        <f t="shared" si="50"/>
        <v>0</v>
      </c>
      <c r="G126" s="117"/>
      <c r="H126" s="118" t="str">
        <f t="shared" si="38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40"/>
        <v>-</v>
      </c>
      <c r="L126" s="156"/>
      <c r="M126" s="44" t="str">
        <f t="shared" si="39"/>
        <v>-</v>
      </c>
      <c r="N126" s="157">
        <f t="shared" si="51"/>
        <v>0</v>
      </c>
      <c r="O126" s="157">
        <f t="shared" si="52"/>
        <v>0</v>
      </c>
      <c r="P126" s="157">
        <f t="shared" si="53"/>
        <v>0</v>
      </c>
      <c r="Q126" s="157">
        <f t="shared" si="54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34"/>
        <v>0</v>
      </c>
      <c r="W126" s="158">
        <f t="shared" si="34"/>
        <v>0</v>
      </c>
      <c r="X126" s="158">
        <f t="shared" si="34"/>
        <v>0</v>
      </c>
      <c r="Y126" s="158">
        <f t="shared" si="34"/>
        <v>0</v>
      </c>
      <c r="Z126" s="158">
        <f t="shared" si="57"/>
        <v>0</v>
      </c>
      <c r="AA126" s="158">
        <f t="shared" si="57"/>
        <v>0</v>
      </c>
      <c r="AB126" s="158">
        <f t="shared" si="57"/>
        <v>0</v>
      </c>
      <c r="AC126" s="158">
        <f t="shared" si="57"/>
        <v>0</v>
      </c>
      <c r="AD126" s="158">
        <f t="shared" si="58"/>
        <v>0</v>
      </c>
      <c r="AE126" s="44" t="str">
        <f>IF(J126="s",IF(K126&gt;(SUMMARY!$I$12*H126),K126,0),"- ")</f>
        <v xml:space="preserve">- </v>
      </c>
      <c r="AF126" s="56" t="str">
        <f t="shared" si="41"/>
        <v>OK</v>
      </c>
      <c r="AG126" s="56">
        <f t="shared" si="42"/>
        <v>0</v>
      </c>
      <c r="AH126" s="56">
        <f t="shared" si="43"/>
        <v>0</v>
      </c>
      <c r="AI126" s="56">
        <f t="shared" si="44"/>
        <v>0</v>
      </c>
      <c r="AJ126" s="56">
        <f t="shared" si="45"/>
        <v>0</v>
      </c>
      <c r="AK126" s="56">
        <f t="shared" si="46"/>
        <v>0</v>
      </c>
      <c r="AL126" s="56">
        <f t="shared" si="47"/>
        <v>0</v>
      </c>
      <c r="AM126" s="159" t="b">
        <f t="shared" si="48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9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35"/>
        <v>0</v>
      </c>
      <c r="AU126" s="125">
        <f t="shared" si="36"/>
        <v>0</v>
      </c>
      <c r="AV126" s="183">
        <f t="shared" si="37"/>
        <v>0</v>
      </c>
      <c r="AW126" s="32"/>
      <c r="AX126" s="32"/>
      <c r="AY126" s="450" t="str">
        <f t="shared" si="56"/>
        <v xml:space="preserve"> </v>
      </c>
    </row>
    <row r="127" spans="1:51" s="120" customFormat="1">
      <c r="A127" s="542"/>
      <c r="B127" s="542"/>
      <c r="C127" s="117">
        <f t="shared" si="33"/>
        <v>106</v>
      </c>
      <c r="D127" s="173"/>
      <c r="E127" s="173"/>
      <c r="F127" s="341">
        <f t="shared" si="50"/>
        <v>0</v>
      </c>
      <c r="G127" s="117"/>
      <c r="H127" s="118" t="str">
        <f t="shared" si="38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40"/>
        <v>-</v>
      </c>
      <c r="L127" s="156"/>
      <c r="M127" s="44" t="str">
        <f t="shared" si="39"/>
        <v>-</v>
      </c>
      <c r="N127" s="157">
        <f t="shared" si="51"/>
        <v>0</v>
      </c>
      <c r="O127" s="157">
        <f t="shared" si="52"/>
        <v>0</v>
      </c>
      <c r="P127" s="157">
        <f t="shared" si="53"/>
        <v>0</v>
      </c>
      <c r="Q127" s="157">
        <f t="shared" si="54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34"/>
        <v>0</v>
      </c>
      <c r="W127" s="158">
        <f t="shared" si="34"/>
        <v>0</v>
      </c>
      <c r="X127" s="158">
        <f t="shared" si="34"/>
        <v>0</v>
      </c>
      <c r="Y127" s="158">
        <f t="shared" si="34"/>
        <v>0</v>
      </c>
      <c r="Z127" s="158">
        <f t="shared" si="57"/>
        <v>0</v>
      </c>
      <c r="AA127" s="158">
        <f t="shared" si="57"/>
        <v>0</v>
      </c>
      <c r="AB127" s="158">
        <f t="shared" si="57"/>
        <v>0</v>
      </c>
      <c r="AC127" s="158">
        <f t="shared" si="57"/>
        <v>0</v>
      </c>
      <c r="AD127" s="158">
        <f t="shared" si="58"/>
        <v>0</v>
      </c>
      <c r="AE127" s="44" t="str">
        <f>IF(J127="s",IF(K127&gt;(SUMMARY!$I$12*H127),K127,0),"- ")</f>
        <v xml:space="preserve">- </v>
      </c>
      <c r="AF127" s="56" t="str">
        <f t="shared" si="41"/>
        <v>OK</v>
      </c>
      <c r="AG127" s="56">
        <f t="shared" si="42"/>
        <v>0</v>
      </c>
      <c r="AH127" s="56">
        <f t="shared" si="43"/>
        <v>0</v>
      </c>
      <c r="AI127" s="56">
        <f t="shared" si="44"/>
        <v>0</v>
      </c>
      <c r="AJ127" s="56">
        <f t="shared" si="45"/>
        <v>0</v>
      </c>
      <c r="AK127" s="56">
        <f t="shared" si="46"/>
        <v>0</v>
      </c>
      <c r="AL127" s="56">
        <f t="shared" si="47"/>
        <v>0</v>
      </c>
      <c r="AM127" s="159" t="b">
        <f t="shared" si="48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9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35"/>
        <v>0</v>
      </c>
      <c r="AU127" s="125">
        <f t="shared" si="36"/>
        <v>0</v>
      </c>
      <c r="AV127" s="183">
        <f t="shared" si="37"/>
        <v>0</v>
      </c>
      <c r="AW127" s="32"/>
      <c r="AX127" s="32"/>
      <c r="AY127" s="450" t="str">
        <f t="shared" si="56"/>
        <v xml:space="preserve"> </v>
      </c>
    </row>
    <row r="128" spans="1:51" s="120" customFormat="1">
      <c r="A128" s="542"/>
      <c r="B128" s="542"/>
      <c r="C128" s="117">
        <f t="shared" si="33"/>
        <v>107</v>
      </c>
      <c r="D128" s="173"/>
      <c r="E128" s="173"/>
      <c r="F128" s="341">
        <f t="shared" si="50"/>
        <v>0</v>
      </c>
      <c r="G128" s="117"/>
      <c r="H128" s="118" t="str">
        <f t="shared" si="38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40"/>
        <v>-</v>
      </c>
      <c r="L128" s="156"/>
      <c r="M128" s="44" t="str">
        <f t="shared" si="39"/>
        <v>-</v>
      </c>
      <c r="N128" s="157">
        <f t="shared" si="51"/>
        <v>0</v>
      </c>
      <c r="O128" s="157">
        <f t="shared" si="52"/>
        <v>0</v>
      </c>
      <c r="P128" s="157">
        <f t="shared" si="53"/>
        <v>0</v>
      </c>
      <c r="Q128" s="157">
        <f t="shared" si="54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34"/>
        <v>0</v>
      </c>
      <c r="W128" s="158">
        <f t="shared" si="34"/>
        <v>0</v>
      </c>
      <c r="X128" s="158">
        <f t="shared" si="34"/>
        <v>0</v>
      </c>
      <c r="Y128" s="158">
        <f t="shared" si="34"/>
        <v>0</v>
      </c>
      <c r="Z128" s="158">
        <f t="shared" si="57"/>
        <v>0</v>
      </c>
      <c r="AA128" s="158">
        <f t="shared" si="57"/>
        <v>0</v>
      </c>
      <c r="AB128" s="158">
        <f t="shared" si="57"/>
        <v>0</v>
      </c>
      <c r="AC128" s="158">
        <f t="shared" si="57"/>
        <v>0</v>
      </c>
      <c r="AD128" s="158">
        <f t="shared" si="58"/>
        <v>0</v>
      </c>
      <c r="AE128" s="44" t="str">
        <f>IF(J128="s",IF(K128&gt;(SUMMARY!$I$12*H128),K128,0),"- ")</f>
        <v xml:space="preserve">- </v>
      </c>
      <c r="AF128" s="56" t="str">
        <f t="shared" si="41"/>
        <v>OK</v>
      </c>
      <c r="AG128" s="56">
        <f t="shared" si="42"/>
        <v>0</v>
      </c>
      <c r="AH128" s="56">
        <f t="shared" si="43"/>
        <v>0</v>
      </c>
      <c r="AI128" s="56">
        <f t="shared" si="44"/>
        <v>0</v>
      </c>
      <c r="AJ128" s="56">
        <f t="shared" si="45"/>
        <v>0</v>
      </c>
      <c r="AK128" s="56">
        <f t="shared" si="46"/>
        <v>0</v>
      </c>
      <c r="AL128" s="56">
        <f t="shared" si="47"/>
        <v>0</v>
      </c>
      <c r="AM128" s="159" t="b">
        <f t="shared" si="48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9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35"/>
        <v>0</v>
      </c>
      <c r="AU128" s="125">
        <f t="shared" si="36"/>
        <v>0</v>
      </c>
      <c r="AV128" s="183">
        <f t="shared" si="37"/>
        <v>0</v>
      </c>
      <c r="AW128" s="32"/>
      <c r="AX128" s="32"/>
      <c r="AY128" s="450" t="str">
        <f t="shared" si="56"/>
        <v xml:space="preserve"> </v>
      </c>
    </row>
    <row r="129" spans="1:51" s="120" customFormat="1">
      <c r="A129" s="542"/>
      <c r="B129" s="542"/>
      <c r="C129" s="117">
        <f t="shared" si="33"/>
        <v>108</v>
      </c>
      <c r="D129" s="173"/>
      <c r="E129" s="173"/>
      <c r="F129" s="341">
        <f t="shared" si="50"/>
        <v>0</v>
      </c>
      <c r="G129" s="117"/>
      <c r="H129" s="118" t="str">
        <f t="shared" si="38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40"/>
        <v>-</v>
      </c>
      <c r="L129" s="156"/>
      <c r="M129" s="44" t="str">
        <f t="shared" si="39"/>
        <v>-</v>
      </c>
      <c r="N129" s="157">
        <f t="shared" si="51"/>
        <v>0</v>
      </c>
      <c r="O129" s="157">
        <f t="shared" si="52"/>
        <v>0</v>
      </c>
      <c r="P129" s="157">
        <f t="shared" si="53"/>
        <v>0</v>
      </c>
      <c r="Q129" s="157">
        <f t="shared" si="54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34"/>
        <v>0</v>
      </c>
      <c r="W129" s="158">
        <f t="shared" si="34"/>
        <v>0</v>
      </c>
      <c r="X129" s="158">
        <f t="shared" si="34"/>
        <v>0</v>
      </c>
      <c r="Y129" s="158">
        <f t="shared" si="34"/>
        <v>0</v>
      </c>
      <c r="Z129" s="158">
        <f t="shared" si="57"/>
        <v>0</v>
      </c>
      <c r="AA129" s="158">
        <f t="shared" si="57"/>
        <v>0</v>
      </c>
      <c r="AB129" s="158">
        <f t="shared" si="57"/>
        <v>0</v>
      </c>
      <c r="AC129" s="158">
        <f t="shared" si="57"/>
        <v>0</v>
      </c>
      <c r="AD129" s="158">
        <f t="shared" si="58"/>
        <v>0</v>
      </c>
      <c r="AE129" s="44" t="str">
        <f>IF(J129="s",IF(K129&gt;(SUMMARY!$I$12*H129),K129,0),"- ")</f>
        <v xml:space="preserve">- </v>
      </c>
      <c r="AF129" s="56" t="str">
        <f t="shared" si="41"/>
        <v>OK</v>
      </c>
      <c r="AG129" s="56">
        <f t="shared" si="42"/>
        <v>0</v>
      </c>
      <c r="AH129" s="56">
        <f t="shared" si="43"/>
        <v>0</v>
      </c>
      <c r="AI129" s="56">
        <f t="shared" si="44"/>
        <v>0</v>
      </c>
      <c r="AJ129" s="56">
        <f t="shared" si="45"/>
        <v>0</v>
      </c>
      <c r="AK129" s="56">
        <f t="shared" si="46"/>
        <v>0</v>
      </c>
      <c r="AL129" s="56">
        <f t="shared" si="47"/>
        <v>0</v>
      </c>
      <c r="AM129" s="159" t="b">
        <f t="shared" si="48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9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35"/>
        <v>0</v>
      </c>
      <c r="AU129" s="125">
        <f t="shared" si="36"/>
        <v>0</v>
      </c>
      <c r="AV129" s="183">
        <f t="shared" si="37"/>
        <v>0</v>
      </c>
      <c r="AW129" s="32"/>
      <c r="AX129" s="32"/>
      <c r="AY129" s="450" t="str">
        <f t="shared" si="56"/>
        <v xml:space="preserve"> </v>
      </c>
    </row>
    <row r="130" spans="1:51" s="120" customFormat="1">
      <c r="A130" s="542"/>
      <c r="B130" s="542"/>
      <c r="C130" s="117">
        <f t="shared" si="33"/>
        <v>109</v>
      </c>
      <c r="D130" s="173"/>
      <c r="E130" s="173"/>
      <c r="F130" s="341">
        <f t="shared" si="50"/>
        <v>0</v>
      </c>
      <c r="G130" s="117"/>
      <c r="H130" s="118" t="str">
        <f t="shared" si="38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40"/>
        <v>-</v>
      </c>
      <c r="L130" s="156"/>
      <c r="M130" s="44" t="str">
        <f t="shared" si="39"/>
        <v>-</v>
      </c>
      <c r="N130" s="157">
        <f t="shared" si="51"/>
        <v>0</v>
      </c>
      <c r="O130" s="157">
        <f t="shared" si="52"/>
        <v>0</v>
      </c>
      <c r="P130" s="157">
        <f t="shared" si="53"/>
        <v>0</v>
      </c>
      <c r="Q130" s="157">
        <f t="shared" si="54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34"/>
        <v>0</v>
      </c>
      <c r="W130" s="158">
        <f t="shared" si="34"/>
        <v>0</v>
      </c>
      <c r="X130" s="158">
        <f t="shared" si="34"/>
        <v>0</v>
      </c>
      <c r="Y130" s="158">
        <f t="shared" si="34"/>
        <v>0</v>
      </c>
      <c r="Z130" s="158">
        <f t="shared" si="57"/>
        <v>0</v>
      </c>
      <c r="AA130" s="158">
        <f t="shared" si="57"/>
        <v>0</v>
      </c>
      <c r="AB130" s="158">
        <f t="shared" si="57"/>
        <v>0</v>
      </c>
      <c r="AC130" s="158">
        <f t="shared" si="57"/>
        <v>0</v>
      </c>
      <c r="AD130" s="158">
        <f t="shared" si="58"/>
        <v>0</v>
      </c>
      <c r="AE130" s="44" t="str">
        <f>IF(J130="s",IF(K130&gt;(SUMMARY!$I$12*H130),K130,0),"- ")</f>
        <v xml:space="preserve">- </v>
      </c>
      <c r="AF130" s="56" t="str">
        <f t="shared" si="41"/>
        <v>OK</v>
      </c>
      <c r="AG130" s="56">
        <f t="shared" si="42"/>
        <v>0</v>
      </c>
      <c r="AH130" s="56">
        <f t="shared" si="43"/>
        <v>0</v>
      </c>
      <c r="AI130" s="56">
        <f t="shared" si="44"/>
        <v>0</v>
      </c>
      <c r="AJ130" s="56">
        <f t="shared" si="45"/>
        <v>0</v>
      </c>
      <c r="AK130" s="56">
        <f t="shared" si="46"/>
        <v>0</v>
      </c>
      <c r="AL130" s="56">
        <f t="shared" si="47"/>
        <v>0</v>
      </c>
      <c r="AM130" s="159" t="b">
        <f t="shared" si="48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9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35"/>
        <v>0</v>
      </c>
      <c r="AU130" s="125">
        <f t="shared" si="36"/>
        <v>0</v>
      </c>
      <c r="AV130" s="183">
        <f t="shared" si="37"/>
        <v>0</v>
      </c>
      <c r="AW130" s="32"/>
      <c r="AX130" s="32"/>
      <c r="AY130" s="450" t="str">
        <f t="shared" si="56"/>
        <v xml:space="preserve"> </v>
      </c>
    </row>
    <row r="131" spans="1:51" s="120" customFormat="1">
      <c r="A131" s="542"/>
      <c r="B131" s="542"/>
      <c r="C131" s="117">
        <f t="shared" si="33"/>
        <v>110</v>
      </c>
      <c r="D131" s="173"/>
      <c r="E131" s="173"/>
      <c r="F131" s="341">
        <f t="shared" si="50"/>
        <v>0</v>
      </c>
      <c r="G131" s="117"/>
      <c r="H131" s="118" t="str">
        <f t="shared" si="38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40"/>
        <v>-</v>
      </c>
      <c r="L131" s="156"/>
      <c r="M131" s="44" t="str">
        <f t="shared" si="39"/>
        <v>-</v>
      </c>
      <c r="N131" s="157">
        <f t="shared" si="51"/>
        <v>0</v>
      </c>
      <c r="O131" s="157">
        <f t="shared" si="52"/>
        <v>0</v>
      </c>
      <c r="P131" s="157">
        <f t="shared" si="53"/>
        <v>0</v>
      </c>
      <c r="Q131" s="157">
        <f t="shared" si="54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34"/>
        <v>0</v>
      </c>
      <c r="W131" s="158">
        <f t="shared" si="34"/>
        <v>0</v>
      </c>
      <c r="X131" s="158">
        <f t="shared" si="34"/>
        <v>0</v>
      </c>
      <c r="Y131" s="158">
        <f t="shared" si="34"/>
        <v>0</v>
      </c>
      <c r="Z131" s="158">
        <f t="shared" si="57"/>
        <v>0</v>
      </c>
      <c r="AA131" s="158">
        <f t="shared" si="57"/>
        <v>0</v>
      </c>
      <c r="AB131" s="158">
        <f t="shared" si="57"/>
        <v>0</v>
      </c>
      <c r="AC131" s="158">
        <f t="shared" si="57"/>
        <v>0</v>
      </c>
      <c r="AD131" s="158">
        <f t="shared" si="58"/>
        <v>0</v>
      </c>
      <c r="AE131" s="44" t="str">
        <f>IF(J131="s",IF(K131&gt;(SUMMARY!$I$12*H131),K131,0),"- ")</f>
        <v xml:space="preserve">- </v>
      </c>
      <c r="AF131" s="56" t="str">
        <f t="shared" si="41"/>
        <v>OK</v>
      </c>
      <c r="AG131" s="56">
        <f t="shared" si="42"/>
        <v>0</v>
      </c>
      <c r="AH131" s="56">
        <f t="shared" si="43"/>
        <v>0</v>
      </c>
      <c r="AI131" s="56">
        <f t="shared" si="44"/>
        <v>0</v>
      </c>
      <c r="AJ131" s="56">
        <f t="shared" si="45"/>
        <v>0</v>
      </c>
      <c r="AK131" s="56">
        <f t="shared" si="46"/>
        <v>0</v>
      </c>
      <c r="AL131" s="56">
        <f t="shared" si="47"/>
        <v>0</v>
      </c>
      <c r="AM131" s="159" t="b">
        <f t="shared" si="48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9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35"/>
        <v>0</v>
      </c>
      <c r="AU131" s="125">
        <f t="shared" si="36"/>
        <v>0</v>
      </c>
      <c r="AV131" s="183">
        <f t="shared" si="37"/>
        <v>0</v>
      </c>
      <c r="AW131" s="32"/>
      <c r="AX131" s="32"/>
      <c r="AY131" s="450" t="str">
        <f t="shared" si="56"/>
        <v xml:space="preserve"> </v>
      </c>
    </row>
    <row r="132" spans="1:51" s="120" customFormat="1">
      <c r="A132" s="542"/>
      <c r="B132" s="542"/>
      <c r="C132" s="117">
        <f t="shared" si="33"/>
        <v>111</v>
      </c>
      <c r="D132" s="173"/>
      <c r="E132" s="173"/>
      <c r="F132" s="341">
        <f t="shared" si="50"/>
        <v>0</v>
      </c>
      <c r="G132" s="117"/>
      <c r="H132" s="118" t="str">
        <f t="shared" si="38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40"/>
        <v>-</v>
      </c>
      <c r="L132" s="156"/>
      <c r="M132" s="44" t="str">
        <f t="shared" si="39"/>
        <v>-</v>
      </c>
      <c r="N132" s="157">
        <f t="shared" si="51"/>
        <v>0</v>
      </c>
      <c r="O132" s="157">
        <f t="shared" si="52"/>
        <v>0</v>
      </c>
      <c r="P132" s="157">
        <f t="shared" si="53"/>
        <v>0</v>
      </c>
      <c r="Q132" s="157">
        <f t="shared" si="54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34"/>
        <v>0</v>
      </c>
      <c r="W132" s="158">
        <f t="shared" si="34"/>
        <v>0</v>
      </c>
      <c r="X132" s="158">
        <f t="shared" si="34"/>
        <v>0</v>
      </c>
      <c r="Y132" s="158">
        <f t="shared" si="34"/>
        <v>0</v>
      </c>
      <c r="Z132" s="158">
        <f t="shared" si="57"/>
        <v>0</v>
      </c>
      <c r="AA132" s="158">
        <f t="shared" si="57"/>
        <v>0</v>
      </c>
      <c r="AB132" s="158">
        <f t="shared" si="57"/>
        <v>0</v>
      </c>
      <c r="AC132" s="158">
        <f t="shared" si="57"/>
        <v>0</v>
      </c>
      <c r="AD132" s="158">
        <f t="shared" si="58"/>
        <v>0</v>
      </c>
      <c r="AE132" s="44" t="str">
        <f>IF(J132="s",IF(K132&gt;(SUMMARY!$I$12*H132),K132,0),"- ")</f>
        <v xml:space="preserve">- </v>
      </c>
      <c r="AF132" s="56" t="str">
        <f t="shared" si="41"/>
        <v>OK</v>
      </c>
      <c r="AG132" s="56">
        <f t="shared" si="42"/>
        <v>0</v>
      </c>
      <c r="AH132" s="56">
        <f t="shared" si="43"/>
        <v>0</v>
      </c>
      <c r="AI132" s="56">
        <f t="shared" si="44"/>
        <v>0</v>
      </c>
      <c r="AJ132" s="56">
        <f t="shared" si="45"/>
        <v>0</v>
      </c>
      <c r="AK132" s="56">
        <f t="shared" si="46"/>
        <v>0</v>
      </c>
      <c r="AL132" s="56">
        <f t="shared" si="47"/>
        <v>0</v>
      </c>
      <c r="AM132" s="159" t="b">
        <f t="shared" si="48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9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35"/>
        <v>0</v>
      </c>
      <c r="AU132" s="125">
        <f t="shared" si="36"/>
        <v>0</v>
      </c>
      <c r="AV132" s="183">
        <f t="shared" si="37"/>
        <v>0</v>
      </c>
      <c r="AW132" s="32"/>
      <c r="AX132" s="32"/>
      <c r="AY132" s="450" t="str">
        <f t="shared" si="56"/>
        <v xml:space="preserve"> </v>
      </c>
    </row>
    <row r="133" spans="1:51" s="120" customFormat="1">
      <c r="A133" s="542"/>
      <c r="B133" s="542"/>
      <c r="C133" s="117">
        <f t="shared" si="33"/>
        <v>112</v>
      </c>
      <c r="D133" s="173"/>
      <c r="E133" s="173"/>
      <c r="F133" s="341">
        <f t="shared" si="50"/>
        <v>0</v>
      </c>
      <c r="G133" s="117"/>
      <c r="H133" s="118" t="str">
        <f t="shared" si="38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40"/>
        <v>-</v>
      </c>
      <c r="L133" s="156"/>
      <c r="M133" s="44" t="str">
        <f t="shared" si="39"/>
        <v>-</v>
      </c>
      <c r="N133" s="157">
        <f t="shared" si="51"/>
        <v>0</v>
      </c>
      <c r="O133" s="157">
        <f t="shared" si="52"/>
        <v>0</v>
      </c>
      <c r="P133" s="157">
        <f t="shared" si="53"/>
        <v>0</v>
      </c>
      <c r="Q133" s="157">
        <f t="shared" si="54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34"/>
        <v>0</v>
      </c>
      <c r="W133" s="158">
        <f t="shared" si="34"/>
        <v>0</v>
      </c>
      <c r="X133" s="158">
        <f t="shared" si="34"/>
        <v>0</v>
      </c>
      <c r="Y133" s="158">
        <f t="shared" si="34"/>
        <v>0</v>
      </c>
      <c r="Z133" s="158">
        <f t="shared" si="57"/>
        <v>0</v>
      </c>
      <c r="AA133" s="158">
        <f t="shared" si="57"/>
        <v>0</v>
      </c>
      <c r="AB133" s="158">
        <f t="shared" si="57"/>
        <v>0</v>
      </c>
      <c r="AC133" s="158">
        <f t="shared" si="57"/>
        <v>0</v>
      </c>
      <c r="AD133" s="158">
        <f t="shared" si="58"/>
        <v>0</v>
      </c>
      <c r="AE133" s="44" t="str">
        <f>IF(J133="s",IF(K133&gt;(SUMMARY!$I$12*H133),K133,0),"- ")</f>
        <v xml:space="preserve">- </v>
      </c>
      <c r="AF133" s="56" t="str">
        <f t="shared" si="41"/>
        <v>OK</v>
      </c>
      <c r="AG133" s="56">
        <f t="shared" si="42"/>
        <v>0</v>
      </c>
      <c r="AH133" s="56">
        <f t="shared" si="43"/>
        <v>0</v>
      </c>
      <c r="AI133" s="56">
        <f t="shared" si="44"/>
        <v>0</v>
      </c>
      <c r="AJ133" s="56">
        <f t="shared" si="45"/>
        <v>0</v>
      </c>
      <c r="AK133" s="56">
        <f t="shared" si="46"/>
        <v>0</v>
      </c>
      <c r="AL133" s="56">
        <f t="shared" si="47"/>
        <v>0</v>
      </c>
      <c r="AM133" s="159" t="b">
        <f t="shared" si="48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9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35"/>
        <v>0</v>
      </c>
      <c r="AU133" s="125">
        <f t="shared" si="36"/>
        <v>0</v>
      </c>
      <c r="AV133" s="183">
        <f t="shared" si="37"/>
        <v>0</v>
      </c>
      <c r="AW133" s="32"/>
      <c r="AX133" s="32"/>
      <c r="AY133" s="450" t="str">
        <f t="shared" si="56"/>
        <v xml:space="preserve"> </v>
      </c>
    </row>
    <row r="134" spans="1:51" s="120" customFormat="1">
      <c r="A134" s="542"/>
      <c r="B134" s="542"/>
      <c r="C134" s="117">
        <f t="shared" si="33"/>
        <v>113</v>
      </c>
      <c r="D134" s="173"/>
      <c r="E134" s="173"/>
      <c r="F134" s="341">
        <f t="shared" si="50"/>
        <v>0</v>
      </c>
      <c r="G134" s="117"/>
      <c r="H134" s="118" t="str">
        <f t="shared" si="38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40"/>
        <v>-</v>
      </c>
      <c r="L134" s="156"/>
      <c r="M134" s="44" t="str">
        <f t="shared" si="39"/>
        <v>-</v>
      </c>
      <c r="N134" s="157">
        <f t="shared" si="51"/>
        <v>0</v>
      </c>
      <c r="O134" s="157">
        <f t="shared" si="52"/>
        <v>0</v>
      </c>
      <c r="P134" s="157">
        <f t="shared" si="53"/>
        <v>0</v>
      </c>
      <c r="Q134" s="157">
        <f t="shared" si="54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34"/>
        <v>0</v>
      </c>
      <c r="W134" s="158">
        <f t="shared" si="34"/>
        <v>0</v>
      </c>
      <c r="X134" s="158">
        <f t="shared" si="34"/>
        <v>0</v>
      </c>
      <c r="Y134" s="158">
        <f t="shared" si="34"/>
        <v>0</v>
      </c>
      <c r="Z134" s="158">
        <f t="shared" si="57"/>
        <v>0</v>
      </c>
      <c r="AA134" s="158">
        <f t="shared" si="57"/>
        <v>0</v>
      </c>
      <c r="AB134" s="158">
        <f t="shared" si="57"/>
        <v>0</v>
      </c>
      <c r="AC134" s="158">
        <f t="shared" si="57"/>
        <v>0</v>
      </c>
      <c r="AD134" s="158">
        <f t="shared" si="58"/>
        <v>0</v>
      </c>
      <c r="AE134" s="44" t="str">
        <f>IF(J134="s",IF(K134&gt;(SUMMARY!$I$12*H134),K134,0),"- ")</f>
        <v xml:space="preserve">- </v>
      </c>
      <c r="AF134" s="56" t="str">
        <f t="shared" si="41"/>
        <v>OK</v>
      </c>
      <c r="AG134" s="56">
        <f t="shared" si="42"/>
        <v>0</v>
      </c>
      <c r="AH134" s="56">
        <f t="shared" si="43"/>
        <v>0</v>
      </c>
      <c r="AI134" s="56">
        <f t="shared" si="44"/>
        <v>0</v>
      </c>
      <c r="AJ134" s="56">
        <f t="shared" si="45"/>
        <v>0</v>
      </c>
      <c r="AK134" s="56">
        <f t="shared" si="46"/>
        <v>0</v>
      </c>
      <c r="AL134" s="56">
        <f t="shared" si="47"/>
        <v>0</v>
      </c>
      <c r="AM134" s="159" t="b">
        <f t="shared" si="48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9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35"/>
        <v>0</v>
      </c>
      <c r="AU134" s="125">
        <f t="shared" si="36"/>
        <v>0</v>
      </c>
      <c r="AV134" s="183">
        <f t="shared" si="37"/>
        <v>0</v>
      </c>
      <c r="AW134" s="32"/>
      <c r="AX134" s="32"/>
      <c r="AY134" s="450" t="str">
        <f t="shared" si="56"/>
        <v xml:space="preserve"> </v>
      </c>
    </row>
    <row r="135" spans="1:51" s="120" customFormat="1">
      <c r="A135" s="542"/>
      <c r="B135" s="542"/>
      <c r="C135" s="117">
        <f t="shared" si="33"/>
        <v>114</v>
      </c>
      <c r="D135" s="173"/>
      <c r="E135" s="173"/>
      <c r="F135" s="341">
        <f t="shared" si="50"/>
        <v>0</v>
      </c>
      <c r="G135" s="117"/>
      <c r="H135" s="118" t="str">
        <f t="shared" si="38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40"/>
        <v>-</v>
      </c>
      <c r="L135" s="156"/>
      <c r="M135" s="44" t="str">
        <f t="shared" si="39"/>
        <v>-</v>
      </c>
      <c r="N135" s="157">
        <f t="shared" si="51"/>
        <v>0</v>
      </c>
      <c r="O135" s="157">
        <f t="shared" si="52"/>
        <v>0</v>
      </c>
      <c r="P135" s="157">
        <f t="shared" si="53"/>
        <v>0</v>
      </c>
      <c r="Q135" s="157">
        <f t="shared" si="54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34"/>
        <v>0</v>
      </c>
      <c r="W135" s="158">
        <f t="shared" si="34"/>
        <v>0</v>
      </c>
      <c r="X135" s="158">
        <f t="shared" si="34"/>
        <v>0</v>
      </c>
      <c r="Y135" s="158">
        <f t="shared" si="34"/>
        <v>0</v>
      </c>
      <c r="Z135" s="158">
        <f t="shared" si="57"/>
        <v>0</v>
      </c>
      <c r="AA135" s="158">
        <f t="shared" si="57"/>
        <v>0</v>
      </c>
      <c r="AB135" s="158">
        <f t="shared" si="57"/>
        <v>0</v>
      </c>
      <c r="AC135" s="158">
        <f t="shared" si="57"/>
        <v>0</v>
      </c>
      <c r="AD135" s="158">
        <f t="shared" si="58"/>
        <v>0</v>
      </c>
      <c r="AE135" s="44" t="str">
        <f>IF(J135="s",IF(K135&gt;(SUMMARY!$I$12*H135),K135,0),"- ")</f>
        <v xml:space="preserve">- </v>
      </c>
      <c r="AF135" s="56" t="str">
        <f t="shared" si="41"/>
        <v>OK</v>
      </c>
      <c r="AG135" s="56">
        <f t="shared" si="42"/>
        <v>0</v>
      </c>
      <c r="AH135" s="56">
        <f t="shared" si="43"/>
        <v>0</v>
      </c>
      <c r="AI135" s="56">
        <f t="shared" si="44"/>
        <v>0</v>
      </c>
      <c r="AJ135" s="56">
        <f t="shared" si="45"/>
        <v>0</v>
      </c>
      <c r="AK135" s="56">
        <f t="shared" si="46"/>
        <v>0</v>
      </c>
      <c r="AL135" s="56">
        <f t="shared" si="47"/>
        <v>0</v>
      </c>
      <c r="AM135" s="159" t="b">
        <f t="shared" si="48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9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35"/>
        <v>0</v>
      </c>
      <c r="AU135" s="125">
        <f t="shared" si="36"/>
        <v>0</v>
      </c>
      <c r="AV135" s="183">
        <f t="shared" si="37"/>
        <v>0</v>
      </c>
      <c r="AW135" s="32"/>
      <c r="AX135" s="32"/>
      <c r="AY135" s="450" t="str">
        <f t="shared" si="56"/>
        <v xml:space="preserve"> </v>
      </c>
    </row>
    <row r="136" spans="1:51" s="120" customFormat="1">
      <c r="A136" s="542"/>
      <c r="B136" s="542"/>
      <c r="C136" s="117">
        <f t="shared" si="33"/>
        <v>115</v>
      </c>
      <c r="D136" s="173"/>
      <c r="E136" s="173"/>
      <c r="F136" s="341">
        <f t="shared" si="50"/>
        <v>0</v>
      </c>
      <c r="G136" s="117"/>
      <c r="H136" s="118" t="str">
        <f t="shared" si="38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40"/>
        <v>-</v>
      </c>
      <c r="L136" s="156"/>
      <c r="M136" s="44" t="str">
        <f t="shared" si="39"/>
        <v>-</v>
      </c>
      <c r="N136" s="157">
        <f t="shared" si="51"/>
        <v>0</v>
      </c>
      <c r="O136" s="157">
        <f t="shared" si="52"/>
        <v>0</v>
      </c>
      <c r="P136" s="157">
        <f t="shared" si="53"/>
        <v>0</v>
      </c>
      <c r="Q136" s="157">
        <f t="shared" si="54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34"/>
        <v>0</v>
      </c>
      <c r="W136" s="158">
        <f t="shared" si="34"/>
        <v>0</v>
      </c>
      <c r="X136" s="158">
        <f t="shared" si="34"/>
        <v>0</v>
      </c>
      <c r="Y136" s="158">
        <f t="shared" si="34"/>
        <v>0</v>
      </c>
      <c r="Z136" s="158">
        <f t="shared" si="57"/>
        <v>0</v>
      </c>
      <c r="AA136" s="158">
        <f t="shared" si="57"/>
        <v>0</v>
      </c>
      <c r="AB136" s="158">
        <f t="shared" si="57"/>
        <v>0</v>
      </c>
      <c r="AC136" s="158">
        <f t="shared" si="57"/>
        <v>0</v>
      </c>
      <c r="AD136" s="158">
        <f t="shared" si="58"/>
        <v>0</v>
      </c>
      <c r="AE136" s="44" t="str">
        <f>IF(J136="s",IF(K136&gt;(SUMMARY!$I$12*H136),K136,0),"- ")</f>
        <v xml:space="preserve">- </v>
      </c>
      <c r="AF136" s="56" t="str">
        <f t="shared" si="41"/>
        <v>OK</v>
      </c>
      <c r="AG136" s="56">
        <f t="shared" si="42"/>
        <v>0</v>
      </c>
      <c r="AH136" s="56">
        <f t="shared" si="43"/>
        <v>0</v>
      </c>
      <c r="AI136" s="56">
        <f t="shared" si="44"/>
        <v>0</v>
      </c>
      <c r="AJ136" s="56">
        <f t="shared" si="45"/>
        <v>0</v>
      </c>
      <c r="AK136" s="56">
        <f t="shared" si="46"/>
        <v>0</v>
      </c>
      <c r="AL136" s="56">
        <f t="shared" si="47"/>
        <v>0</v>
      </c>
      <c r="AM136" s="159" t="b">
        <f t="shared" si="48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9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35"/>
        <v>0</v>
      </c>
      <c r="AU136" s="125">
        <f t="shared" si="36"/>
        <v>0</v>
      </c>
      <c r="AV136" s="183">
        <f t="shared" si="37"/>
        <v>0</v>
      </c>
      <c r="AW136" s="32"/>
      <c r="AX136" s="32"/>
      <c r="AY136" s="450" t="str">
        <f t="shared" si="56"/>
        <v xml:space="preserve"> </v>
      </c>
    </row>
    <row r="137" spans="1:51" s="120" customFormat="1">
      <c r="A137" s="542"/>
      <c r="B137" s="542"/>
      <c r="C137" s="117">
        <f t="shared" si="33"/>
        <v>116</v>
      </c>
      <c r="D137" s="173"/>
      <c r="E137" s="173"/>
      <c r="F137" s="341">
        <f t="shared" si="50"/>
        <v>0</v>
      </c>
      <c r="G137" s="117"/>
      <c r="H137" s="118" t="str">
        <f t="shared" si="38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40"/>
        <v>-</v>
      </c>
      <c r="L137" s="156"/>
      <c r="M137" s="44" t="str">
        <f t="shared" si="39"/>
        <v>-</v>
      </c>
      <c r="N137" s="157">
        <f t="shared" si="51"/>
        <v>0</v>
      </c>
      <c r="O137" s="157">
        <f t="shared" si="52"/>
        <v>0</v>
      </c>
      <c r="P137" s="157">
        <f t="shared" si="53"/>
        <v>0</v>
      </c>
      <c r="Q137" s="157">
        <f t="shared" si="54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34"/>
        <v>0</v>
      </c>
      <c r="W137" s="158">
        <f t="shared" si="34"/>
        <v>0</v>
      </c>
      <c r="X137" s="158">
        <f t="shared" si="34"/>
        <v>0</v>
      </c>
      <c r="Y137" s="158">
        <f t="shared" si="34"/>
        <v>0</v>
      </c>
      <c r="Z137" s="158">
        <f t="shared" si="57"/>
        <v>0</v>
      </c>
      <c r="AA137" s="158">
        <f t="shared" si="57"/>
        <v>0</v>
      </c>
      <c r="AB137" s="158">
        <f t="shared" si="57"/>
        <v>0</v>
      </c>
      <c r="AC137" s="158">
        <f t="shared" si="57"/>
        <v>0</v>
      </c>
      <c r="AD137" s="158">
        <f t="shared" si="58"/>
        <v>0</v>
      </c>
      <c r="AE137" s="44" t="str">
        <f>IF(J137="s",IF(K137&gt;(SUMMARY!$I$12*H137),K137,0),"- ")</f>
        <v xml:space="preserve">- </v>
      </c>
      <c r="AF137" s="56" t="str">
        <f t="shared" si="41"/>
        <v>OK</v>
      </c>
      <c r="AG137" s="56">
        <f t="shared" si="42"/>
        <v>0</v>
      </c>
      <c r="AH137" s="56">
        <f t="shared" si="43"/>
        <v>0</v>
      </c>
      <c r="AI137" s="56">
        <f t="shared" si="44"/>
        <v>0</v>
      </c>
      <c r="AJ137" s="56">
        <f t="shared" si="45"/>
        <v>0</v>
      </c>
      <c r="AK137" s="56">
        <f t="shared" si="46"/>
        <v>0</v>
      </c>
      <c r="AL137" s="56">
        <f t="shared" si="47"/>
        <v>0</v>
      </c>
      <c r="AM137" s="159" t="b">
        <f t="shared" si="48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9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35"/>
        <v>0</v>
      </c>
      <c r="AU137" s="125">
        <f t="shared" si="36"/>
        <v>0</v>
      </c>
      <c r="AV137" s="183">
        <f t="shared" si="37"/>
        <v>0</v>
      </c>
      <c r="AW137" s="32"/>
      <c r="AX137" s="32"/>
      <c r="AY137" s="450" t="str">
        <f t="shared" si="56"/>
        <v xml:space="preserve"> </v>
      </c>
    </row>
    <row r="138" spans="1:51" s="120" customFormat="1">
      <c r="A138" s="542"/>
      <c r="B138" s="542"/>
      <c r="C138" s="117">
        <f t="shared" si="33"/>
        <v>117</v>
      </c>
      <c r="D138" s="173"/>
      <c r="E138" s="173"/>
      <c r="F138" s="341">
        <f t="shared" si="50"/>
        <v>0</v>
      </c>
      <c r="G138" s="117"/>
      <c r="H138" s="118" t="str">
        <f t="shared" si="38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40"/>
        <v>-</v>
      </c>
      <c r="L138" s="156"/>
      <c r="M138" s="44" t="str">
        <f t="shared" si="39"/>
        <v>-</v>
      </c>
      <c r="N138" s="157">
        <f t="shared" si="51"/>
        <v>0</v>
      </c>
      <c r="O138" s="157">
        <f t="shared" si="52"/>
        <v>0</v>
      </c>
      <c r="P138" s="157">
        <f t="shared" si="53"/>
        <v>0</v>
      </c>
      <c r="Q138" s="157">
        <f t="shared" si="54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34"/>
        <v>0</v>
      </c>
      <c r="W138" s="158">
        <f t="shared" si="34"/>
        <v>0</v>
      </c>
      <c r="X138" s="158">
        <f t="shared" si="34"/>
        <v>0</v>
      </c>
      <c r="Y138" s="158">
        <f t="shared" si="34"/>
        <v>0</v>
      </c>
      <c r="Z138" s="158">
        <f t="shared" si="57"/>
        <v>0</v>
      </c>
      <c r="AA138" s="158">
        <f t="shared" si="57"/>
        <v>0</v>
      </c>
      <c r="AB138" s="158">
        <f t="shared" si="57"/>
        <v>0</v>
      </c>
      <c r="AC138" s="158">
        <f t="shared" si="57"/>
        <v>0</v>
      </c>
      <c r="AD138" s="158">
        <f t="shared" si="58"/>
        <v>0</v>
      </c>
      <c r="AE138" s="44" t="str">
        <f>IF(J138="s",IF(K138&gt;(SUMMARY!$I$12*H138),K138,0),"- ")</f>
        <v xml:space="preserve">- </v>
      </c>
      <c r="AF138" s="56" t="str">
        <f t="shared" si="41"/>
        <v>OK</v>
      </c>
      <c r="AG138" s="56">
        <f t="shared" si="42"/>
        <v>0</v>
      </c>
      <c r="AH138" s="56">
        <f t="shared" si="43"/>
        <v>0</v>
      </c>
      <c r="AI138" s="56">
        <f t="shared" si="44"/>
        <v>0</v>
      </c>
      <c r="AJ138" s="56">
        <f t="shared" si="45"/>
        <v>0</v>
      </c>
      <c r="AK138" s="56">
        <f t="shared" si="46"/>
        <v>0</v>
      </c>
      <c r="AL138" s="56">
        <f t="shared" si="47"/>
        <v>0</v>
      </c>
      <c r="AM138" s="159" t="b">
        <f t="shared" si="48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9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35"/>
        <v>0</v>
      </c>
      <c r="AU138" s="125">
        <f t="shared" si="36"/>
        <v>0</v>
      </c>
      <c r="AV138" s="183">
        <f t="shared" si="37"/>
        <v>0</v>
      </c>
      <c r="AW138" s="32"/>
      <c r="AX138" s="32"/>
      <c r="AY138" s="450" t="str">
        <f t="shared" si="56"/>
        <v xml:space="preserve"> </v>
      </c>
    </row>
    <row r="139" spans="1:51" s="120" customFormat="1">
      <c r="A139" s="542"/>
      <c r="B139" s="542"/>
      <c r="C139" s="117">
        <f t="shared" si="33"/>
        <v>118</v>
      </c>
      <c r="D139" s="173"/>
      <c r="E139" s="173"/>
      <c r="F139" s="341">
        <f t="shared" si="50"/>
        <v>0</v>
      </c>
      <c r="G139" s="117"/>
      <c r="H139" s="118" t="str">
        <f t="shared" si="38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40"/>
        <v>-</v>
      </c>
      <c r="L139" s="156"/>
      <c r="M139" s="44" t="str">
        <f t="shared" si="39"/>
        <v>-</v>
      </c>
      <c r="N139" s="157">
        <f t="shared" si="51"/>
        <v>0</v>
      </c>
      <c r="O139" s="157">
        <f t="shared" si="52"/>
        <v>0</v>
      </c>
      <c r="P139" s="157">
        <f t="shared" si="53"/>
        <v>0</v>
      </c>
      <c r="Q139" s="157">
        <f t="shared" si="54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34"/>
        <v>0</v>
      </c>
      <c r="W139" s="158">
        <f t="shared" si="34"/>
        <v>0</v>
      </c>
      <c r="X139" s="158">
        <f t="shared" si="34"/>
        <v>0</v>
      </c>
      <c r="Y139" s="158">
        <f t="shared" si="34"/>
        <v>0</v>
      </c>
      <c r="Z139" s="158">
        <f t="shared" si="57"/>
        <v>0</v>
      </c>
      <c r="AA139" s="158">
        <f t="shared" si="57"/>
        <v>0</v>
      </c>
      <c r="AB139" s="158">
        <f t="shared" si="57"/>
        <v>0</v>
      </c>
      <c r="AC139" s="158">
        <f t="shared" si="57"/>
        <v>0</v>
      </c>
      <c r="AD139" s="158">
        <f t="shared" si="58"/>
        <v>0</v>
      </c>
      <c r="AE139" s="44" t="str">
        <f>IF(J139="s",IF(K139&gt;(SUMMARY!$I$12*H139),K139,0),"- ")</f>
        <v xml:space="preserve">- </v>
      </c>
      <c r="AF139" s="56" t="str">
        <f t="shared" si="41"/>
        <v>OK</v>
      </c>
      <c r="AG139" s="56">
        <f t="shared" si="42"/>
        <v>0</v>
      </c>
      <c r="AH139" s="56">
        <f t="shared" si="43"/>
        <v>0</v>
      </c>
      <c r="AI139" s="56">
        <f t="shared" si="44"/>
        <v>0</v>
      </c>
      <c r="AJ139" s="56">
        <f t="shared" si="45"/>
        <v>0</v>
      </c>
      <c r="AK139" s="56">
        <f t="shared" si="46"/>
        <v>0</v>
      </c>
      <c r="AL139" s="56">
        <f t="shared" si="47"/>
        <v>0</v>
      </c>
      <c r="AM139" s="159" t="b">
        <f t="shared" si="48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9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35"/>
        <v>0</v>
      </c>
      <c r="AU139" s="125">
        <f t="shared" si="36"/>
        <v>0</v>
      </c>
      <c r="AV139" s="183">
        <f t="shared" si="37"/>
        <v>0</v>
      </c>
      <c r="AW139" s="32"/>
      <c r="AX139" s="32"/>
      <c r="AY139" s="450" t="str">
        <f t="shared" si="56"/>
        <v xml:space="preserve"> </v>
      </c>
    </row>
    <row r="140" spans="1:51" s="120" customFormat="1">
      <c r="A140" s="542"/>
      <c r="B140" s="542"/>
      <c r="C140" s="117">
        <f t="shared" si="33"/>
        <v>119</v>
      </c>
      <c r="D140" s="173"/>
      <c r="E140" s="173"/>
      <c r="F140" s="341">
        <f t="shared" si="50"/>
        <v>0</v>
      </c>
      <c r="G140" s="117"/>
      <c r="H140" s="118" t="str">
        <f t="shared" si="38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40"/>
        <v>-</v>
      </c>
      <c r="L140" s="156"/>
      <c r="M140" s="44" t="str">
        <f t="shared" si="39"/>
        <v>-</v>
      </c>
      <c r="N140" s="157">
        <f t="shared" si="51"/>
        <v>0</v>
      </c>
      <c r="O140" s="157">
        <f t="shared" si="52"/>
        <v>0</v>
      </c>
      <c r="P140" s="157">
        <f t="shared" si="53"/>
        <v>0</v>
      </c>
      <c r="Q140" s="157">
        <f t="shared" si="54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34"/>
        <v>0</v>
      </c>
      <c r="W140" s="158">
        <f t="shared" si="34"/>
        <v>0</v>
      </c>
      <c r="X140" s="158">
        <f t="shared" si="34"/>
        <v>0</v>
      </c>
      <c r="Y140" s="158">
        <f t="shared" si="34"/>
        <v>0</v>
      </c>
      <c r="Z140" s="158">
        <f t="shared" si="57"/>
        <v>0</v>
      </c>
      <c r="AA140" s="158">
        <f t="shared" si="57"/>
        <v>0</v>
      </c>
      <c r="AB140" s="158">
        <f t="shared" si="57"/>
        <v>0</v>
      </c>
      <c r="AC140" s="158">
        <f t="shared" si="57"/>
        <v>0</v>
      </c>
      <c r="AD140" s="158">
        <f t="shared" si="58"/>
        <v>0</v>
      </c>
      <c r="AE140" s="44" t="str">
        <f>IF(J140="s",IF(K140&gt;(SUMMARY!$I$12*H140),K140,0),"- ")</f>
        <v xml:space="preserve">- </v>
      </c>
      <c r="AF140" s="56" t="str">
        <f t="shared" si="41"/>
        <v>OK</v>
      </c>
      <c r="AG140" s="56">
        <f t="shared" si="42"/>
        <v>0</v>
      </c>
      <c r="AH140" s="56">
        <f t="shared" si="43"/>
        <v>0</v>
      </c>
      <c r="AI140" s="56">
        <f t="shared" si="44"/>
        <v>0</v>
      </c>
      <c r="AJ140" s="56">
        <f t="shared" si="45"/>
        <v>0</v>
      </c>
      <c r="AK140" s="56">
        <f t="shared" si="46"/>
        <v>0</v>
      </c>
      <c r="AL140" s="56">
        <f t="shared" si="47"/>
        <v>0</v>
      </c>
      <c r="AM140" s="159" t="b">
        <f t="shared" si="48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9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35"/>
        <v>0</v>
      </c>
      <c r="AU140" s="125">
        <f t="shared" si="36"/>
        <v>0</v>
      </c>
      <c r="AV140" s="183">
        <f t="shared" si="37"/>
        <v>0</v>
      </c>
      <c r="AW140" s="32"/>
      <c r="AX140" s="32"/>
      <c r="AY140" s="450" t="str">
        <f t="shared" si="56"/>
        <v xml:space="preserve"> </v>
      </c>
    </row>
    <row r="141" spans="1:51" s="120" customFormat="1">
      <c r="A141" s="542"/>
      <c r="B141" s="542"/>
      <c r="C141" s="117">
        <f t="shared" si="33"/>
        <v>120</v>
      </c>
      <c r="D141" s="173"/>
      <c r="E141" s="173"/>
      <c r="F141" s="341">
        <f t="shared" si="50"/>
        <v>0</v>
      </c>
      <c r="G141" s="117"/>
      <c r="H141" s="118" t="str">
        <f t="shared" si="38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40"/>
        <v>-</v>
      </c>
      <c r="L141" s="156"/>
      <c r="M141" s="44" t="str">
        <f t="shared" si="39"/>
        <v>-</v>
      </c>
      <c r="N141" s="157">
        <f t="shared" si="51"/>
        <v>0</v>
      </c>
      <c r="O141" s="157">
        <f t="shared" si="52"/>
        <v>0</v>
      </c>
      <c r="P141" s="157">
        <f t="shared" si="53"/>
        <v>0</v>
      </c>
      <c r="Q141" s="157">
        <f t="shared" si="54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34"/>
        <v>0</v>
      </c>
      <c r="W141" s="158">
        <f t="shared" si="34"/>
        <v>0</v>
      </c>
      <c r="X141" s="158">
        <f t="shared" si="34"/>
        <v>0</v>
      </c>
      <c r="Y141" s="158">
        <f t="shared" si="34"/>
        <v>0</v>
      </c>
      <c r="Z141" s="158">
        <f t="shared" si="57"/>
        <v>0</v>
      </c>
      <c r="AA141" s="158">
        <f t="shared" si="57"/>
        <v>0</v>
      </c>
      <c r="AB141" s="158">
        <f t="shared" si="57"/>
        <v>0</v>
      </c>
      <c r="AC141" s="158">
        <f t="shared" si="57"/>
        <v>0</v>
      </c>
      <c r="AD141" s="158">
        <f t="shared" si="58"/>
        <v>0</v>
      </c>
      <c r="AE141" s="44" t="str">
        <f>IF(J141="s",IF(K141&gt;(SUMMARY!$I$12*H141),K141,0),"- ")</f>
        <v xml:space="preserve">- </v>
      </c>
      <c r="AF141" s="56" t="str">
        <f t="shared" si="41"/>
        <v>OK</v>
      </c>
      <c r="AG141" s="56">
        <f t="shared" si="42"/>
        <v>0</v>
      </c>
      <c r="AH141" s="56">
        <f t="shared" si="43"/>
        <v>0</v>
      </c>
      <c r="AI141" s="56">
        <f t="shared" si="44"/>
        <v>0</v>
      </c>
      <c r="AJ141" s="56">
        <f t="shared" si="45"/>
        <v>0</v>
      </c>
      <c r="AK141" s="56">
        <f t="shared" si="46"/>
        <v>0</v>
      </c>
      <c r="AL141" s="56">
        <f t="shared" si="47"/>
        <v>0</v>
      </c>
      <c r="AM141" s="159" t="b">
        <f t="shared" si="48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9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35"/>
        <v>0</v>
      </c>
      <c r="AU141" s="125">
        <f t="shared" si="36"/>
        <v>0</v>
      </c>
      <c r="AV141" s="183">
        <f t="shared" si="37"/>
        <v>0</v>
      </c>
      <c r="AW141" s="32"/>
      <c r="AX141" s="32"/>
      <c r="AY141" s="450" t="str">
        <f t="shared" si="56"/>
        <v xml:space="preserve"> </v>
      </c>
    </row>
    <row r="142" spans="1:51" s="120" customFormat="1">
      <c r="A142" s="542"/>
      <c r="B142" s="542"/>
      <c r="C142" s="117">
        <f t="shared" si="33"/>
        <v>121</v>
      </c>
      <c r="D142" s="173"/>
      <c r="E142" s="173"/>
      <c r="F142" s="341">
        <f t="shared" si="50"/>
        <v>0</v>
      </c>
      <c r="G142" s="117"/>
      <c r="H142" s="118" t="str">
        <f t="shared" si="38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40"/>
        <v>-</v>
      </c>
      <c r="L142" s="156"/>
      <c r="M142" s="44" t="str">
        <f t="shared" si="39"/>
        <v>-</v>
      </c>
      <c r="N142" s="157">
        <f t="shared" si="51"/>
        <v>0</v>
      </c>
      <c r="O142" s="157">
        <f t="shared" si="52"/>
        <v>0</v>
      </c>
      <c r="P142" s="157">
        <f t="shared" si="53"/>
        <v>0</v>
      </c>
      <c r="Q142" s="157">
        <f t="shared" si="54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34"/>
        <v>0</v>
      </c>
      <c r="W142" s="158">
        <f t="shared" si="34"/>
        <v>0</v>
      </c>
      <c r="X142" s="158">
        <f t="shared" si="34"/>
        <v>0</v>
      </c>
      <c r="Y142" s="158">
        <f t="shared" si="34"/>
        <v>0</v>
      </c>
      <c r="Z142" s="158">
        <f t="shared" si="57"/>
        <v>0</v>
      </c>
      <c r="AA142" s="158">
        <f t="shared" si="57"/>
        <v>0</v>
      </c>
      <c r="AB142" s="158">
        <f t="shared" si="57"/>
        <v>0</v>
      </c>
      <c r="AC142" s="158">
        <f t="shared" si="57"/>
        <v>0</v>
      </c>
      <c r="AD142" s="158">
        <f t="shared" si="58"/>
        <v>0</v>
      </c>
      <c r="AE142" s="44" t="str">
        <f>IF(J142="s",IF(K142&gt;(SUMMARY!$I$12*H142),K142,0),"- ")</f>
        <v xml:space="preserve">- </v>
      </c>
      <c r="AF142" s="56" t="str">
        <f t="shared" si="41"/>
        <v>OK</v>
      </c>
      <c r="AG142" s="56">
        <f t="shared" si="42"/>
        <v>0</v>
      </c>
      <c r="AH142" s="56">
        <f t="shared" si="43"/>
        <v>0</v>
      </c>
      <c r="AI142" s="56">
        <f t="shared" si="44"/>
        <v>0</v>
      </c>
      <c r="AJ142" s="56">
        <f t="shared" si="45"/>
        <v>0</v>
      </c>
      <c r="AK142" s="56">
        <f t="shared" si="46"/>
        <v>0</v>
      </c>
      <c r="AL142" s="56">
        <f t="shared" si="47"/>
        <v>0</v>
      </c>
      <c r="AM142" s="159" t="b">
        <f t="shared" si="48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9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35"/>
        <v>0</v>
      </c>
      <c r="AU142" s="125">
        <f t="shared" si="36"/>
        <v>0</v>
      </c>
      <c r="AV142" s="183">
        <f t="shared" si="37"/>
        <v>0</v>
      </c>
      <c r="AW142" s="32"/>
      <c r="AX142" s="32"/>
      <c r="AY142" s="450" t="str">
        <f t="shared" si="56"/>
        <v xml:space="preserve"> </v>
      </c>
    </row>
    <row r="143" spans="1:51" s="120" customFormat="1">
      <c r="A143" s="542"/>
      <c r="B143" s="542"/>
      <c r="C143" s="117">
        <f t="shared" si="33"/>
        <v>122</v>
      </c>
      <c r="D143" s="173"/>
      <c r="E143" s="173"/>
      <c r="F143" s="341">
        <f t="shared" si="50"/>
        <v>0</v>
      </c>
      <c r="G143" s="117"/>
      <c r="H143" s="118" t="str">
        <f t="shared" si="38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40"/>
        <v>-</v>
      </c>
      <c r="L143" s="156"/>
      <c r="M143" s="44" t="str">
        <f t="shared" si="39"/>
        <v>-</v>
      </c>
      <c r="N143" s="157">
        <f t="shared" si="51"/>
        <v>0</v>
      </c>
      <c r="O143" s="157">
        <f t="shared" si="52"/>
        <v>0</v>
      </c>
      <c r="P143" s="157">
        <f t="shared" si="53"/>
        <v>0</v>
      </c>
      <c r="Q143" s="157">
        <f t="shared" si="54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34"/>
        <v>0</v>
      </c>
      <c r="W143" s="158">
        <f t="shared" si="34"/>
        <v>0</v>
      </c>
      <c r="X143" s="158">
        <f t="shared" si="34"/>
        <v>0</v>
      </c>
      <c r="Y143" s="158">
        <f t="shared" si="34"/>
        <v>0</v>
      </c>
      <c r="Z143" s="158">
        <f t="shared" si="57"/>
        <v>0</v>
      </c>
      <c r="AA143" s="158">
        <f t="shared" si="57"/>
        <v>0</v>
      </c>
      <c r="AB143" s="158">
        <f t="shared" si="57"/>
        <v>0</v>
      </c>
      <c r="AC143" s="158">
        <f t="shared" si="57"/>
        <v>0</v>
      </c>
      <c r="AD143" s="158">
        <f t="shared" si="58"/>
        <v>0</v>
      </c>
      <c r="AE143" s="44" t="str">
        <f>IF(J143="s",IF(K143&gt;(SUMMARY!$I$12*H143),K143,0),"- ")</f>
        <v xml:space="preserve">- </v>
      </c>
      <c r="AF143" s="56" t="str">
        <f t="shared" si="41"/>
        <v>OK</v>
      </c>
      <c r="AG143" s="56">
        <f t="shared" si="42"/>
        <v>0</v>
      </c>
      <c r="AH143" s="56">
        <f t="shared" si="43"/>
        <v>0</v>
      </c>
      <c r="AI143" s="56">
        <f t="shared" si="44"/>
        <v>0</v>
      </c>
      <c r="AJ143" s="56">
        <f t="shared" si="45"/>
        <v>0</v>
      </c>
      <c r="AK143" s="56">
        <f t="shared" si="46"/>
        <v>0</v>
      </c>
      <c r="AL143" s="56">
        <f t="shared" si="47"/>
        <v>0</v>
      </c>
      <c r="AM143" s="159" t="b">
        <f t="shared" si="48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9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35"/>
        <v>0</v>
      </c>
      <c r="AU143" s="125">
        <f t="shared" si="36"/>
        <v>0</v>
      </c>
      <c r="AV143" s="183">
        <f t="shared" si="37"/>
        <v>0</v>
      </c>
      <c r="AW143" s="32"/>
      <c r="AX143" s="32"/>
      <c r="AY143" s="450" t="str">
        <f t="shared" si="56"/>
        <v xml:space="preserve"> </v>
      </c>
    </row>
    <row r="144" spans="1:51" s="120" customFormat="1">
      <c r="A144" s="542"/>
      <c r="B144" s="542"/>
      <c r="C144" s="117">
        <f t="shared" si="33"/>
        <v>123</v>
      </c>
      <c r="D144" s="173"/>
      <c r="E144" s="173"/>
      <c r="F144" s="341">
        <f t="shared" si="50"/>
        <v>0</v>
      </c>
      <c r="G144" s="117"/>
      <c r="H144" s="118" t="str">
        <f t="shared" si="38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40"/>
        <v>-</v>
      </c>
      <c r="L144" s="156"/>
      <c r="M144" s="44" t="str">
        <f t="shared" si="39"/>
        <v>-</v>
      </c>
      <c r="N144" s="157">
        <f t="shared" si="51"/>
        <v>0</v>
      </c>
      <c r="O144" s="157">
        <f t="shared" si="52"/>
        <v>0</v>
      </c>
      <c r="P144" s="157">
        <f t="shared" si="53"/>
        <v>0</v>
      </c>
      <c r="Q144" s="157">
        <f t="shared" si="54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34"/>
        <v>0</v>
      </c>
      <c r="W144" s="158">
        <f t="shared" si="34"/>
        <v>0</v>
      </c>
      <c r="X144" s="158">
        <f t="shared" si="34"/>
        <v>0</v>
      </c>
      <c r="Y144" s="158">
        <f t="shared" si="34"/>
        <v>0</v>
      </c>
      <c r="Z144" s="158">
        <f t="shared" si="57"/>
        <v>0</v>
      </c>
      <c r="AA144" s="158">
        <f t="shared" si="57"/>
        <v>0</v>
      </c>
      <c r="AB144" s="158">
        <f t="shared" si="57"/>
        <v>0</v>
      </c>
      <c r="AC144" s="158">
        <f t="shared" si="57"/>
        <v>0</v>
      </c>
      <c r="AD144" s="158">
        <f t="shared" si="58"/>
        <v>0</v>
      </c>
      <c r="AE144" s="44" t="str">
        <f>IF(J144="s",IF(K144&gt;(SUMMARY!$I$12*H144),K144,0),"- ")</f>
        <v xml:space="preserve">- </v>
      </c>
      <c r="AF144" s="56" t="str">
        <f t="shared" si="41"/>
        <v>OK</v>
      </c>
      <c r="AG144" s="56">
        <f t="shared" si="42"/>
        <v>0</v>
      </c>
      <c r="AH144" s="56">
        <f t="shared" si="43"/>
        <v>0</v>
      </c>
      <c r="AI144" s="56">
        <f t="shared" si="44"/>
        <v>0</v>
      </c>
      <c r="AJ144" s="56">
        <f t="shared" si="45"/>
        <v>0</v>
      </c>
      <c r="AK144" s="56">
        <f t="shared" si="46"/>
        <v>0</v>
      </c>
      <c r="AL144" s="56">
        <f t="shared" si="47"/>
        <v>0</v>
      </c>
      <c r="AM144" s="159" t="b">
        <f t="shared" si="48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9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35"/>
        <v>0</v>
      </c>
      <c r="AU144" s="125">
        <f t="shared" si="36"/>
        <v>0</v>
      </c>
      <c r="AV144" s="183">
        <f t="shared" si="37"/>
        <v>0</v>
      </c>
      <c r="AW144" s="32"/>
      <c r="AX144" s="32"/>
      <c r="AY144" s="450" t="str">
        <f t="shared" si="56"/>
        <v xml:space="preserve"> </v>
      </c>
    </row>
    <row r="145" spans="1:51" s="120" customFormat="1">
      <c r="A145" s="542"/>
      <c r="B145" s="542"/>
      <c r="C145" s="117">
        <f t="shared" ref="C145:C208" si="59">C144+1</f>
        <v>124</v>
      </c>
      <c r="D145" s="173"/>
      <c r="E145" s="173"/>
      <c r="F145" s="341">
        <f t="shared" si="50"/>
        <v>0</v>
      </c>
      <c r="G145" s="117"/>
      <c r="H145" s="118" t="str">
        <f t="shared" si="38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40"/>
        <v>-</v>
      </c>
      <c r="L145" s="156"/>
      <c r="M145" s="44" t="str">
        <f t="shared" si="39"/>
        <v>-</v>
      </c>
      <c r="N145" s="157">
        <f t="shared" si="51"/>
        <v>0</v>
      </c>
      <c r="O145" s="157">
        <f t="shared" si="52"/>
        <v>0</v>
      </c>
      <c r="P145" s="157">
        <f t="shared" si="53"/>
        <v>0</v>
      </c>
      <c r="Q145" s="157">
        <f t="shared" si="54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34"/>
        <v>0</v>
      </c>
      <c r="W145" s="158">
        <f t="shared" si="34"/>
        <v>0</v>
      </c>
      <c r="X145" s="158">
        <f t="shared" si="34"/>
        <v>0</v>
      </c>
      <c r="Y145" s="158">
        <f t="shared" si="34"/>
        <v>0</v>
      </c>
      <c r="Z145" s="158">
        <f t="shared" si="57"/>
        <v>0</v>
      </c>
      <c r="AA145" s="158">
        <f t="shared" si="57"/>
        <v>0</v>
      </c>
      <c r="AB145" s="158">
        <f t="shared" si="57"/>
        <v>0</v>
      </c>
      <c r="AC145" s="158">
        <f t="shared" si="57"/>
        <v>0</v>
      </c>
      <c r="AD145" s="158">
        <f t="shared" si="58"/>
        <v>0</v>
      </c>
      <c r="AE145" s="44" t="str">
        <f>IF(J145="s",IF(K145&gt;(SUMMARY!$I$12*H145),K145,0),"- ")</f>
        <v xml:space="preserve">- </v>
      </c>
      <c r="AF145" s="56" t="str">
        <f t="shared" si="41"/>
        <v>OK</v>
      </c>
      <c r="AG145" s="56">
        <f t="shared" si="42"/>
        <v>0</v>
      </c>
      <c r="AH145" s="56">
        <f t="shared" si="43"/>
        <v>0</v>
      </c>
      <c r="AI145" s="56">
        <f t="shared" si="44"/>
        <v>0</v>
      </c>
      <c r="AJ145" s="56">
        <f t="shared" si="45"/>
        <v>0</v>
      </c>
      <c r="AK145" s="56">
        <f t="shared" si="46"/>
        <v>0</v>
      </c>
      <c r="AL145" s="56">
        <f t="shared" si="47"/>
        <v>0</v>
      </c>
      <c r="AM145" s="159" t="b">
        <f t="shared" si="48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9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35"/>
        <v>0</v>
      </c>
      <c r="AU145" s="125">
        <f t="shared" si="36"/>
        <v>0</v>
      </c>
      <c r="AV145" s="183">
        <f t="shared" si="37"/>
        <v>0</v>
      </c>
      <c r="AW145" s="32"/>
      <c r="AX145" s="32"/>
      <c r="AY145" s="450" t="str">
        <f t="shared" si="56"/>
        <v xml:space="preserve"> </v>
      </c>
    </row>
    <row r="146" spans="1:51" s="120" customFormat="1">
      <c r="A146" s="542"/>
      <c r="B146" s="542"/>
      <c r="C146" s="117">
        <f t="shared" si="59"/>
        <v>125</v>
      </c>
      <c r="D146" s="173"/>
      <c r="E146" s="173"/>
      <c r="F146" s="341">
        <f t="shared" si="50"/>
        <v>0</v>
      </c>
      <c r="G146" s="117"/>
      <c r="H146" s="118" t="str">
        <f t="shared" si="38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40"/>
        <v>-</v>
      </c>
      <c r="L146" s="156"/>
      <c r="M146" s="44" t="str">
        <f t="shared" si="39"/>
        <v>-</v>
      </c>
      <c r="N146" s="157">
        <f t="shared" si="51"/>
        <v>0</v>
      </c>
      <c r="O146" s="157">
        <f t="shared" si="52"/>
        <v>0</v>
      </c>
      <c r="P146" s="157">
        <f t="shared" si="53"/>
        <v>0</v>
      </c>
      <c r="Q146" s="157">
        <f t="shared" si="54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ref="V146:Y209" si="60">IF($L146=AH$4,$I146,0)</f>
        <v>0</v>
      </c>
      <c r="W146" s="158">
        <f t="shared" si="60"/>
        <v>0</v>
      </c>
      <c r="X146" s="158">
        <f t="shared" si="60"/>
        <v>0</v>
      </c>
      <c r="Y146" s="158">
        <f t="shared" si="60"/>
        <v>0</v>
      </c>
      <c r="Z146" s="158">
        <f t="shared" si="57"/>
        <v>0</v>
      </c>
      <c r="AA146" s="158">
        <f t="shared" si="57"/>
        <v>0</v>
      </c>
      <c r="AB146" s="158">
        <f t="shared" si="57"/>
        <v>0</v>
      </c>
      <c r="AC146" s="158">
        <f t="shared" si="57"/>
        <v>0</v>
      </c>
      <c r="AD146" s="158">
        <f t="shared" si="58"/>
        <v>0</v>
      </c>
      <c r="AE146" s="44" t="str">
        <f>IF(J146="s",IF(K146&gt;(SUMMARY!$I$12*H146),K146,0),"- ")</f>
        <v xml:space="preserve">- </v>
      </c>
      <c r="AF146" s="56" t="str">
        <f t="shared" si="41"/>
        <v>OK</v>
      </c>
      <c r="AG146" s="56">
        <f t="shared" si="42"/>
        <v>0</v>
      </c>
      <c r="AH146" s="56">
        <f t="shared" si="43"/>
        <v>0</v>
      </c>
      <c r="AI146" s="56">
        <f t="shared" si="44"/>
        <v>0</v>
      </c>
      <c r="AJ146" s="56">
        <f t="shared" si="45"/>
        <v>0</v>
      </c>
      <c r="AK146" s="56">
        <f t="shared" si="46"/>
        <v>0</v>
      </c>
      <c r="AL146" s="56">
        <f t="shared" si="47"/>
        <v>0</v>
      </c>
      <c r="AM146" s="159" t="b">
        <f t="shared" si="48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9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ref="AT146:AT198" si="61">IF(AG146=1,AR146,0)</f>
        <v>0</v>
      </c>
      <c r="AU146" s="125">
        <f t="shared" ref="AU146:AU198" si="62">IF(AH146=1,AR146,0)</f>
        <v>0</v>
      </c>
      <c r="AV146" s="183">
        <f t="shared" ref="AV146:AV198" si="63">IF(AI146=1,AR146,0)</f>
        <v>0</v>
      </c>
      <c r="AW146" s="32"/>
      <c r="AX146" s="32"/>
      <c r="AY146" s="450" t="str">
        <f t="shared" si="56"/>
        <v xml:space="preserve"> </v>
      </c>
    </row>
    <row r="147" spans="1:51" s="120" customFormat="1">
      <c r="A147" s="542"/>
      <c r="B147" s="542"/>
      <c r="C147" s="117">
        <f t="shared" si="59"/>
        <v>126</v>
      </c>
      <c r="D147" s="173"/>
      <c r="E147" s="173"/>
      <c r="F147" s="341">
        <f t="shared" si="50"/>
        <v>0</v>
      </c>
      <c r="G147" s="117"/>
      <c r="H147" s="118" t="str">
        <f t="shared" si="38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40"/>
        <v>-</v>
      </c>
      <c r="L147" s="156"/>
      <c r="M147" s="44" t="str">
        <f t="shared" si="39"/>
        <v>-</v>
      </c>
      <c r="N147" s="157">
        <f t="shared" si="51"/>
        <v>0</v>
      </c>
      <c r="O147" s="157">
        <f t="shared" si="52"/>
        <v>0</v>
      </c>
      <c r="P147" s="157">
        <f t="shared" si="53"/>
        <v>0</v>
      </c>
      <c r="Q147" s="157">
        <f t="shared" si="54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60"/>
        <v>0</v>
      </c>
      <c r="W147" s="158">
        <f t="shared" si="60"/>
        <v>0</v>
      </c>
      <c r="X147" s="158">
        <f t="shared" si="60"/>
        <v>0</v>
      </c>
      <c r="Y147" s="158">
        <f t="shared" si="60"/>
        <v>0</v>
      </c>
      <c r="Z147" s="158">
        <f t="shared" si="57"/>
        <v>0</v>
      </c>
      <c r="AA147" s="158">
        <f t="shared" si="57"/>
        <v>0</v>
      </c>
      <c r="AB147" s="158">
        <f t="shared" si="57"/>
        <v>0</v>
      </c>
      <c r="AC147" s="158">
        <f t="shared" si="57"/>
        <v>0</v>
      </c>
      <c r="AD147" s="158">
        <f t="shared" si="58"/>
        <v>0</v>
      </c>
      <c r="AE147" s="44" t="str">
        <f>IF(J147="s",IF(K147&gt;(SUMMARY!$I$12*H147),K147,0),"- ")</f>
        <v xml:space="preserve">- </v>
      </c>
      <c r="AF147" s="56" t="str">
        <f t="shared" si="41"/>
        <v>OK</v>
      </c>
      <c r="AG147" s="56">
        <f t="shared" si="42"/>
        <v>0</v>
      </c>
      <c r="AH147" s="56">
        <f t="shared" si="43"/>
        <v>0</v>
      </c>
      <c r="AI147" s="56">
        <f t="shared" si="44"/>
        <v>0</v>
      </c>
      <c r="AJ147" s="56">
        <f t="shared" si="45"/>
        <v>0</v>
      </c>
      <c r="AK147" s="56">
        <f t="shared" si="46"/>
        <v>0</v>
      </c>
      <c r="AL147" s="56">
        <f t="shared" si="47"/>
        <v>0</v>
      </c>
      <c r="AM147" s="159" t="b">
        <f t="shared" si="48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9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61"/>
        <v>0</v>
      </c>
      <c r="AU147" s="125">
        <f t="shared" si="62"/>
        <v>0</v>
      </c>
      <c r="AV147" s="183">
        <f t="shared" si="63"/>
        <v>0</v>
      </c>
      <c r="AW147" s="32"/>
      <c r="AX147" s="32"/>
      <c r="AY147" s="450" t="str">
        <f t="shared" si="56"/>
        <v xml:space="preserve"> </v>
      </c>
    </row>
    <row r="148" spans="1:51" s="120" customFormat="1">
      <c r="A148" s="542"/>
      <c r="B148" s="542"/>
      <c r="C148" s="117">
        <f t="shared" si="59"/>
        <v>127</v>
      </c>
      <c r="D148" s="173"/>
      <c r="E148" s="173"/>
      <c r="F148" s="341">
        <f t="shared" si="50"/>
        <v>0</v>
      </c>
      <c r="G148" s="117"/>
      <c r="H148" s="118" t="str">
        <f t="shared" si="38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40"/>
        <v>-</v>
      </c>
      <c r="L148" s="156"/>
      <c r="M148" s="44" t="str">
        <f t="shared" si="39"/>
        <v>-</v>
      </c>
      <c r="N148" s="157">
        <f t="shared" si="51"/>
        <v>0</v>
      </c>
      <c r="O148" s="157">
        <f t="shared" si="52"/>
        <v>0</v>
      </c>
      <c r="P148" s="157">
        <f t="shared" si="53"/>
        <v>0</v>
      </c>
      <c r="Q148" s="157">
        <f t="shared" si="54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60"/>
        <v>0</v>
      </c>
      <c r="W148" s="158">
        <f t="shared" si="60"/>
        <v>0</v>
      </c>
      <c r="X148" s="158">
        <f t="shared" si="60"/>
        <v>0</v>
      </c>
      <c r="Y148" s="158">
        <f t="shared" si="60"/>
        <v>0</v>
      </c>
      <c r="Z148" s="158">
        <f t="shared" si="57"/>
        <v>0</v>
      </c>
      <c r="AA148" s="158">
        <f t="shared" si="57"/>
        <v>0</v>
      </c>
      <c r="AB148" s="158">
        <f t="shared" si="57"/>
        <v>0</v>
      </c>
      <c r="AC148" s="158">
        <f t="shared" si="57"/>
        <v>0</v>
      </c>
      <c r="AD148" s="158">
        <f t="shared" si="58"/>
        <v>0</v>
      </c>
      <c r="AE148" s="44" t="str">
        <f>IF(J148="s",IF(K148&gt;(SUMMARY!$I$12*H148),K148,0),"- ")</f>
        <v xml:space="preserve">- </v>
      </c>
      <c r="AF148" s="56" t="str">
        <f t="shared" si="41"/>
        <v>OK</v>
      </c>
      <c r="AG148" s="56">
        <f t="shared" si="42"/>
        <v>0</v>
      </c>
      <c r="AH148" s="56">
        <f t="shared" si="43"/>
        <v>0</v>
      </c>
      <c r="AI148" s="56">
        <f t="shared" si="44"/>
        <v>0</v>
      </c>
      <c r="AJ148" s="56">
        <f t="shared" si="45"/>
        <v>0</v>
      </c>
      <c r="AK148" s="56">
        <f t="shared" si="46"/>
        <v>0</v>
      </c>
      <c r="AL148" s="56">
        <f t="shared" si="47"/>
        <v>0</v>
      </c>
      <c r="AM148" s="159" t="b">
        <f t="shared" si="48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9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61"/>
        <v>0</v>
      </c>
      <c r="AU148" s="125">
        <f t="shared" si="62"/>
        <v>0</v>
      </c>
      <c r="AV148" s="183">
        <f t="shared" si="63"/>
        <v>0</v>
      </c>
      <c r="AW148" s="32"/>
      <c r="AX148" s="32"/>
      <c r="AY148" s="450" t="str">
        <f t="shared" si="56"/>
        <v xml:space="preserve"> </v>
      </c>
    </row>
    <row r="149" spans="1:51" s="120" customFormat="1">
      <c r="A149" s="542"/>
      <c r="B149" s="542"/>
      <c r="C149" s="117">
        <f t="shared" si="59"/>
        <v>128</v>
      </c>
      <c r="D149" s="173"/>
      <c r="E149" s="173"/>
      <c r="F149" s="341">
        <f t="shared" si="50"/>
        <v>0</v>
      </c>
      <c r="G149" s="117"/>
      <c r="H149" s="118" t="str">
        <f t="shared" ref="H149:H212" si="64">IF(J149="s",A149*B149,"-")</f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40"/>
        <v>-</v>
      </c>
      <c r="L149" s="156"/>
      <c r="M149" s="44" t="str">
        <f t="shared" ref="M149:M212" si="65">IF(J149="S",IF(D149&lt;E149,E149,D149),"-")</f>
        <v>-</v>
      </c>
      <c r="N149" s="157">
        <f t="shared" si="51"/>
        <v>0</v>
      </c>
      <c r="O149" s="157">
        <f t="shared" si="52"/>
        <v>0</v>
      </c>
      <c r="P149" s="157">
        <f t="shared" si="53"/>
        <v>0</v>
      </c>
      <c r="Q149" s="157">
        <f t="shared" si="54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60"/>
        <v>0</v>
      </c>
      <c r="W149" s="158">
        <f t="shared" si="60"/>
        <v>0</v>
      </c>
      <c r="X149" s="158">
        <f t="shared" si="60"/>
        <v>0</v>
      </c>
      <c r="Y149" s="158">
        <f t="shared" si="60"/>
        <v>0</v>
      </c>
      <c r="Z149" s="158">
        <f t="shared" si="57"/>
        <v>0</v>
      </c>
      <c r="AA149" s="158">
        <f t="shared" si="57"/>
        <v>0</v>
      </c>
      <c r="AB149" s="158">
        <f t="shared" si="57"/>
        <v>0</v>
      </c>
      <c r="AC149" s="158">
        <f t="shared" si="57"/>
        <v>0</v>
      </c>
      <c r="AD149" s="158">
        <f t="shared" si="58"/>
        <v>0</v>
      </c>
      <c r="AE149" s="44" t="str">
        <f>IF(J149="s",IF(K149&gt;(SUMMARY!$I$12*H149),K149,0),"- ")</f>
        <v xml:space="preserve">- </v>
      </c>
      <c r="AF149" s="56" t="str">
        <f t="shared" si="41"/>
        <v>OK</v>
      </c>
      <c r="AG149" s="56">
        <f t="shared" si="42"/>
        <v>0</v>
      </c>
      <c r="AH149" s="56">
        <f t="shared" si="43"/>
        <v>0</v>
      </c>
      <c r="AI149" s="56">
        <f t="shared" si="44"/>
        <v>0</v>
      </c>
      <c r="AJ149" s="56">
        <f t="shared" si="45"/>
        <v>0</v>
      </c>
      <c r="AK149" s="56">
        <f t="shared" si="46"/>
        <v>0</v>
      </c>
      <c r="AL149" s="56">
        <f t="shared" si="47"/>
        <v>0</v>
      </c>
      <c r="AM149" s="159" t="b">
        <f t="shared" si="48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9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61"/>
        <v>0</v>
      </c>
      <c r="AU149" s="125">
        <f t="shared" si="62"/>
        <v>0</v>
      </c>
      <c r="AV149" s="183">
        <f t="shared" si="63"/>
        <v>0</v>
      </c>
      <c r="AW149" s="32"/>
      <c r="AX149" s="32"/>
      <c r="AY149" s="450" t="str">
        <f t="shared" si="56"/>
        <v xml:space="preserve"> </v>
      </c>
    </row>
    <row r="150" spans="1:51" s="120" customFormat="1">
      <c r="A150" s="542"/>
      <c r="B150" s="542"/>
      <c r="C150" s="117">
        <f t="shared" si="59"/>
        <v>129</v>
      </c>
      <c r="D150" s="173"/>
      <c r="E150" s="173"/>
      <c r="F150" s="341">
        <f t="shared" si="50"/>
        <v>0</v>
      </c>
      <c r="G150" s="117"/>
      <c r="H150" s="118" t="str">
        <f t="shared" si="64"/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66">IF(J150="s",AR150,AN150)</f>
        <v>-</v>
      </c>
      <c r="L150" s="156"/>
      <c r="M150" s="44" t="str">
        <f t="shared" si="65"/>
        <v>-</v>
      </c>
      <c r="N150" s="157">
        <f t="shared" si="51"/>
        <v>0</v>
      </c>
      <c r="O150" s="157">
        <f t="shared" si="52"/>
        <v>0</v>
      </c>
      <c r="P150" s="157">
        <f t="shared" si="53"/>
        <v>0</v>
      </c>
      <c r="Q150" s="157">
        <f t="shared" si="54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ref="U150:X213" si="67">IF($L150=AG$4,$I150,0)</f>
        <v>0</v>
      </c>
      <c r="V150" s="158">
        <f t="shared" si="60"/>
        <v>0</v>
      </c>
      <c r="W150" s="158">
        <f t="shared" si="60"/>
        <v>0</v>
      </c>
      <c r="X150" s="158">
        <f t="shared" si="60"/>
        <v>0</v>
      </c>
      <c r="Y150" s="158">
        <f t="shared" si="60"/>
        <v>0</v>
      </c>
      <c r="Z150" s="158">
        <f t="shared" si="57"/>
        <v>0</v>
      </c>
      <c r="AA150" s="158">
        <f t="shared" si="57"/>
        <v>0</v>
      </c>
      <c r="AB150" s="158">
        <f t="shared" si="57"/>
        <v>0</v>
      </c>
      <c r="AC150" s="158">
        <f t="shared" si="57"/>
        <v>0</v>
      </c>
      <c r="AD150" s="158">
        <f t="shared" si="58"/>
        <v>0</v>
      </c>
      <c r="AE150" s="44" t="str">
        <f>IF(J150="s",IF(K150&gt;(SUMMARY!$I$12*H150),K150,0),"- ")</f>
        <v xml:space="preserve">- </v>
      </c>
      <c r="AF150" s="56" t="str">
        <f t="shared" ref="AF150:AF213" si="68">IF(F150&gt;(A150*12),"error","OK")</f>
        <v>OK</v>
      </c>
      <c r="AG150" s="56">
        <f t="shared" ref="AG150:AG213" si="69">IF(M150="-",0,IF(M150&gt;7.999,1,0))</f>
        <v>0</v>
      </c>
      <c r="AH150" s="56">
        <f t="shared" ref="AH150:AH213" si="70">IF(M150&lt;8,IF(M150&gt;3.999,1,0),0)</f>
        <v>0</v>
      </c>
      <c r="AI150" s="56">
        <f t="shared" ref="AI150:AI213" si="71">IF(M150&lt;4,IF(M150&gt;0,1,0),0)</f>
        <v>0</v>
      </c>
      <c r="AJ150" s="56">
        <f t="shared" ref="AJ150:AJ213" si="72">IF(J150="S",1,0)</f>
        <v>0</v>
      </c>
      <c r="AK150" s="56">
        <f t="shared" ref="AK150:AK213" si="73">IF(J150="C",1,0)</f>
        <v>0</v>
      </c>
      <c r="AL150" s="56">
        <f t="shared" ref="AL150:AL213" si="74">IF(J150="c",F150/12,0)</f>
        <v>0</v>
      </c>
      <c r="AM150" s="159" t="b">
        <f t="shared" ref="AM150:AM213" si="75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76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61"/>
        <v>0</v>
      </c>
      <c r="AU150" s="125">
        <f t="shared" si="62"/>
        <v>0</v>
      </c>
      <c r="AV150" s="183">
        <f t="shared" si="63"/>
        <v>0</v>
      </c>
      <c r="AW150" s="32"/>
      <c r="AX150" s="32"/>
      <c r="AY150" s="450" t="str">
        <f t="shared" si="56"/>
        <v xml:space="preserve"> </v>
      </c>
    </row>
    <row r="151" spans="1:51" s="120" customFormat="1">
      <c r="A151" s="542"/>
      <c r="B151" s="542"/>
      <c r="C151" s="117">
        <f t="shared" si="59"/>
        <v>130</v>
      </c>
      <c r="D151" s="173"/>
      <c r="E151" s="173"/>
      <c r="F151" s="341">
        <f t="shared" ref="F151:F214" si="77">B151*12</f>
        <v>0</v>
      </c>
      <c r="G151" s="117"/>
      <c r="H151" s="118" t="str">
        <f t="shared" si="64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66"/>
        <v>-</v>
      </c>
      <c r="L151" s="156"/>
      <c r="M151" s="44" t="str">
        <f t="shared" si="65"/>
        <v>-</v>
      </c>
      <c r="N151" s="157">
        <f t="shared" ref="N151:N214" si="78">IF(L151=Z$4,I151,0)</f>
        <v>0</v>
      </c>
      <c r="O151" s="157">
        <f t="shared" ref="O151:O214" si="79">IF(L151=AA$4,I151,0)</f>
        <v>0</v>
      </c>
      <c r="P151" s="157">
        <f t="shared" ref="P151:P214" si="80">IF(L151=AB$4,I151,0)</f>
        <v>0</v>
      </c>
      <c r="Q151" s="157">
        <f t="shared" ref="Q151:Q214" si="81">IF(L151=AC$4,I151,0)</f>
        <v>0</v>
      </c>
      <c r="R151" s="158">
        <f t="shared" ref="R151:X214" si="82">IF($L151=AD$4,$I151,0)</f>
        <v>0</v>
      </c>
      <c r="S151" s="158">
        <f t="shared" si="82"/>
        <v>0</v>
      </c>
      <c r="T151" s="158">
        <f t="shared" si="82"/>
        <v>0</v>
      </c>
      <c r="U151" s="158">
        <f t="shared" si="67"/>
        <v>0</v>
      </c>
      <c r="V151" s="158">
        <f t="shared" si="60"/>
        <v>0</v>
      </c>
      <c r="W151" s="158">
        <f t="shared" si="60"/>
        <v>0</v>
      </c>
      <c r="X151" s="158">
        <f t="shared" si="60"/>
        <v>0</v>
      </c>
      <c r="Y151" s="158">
        <f t="shared" si="60"/>
        <v>0</v>
      </c>
      <c r="Z151" s="158">
        <f t="shared" si="57"/>
        <v>0</v>
      </c>
      <c r="AA151" s="158">
        <f t="shared" si="57"/>
        <v>0</v>
      </c>
      <c r="AB151" s="158">
        <f t="shared" si="57"/>
        <v>0</v>
      </c>
      <c r="AC151" s="158">
        <f t="shared" si="57"/>
        <v>0</v>
      </c>
      <c r="AD151" s="158">
        <f t="shared" si="58"/>
        <v>0</v>
      </c>
      <c r="AE151" s="44" t="str">
        <f>IF(J151="s",IF(K151&gt;(SUMMARY!$I$12*H151),K151,0),"- ")</f>
        <v xml:space="preserve">- </v>
      </c>
      <c r="AF151" s="56" t="str">
        <f t="shared" si="68"/>
        <v>OK</v>
      </c>
      <c r="AG151" s="56">
        <f t="shared" si="69"/>
        <v>0</v>
      </c>
      <c r="AH151" s="56">
        <f t="shared" si="70"/>
        <v>0</v>
      </c>
      <c r="AI151" s="56">
        <f t="shared" si="71"/>
        <v>0</v>
      </c>
      <c r="AJ151" s="56">
        <f t="shared" si="72"/>
        <v>0</v>
      </c>
      <c r="AK151" s="56">
        <f t="shared" si="73"/>
        <v>0</v>
      </c>
      <c r="AL151" s="56">
        <f t="shared" si="74"/>
        <v>0</v>
      </c>
      <c r="AM151" s="159" t="b">
        <f t="shared" si="75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76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si="61"/>
        <v>0</v>
      </c>
      <c r="AU151" s="125">
        <f t="shared" si="62"/>
        <v>0</v>
      </c>
      <c r="AV151" s="183">
        <f t="shared" si="63"/>
        <v>0</v>
      </c>
      <c r="AW151" s="32"/>
      <c r="AX151" s="32"/>
      <c r="AY151" s="450" t="str">
        <f t="shared" ref="AY151:AY214" si="83">IF(AZ151="s",(AT151+AU151)/16*AV151/12," ")</f>
        <v xml:space="preserve"> </v>
      </c>
    </row>
    <row r="152" spans="1:51" s="120" customFormat="1">
      <c r="A152" s="542"/>
      <c r="B152" s="542"/>
      <c r="C152" s="117">
        <f t="shared" si="59"/>
        <v>131</v>
      </c>
      <c r="D152" s="173"/>
      <c r="E152" s="173"/>
      <c r="F152" s="341">
        <f t="shared" si="77"/>
        <v>0</v>
      </c>
      <c r="G152" s="117"/>
      <c r="H152" s="118" t="str">
        <f t="shared" si="64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66"/>
        <v>-</v>
      </c>
      <c r="L152" s="156"/>
      <c r="M152" s="44" t="str">
        <f t="shared" si="65"/>
        <v>-</v>
      </c>
      <c r="N152" s="157">
        <f t="shared" si="78"/>
        <v>0</v>
      </c>
      <c r="O152" s="157">
        <f t="shared" si="79"/>
        <v>0</v>
      </c>
      <c r="P152" s="157">
        <f t="shared" si="80"/>
        <v>0</v>
      </c>
      <c r="Q152" s="157">
        <f t="shared" si="81"/>
        <v>0</v>
      </c>
      <c r="R152" s="158">
        <f t="shared" si="82"/>
        <v>0</v>
      </c>
      <c r="S152" s="158">
        <f t="shared" si="82"/>
        <v>0</v>
      </c>
      <c r="T152" s="158">
        <f t="shared" si="82"/>
        <v>0</v>
      </c>
      <c r="U152" s="158">
        <f t="shared" si="67"/>
        <v>0</v>
      </c>
      <c r="V152" s="158">
        <f t="shared" si="60"/>
        <v>0</v>
      </c>
      <c r="W152" s="158">
        <f t="shared" si="60"/>
        <v>0</v>
      </c>
      <c r="X152" s="158">
        <f t="shared" si="60"/>
        <v>0</v>
      </c>
      <c r="Y152" s="158">
        <f t="shared" si="60"/>
        <v>0</v>
      </c>
      <c r="Z152" s="158">
        <f t="shared" si="57"/>
        <v>0</v>
      </c>
      <c r="AA152" s="158">
        <f t="shared" si="57"/>
        <v>0</v>
      </c>
      <c r="AB152" s="158">
        <f t="shared" si="57"/>
        <v>0</v>
      </c>
      <c r="AC152" s="158">
        <f t="shared" si="57"/>
        <v>0</v>
      </c>
      <c r="AD152" s="158">
        <f t="shared" si="58"/>
        <v>0</v>
      </c>
      <c r="AE152" s="44" t="str">
        <f>IF(J152="s",IF(K152&gt;(SUMMARY!$I$12*H152),K152,0),"- ")</f>
        <v xml:space="preserve">- </v>
      </c>
      <c r="AF152" s="56" t="str">
        <f t="shared" si="68"/>
        <v>OK</v>
      </c>
      <c r="AG152" s="56">
        <f t="shared" si="69"/>
        <v>0</v>
      </c>
      <c r="AH152" s="56">
        <f t="shared" si="70"/>
        <v>0</v>
      </c>
      <c r="AI152" s="56">
        <f t="shared" si="71"/>
        <v>0</v>
      </c>
      <c r="AJ152" s="56">
        <f t="shared" si="72"/>
        <v>0</v>
      </c>
      <c r="AK152" s="56">
        <f t="shared" si="73"/>
        <v>0</v>
      </c>
      <c r="AL152" s="56">
        <f t="shared" si="74"/>
        <v>0</v>
      </c>
      <c r="AM152" s="159" t="b">
        <f t="shared" si="75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76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61"/>
        <v>0</v>
      </c>
      <c r="AU152" s="125">
        <f t="shared" si="62"/>
        <v>0</v>
      </c>
      <c r="AV152" s="183">
        <f t="shared" si="63"/>
        <v>0</v>
      </c>
      <c r="AW152" s="32"/>
      <c r="AX152" s="32"/>
      <c r="AY152" s="450" t="str">
        <f t="shared" si="83"/>
        <v xml:space="preserve"> </v>
      </c>
    </row>
    <row r="153" spans="1:51" s="120" customFormat="1">
      <c r="A153" s="542"/>
      <c r="B153" s="542"/>
      <c r="C153" s="117">
        <f t="shared" si="59"/>
        <v>132</v>
      </c>
      <c r="D153" s="173"/>
      <c r="E153" s="173"/>
      <c r="F153" s="341">
        <f t="shared" si="77"/>
        <v>0</v>
      </c>
      <c r="G153" s="117"/>
      <c r="H153" s="118" t="str">
        <f t="shared" si="64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66"/>
        <v>-</v>
      </c>
      <c r="L153" s="156"/>
      <c r="M153" s="44" t="str">
        <f t="shared" si="65"/>
        <v>-</v>
      </c>
      <c r="N153" s="157">
        <f t="shared" si="78"/>
        <v>0</v>
      </c>
      <c r="O153" s="157">
        <f t="shared" si="79"/>
        <v>0</v>
      </c>
      <c r="P153" s="157">
        <f t="shared" si="80"/>
        <v>0</v>
      </c>
      <c r="Q153" s="157">
        <f t="shared" si="81"/>
        <v>0</v>
      </c>
      <c r="R153" s="158">
        <f t="shared" si="82"/>
        <v>0</v>
      </c>
      <c r="S153" s="158">
        <f t="shared" si="82"/>
        <v>0</v>
      </c>
      <c r="T153" s="158">
        <f t="shared" si="82"/>
        <v>0</v>
      </c>
      <c r="U153" s="158">
        <f t="shared" si="67"/>
        <v>0</v>
      </c>
      <c r="V153" s="158">
        <f t="shared" si="60"/>
        <v>0</v>
      </c>
      <c r="W153" s="158">
        <f t="shared" si="60"/>
        <v>0</v>
      </c>
      <c r="X153" s="158">
        <f t="shared" si="60"/>
        <v>0</v>
      </c>
      <c r="Y153" s="158">
        <f t="shared" si="60"/>
        <v>0</v>
      </c>
      <c r="Z153" s="158">
        <f t="shared" si="57"/>
        <v>0</v>
      </c>
      <c r="AA153" s="158">
        <f t="shared" si="57"/>
        <v>0</v>
      </c>
      <c r="AB153" s="158">
        <f t="shared" si="57"/>
        <v>0</v>
      </c>
      <c r="AC153" s="158">
        <f t="shared" si="57"/>
        <v>0</v>
      </c>
      <c r="AD153" s="158">
        <f t="shared" si="58"/>
        <v>0</v>
      </c>
      <c r="AE153" s="44" t="str">
        <f>IF(J153="s",IF(K153&gt;(SUMMARY!$I$12*H153),K153,0),"- ")</f>
        <v xml:space="preserve">- </v>
      </c>
      <c r="AF153" s="56" t="str">
        <f t="shared" si="68"/>
        <v>OK</v>
      </c>
      <c r="AG153" s="56">
        <f t="shared" si="69"/>
        <v>0</v>
      </c>
      <c r="AH153" s="56">
        <f t="shared" si="70"/>
        <v>0</v>
      </c>
      <c r="AI153" s="56">
        <f t="shared" si="71"/>
        <v>0</v>
      </c>
      <c r="AJ153" s="56">
        <f t="shared" si="72"/>
        <v>0</v>
      </c>
      <c r="AK153" s="56">
        <f t="shared" si="73"/>
        <v>0</v>
      </c>
      <c r="AL153" s="56">
        <f t="shared" si="74"/>
        <v>0</v>
      </c>
      <c r="AM153" s="159" t="b">
        <f t="shared" si="75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76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61"/>
        <v>0</v>
      </c>
      <c r="AU153" s="125">
        <f t="shared" si="62"/>
        <v>0</v>
      </c>
      <c r="AV153" s="183">
        <f t="shared" si="63"/>
        <v>0</v>
      </c>
      <c r="AW153" s="32"/>
      <c r="AX153" s="32"/>
      <c r="AY153" s="450" t="str">
        <f t="shared" si="83"/>
        <v xml:space="preserve"> </v>
      </c>
    </row>
    <row r="154" spans="1:51" s="120" customFormat="1">
      <c r="A154" s="542"/>
      <c r="B154" s="542"/>
      <c r="C154" s="117">
        <f t="shared" si="59"/>
        <v>133</v>
      </c>
      <c r="D154" s="173"/>
      <c r="E154" s="173"/>
      <c r="F154" s="341">
        <f t="shared" si="77"/>
        <v>0</v>
      </c>
      <c r="G154" s="117"/>
      <c r="H154" s="118" t="str">
        <f t="shared" si="64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66"/>
        <v>-</v>
      </c>
      <c r="L154" s="156"/>
      <c r="M154" s="44" t="str">
        <f t="shared" si="65"/>
        <v>-</v>
      </c>
      <c r="N154" s="157">
        <f t="shared" si="78"/>
        <v>0</v>
      </c>
      <c r="O154" s="157">
        <f t="shared" si="79"/>
        <v>0</v>
      </c>
      <c r="P154" s="157">
        <f t="shared" si="80"/>
        <v>0</v>
      </c>
      <c r="Q154" s="157">
        <f t="shared" si="81"/>
        <v>0</v>
      </c>
      <c r="R154" s="158">
        <f t="shared" si="82"/>
        <v>0</v>
      </c>
      <c r="S154" s="158">
        <f t="shared" si="82"/>
        <v>0</v>
      </c>
      <c r="T154" s="158">
        <f t="shared" si="82"/>
        <v>0</v>
      </c>
      <c r="U154" s="158">
        <f t="shared" si="67"/>
        <v>0</v>
      </c>
      <c r="V154" s="158">
        <f t="shared" si="60"/>
        <v>0</v>
      </c>
      <c r="W154" s="158">
        <f t="shared" si="60"/>
        <v>0</v>
      </c>
      <c r="X154" s="158">
        <f t="shared" si="60"/>
        <v>0</v>
      </c>
      <c r="Y154" s="158">
        <f t="shared" si="60"/>
        <v>0</v>
      </c>
      <c r="Z154" s="158">
        <f t="shared" si="57"/>
        <v>0</v>
      </c>
      <c r="AA154" s="158">
        <f t="shared" si="57"/>
        <v>0</v>
      </c>
      <c r="AB154" s="158">
        <f t="shared" si="57"/>
        <v>0</v>
      </c>
      <c r="AC154" s="158">
        <f t="shared" si="57"/>
        <v>0</v>
      </c>
      <c r="AD154" s="158">
        <f t="shared" si="58"/>
        <v>0</v>
      </c>
      <c r="AE154" s="44" t="str">
        <f>IF(J154="s",IF(K154&gt;(SUMMARY!$I$12*H154),K154,0),"- ")</f>
        <v xml:space="preserve">- </v>
      </c>
      <c r="AF154" s="56" t="str">
        <f t="shared" si="68"/>
        <v>OK</v>
      </c>
      <c r="AG154" s="56">
        <f t="shared" si="69"/>
        <v>0</v>
      </c>
      <c r="AH154" s="56">
        <f t="shared" si="70"/>
        <v>0</v>
      </c>
      <c r="AI154" s="56">
        <f t="shared" si="71"/>
        <v>0</v>
      </c>
      <c r="AJ154" s="56">
        <f t="shared" si="72"/>
        <v>0</v>
      </c>
      <c r="AK154" s="56">
        <f t="shared" si="73"/>
        <v>0</v>
      </c>
      <c r="AL154" s="56">
        <f t="shared" si="74"/>
        <v>0</v>
      </c>
      <c r="AM154" s="159" t="b">
        <f t="shared" si="75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76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61"/>
        <v>0</v>
      </c>
      <c r="AU154" s="125">
        <f t="shared" si="62"/>
        <v>0</v>
      </c>
      <c r="AV154" s="183">
        <f t="shared" si="63"/>
        <v>0</v>
      </c>
      <c r="AW154" s="32"/>
      <c r="AX154" s="32"/>
      <c r="AY154" s="450" t="str">
        <f t="shared" si="83"/>
        <v xml:space="preserve"> </v>
      </c>
    </row>
    <row r="155" spans="1:51" s="120" customFormat="1">
      <c r="A155" s="542"/>
      <c r="B155" s="542"/>
      <c r="C155" s="117">
        <f t="shared" si="59"/>
        <v>134</v>
      </c>
      <c r="D155" s="173"/>
      <c r="E155" s="173"/>
      <c r="F155" s="341">
        <f t="shared" si="77"/>
        <v>0</v>
      </c>
      <c r="G155" s="117"/>
      <c r="H155" s="118" t="str">
        <f t="shared" si="64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66"/>
        <v>-</v>
      </c>
      <c r="L155" s="156"/>
      <c r="M155" s="44" t="str">
        <f t="shared" si="65"/>
        <v>-</v>
      </c>
      <c r="N155" s="157">
        <f t="shared" si="78"/>
        <v>0</v>
      </c>
      <c r="O155" s="157">
        <f t="shared" si="79"/>
        <v>0</v>
      </c>
      <c r="P155" s="157">
        <f t="shared" si="80"/>
        <v>0</v>
      </c>
      <c r="Q155" s="157">
        <f t="shared" si="81"/>
        <v>0</v>
      </c>
      <c r="R155" s="158">
        <f t="shared" si="82"/>
        <v>0</v>
      </c>
      <c r="S155" s="158">
        <f t="shared" si="82"/>
        <v>0</v>
      </c>
      <c r="T155" s="158">
        <f t="shared" si="82"/>
        <v>0</v>
      </c>
      <c r="U155" s="158">
        <f t="shared" si="67"/>
        <v>0</v>
      </c>
      <c r="V155" s="158">
        <f t="shared" si="60"/>
        <v>0</v>
      </c>
      <c r="W155" s="158">
        <f t="shared" si="60"/>
        <v>0</v>
      </c>
      <c r="X155" s="158">
        <f t="shared" si="60"/>
        <v>0</v>
      </c>
      <c r="Y155" s="158">
        <f t="shared" si="60"/>
        <v>0</v>
      </c>
      <c r="Z155" s="158">
        <f t="shared" si="57"/>
        <v>0</v>
      </c>
      <c r="AA155" s="158">
        <f t="shared" si="57"/>
        <v>0</v>
      </c>
      <c r="AB155" s="158">
        <f t="shared" si="57"/>
        <v>0</v>
      </c>
      <c r="AC155" s="158">
        <f t="shared" si="57"/>
        <v>0</v>
      </c>
      <c r="AD155" s="158">
        <f t="shared" si="58"/>
        <v>0</v>
      </c>
      <c r="AE155" s="44" t="str">
        <f>IF(J155="s",IF(K155&gt;(SUMMARY!$I$12*H155),K155,0),"- ")</f>
        <v xml:space="preserve">- </v>
      </c>
      <c r="AF155" s="56" t="str">
        <f t="shared" si="68"/>
        <v>OK</v>
      </c>
      <c r="AG155" s="56">
        <f t="shared" si="69"/>
        <v>0</v>
      </c>
      <c r="AH155" s="56">
        <f t="shared" si="70"/>
        <v>0</v>
      </c>
      <c r="AI155" s="56">
        <f t="shared" si="71"/>
        <v>0</v>
      </c>
      <c r="AJ155" s="56">
        <f t="shared" si="72"/>
        <v>0</v>
      </c>
      <c r="AK155" s="56">
        <f t="shared" si="73"/>
        <v>0</v>
      </c>
      <c r="AL155" s="56">
        <f t="shared" si="74"/>
        <v>0</v>
      </c>
      <c r="AM155" s="159" t="b">
        <f t="shared" si="75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76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61"/>
        <v>0</v>
      </c>
      <c r="AU155" s="125">
        <f t="shared" si="62"/>
        <v>0</v>
      </c>
      <c r="AV155" s="183">
        <f t="shared" si="63"/>
        <v>0</v>
      </c>
      <c r="AW155" s="32"/>
      <c r="AX155" s="32"/>
      <c r="AY155" s="450" t="str">
        <f t="shared" si="83"/>
        <v xml:space="preserve"> </v>
      </c>
    </row>
    <row r="156" spans="1:51" s="120" customFormat="1">
      <c r="A156" s="542"/>
      <c r="B156" s="542"/>
      <c r="C156" s="117">
        <f t="shared" si="59"/>
        <v>135</v>
      </c>
      <c r="D156" s="173"/>
      <c r="E156" s="173"/>
      <c r="F156" s="341">
        <f t="shared" si="77"/>
        <v>0</v>
      </c>
      <c r="G156" s="117"/>
      <c r="H156" s="118" t="str">
        <f t="shared" si="64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66"/>
        <v>-</v>
      </c>
      <c r="L156" s="156"/>
      <c r="M156" s="44" t="str">
        <f t="shared" si="65"/>
        <v>-</v>
      </c>
      <c r="N156" s="157">
        <f t="shared" si="78"/>
        <v>0</v>
      </c>
      <c r="O156" s="157">
        <f t="shared" si="79"/>
        <v>0</v>
      </c>
      <c r="P156" s="157">
        <f t="shared" si="80"/>
        <v>0</v>
      </c>
      <c r="Q156" s="157">
        <f t="shared" si="81"/>
        <v>0</v>
      </c>
      <c r="R156" s="158">
        <f t="shared" si="82"/>
        <v>0</v>
      </c>
      <c r="S156" s="158">
        <f t="shared" si="82"/>
        <v>0</v>
      </c>
      <c r="T156" s="158">
        <f t="shared" si="82"/>
        <v>0</v>
      </c>
      <c r="U156" s="158">
        <f t="shared" si="67"/>
        <v>0</v>
      </c>
      <c r="V156" s="158">
        <f t="shared" si="60"/>
        <v>0</v>
      </c>
      <c r="W156" s="158">
        <f t="shared" si="60"/>
        <v>0</v>
      </c>
      <c r="X156" s="158">
        <f t="shared" si="60"/>
        <v>0</v>
      </c>
      <c r="Y156" s="158">
        <f t="shared" si="60"/>
        <v>0</v>
      </c>
      <c r="Z156" s="158">
        <f t="shared" si="57"/>
        <v>0</v>
      </c>
      <c r="AA156" s="158">
        <f t="shared" si="57"/>
        <v>0</v>
      </c>
      <c r="AB156" s="158">
        <f t="shared" si="57"/>
        <v>0</v>
      </c>
      <c r="AC156" s="158">
        <f t="shared" si="57"/>
        <v>0</v>
      </c>
      <c r="AD156" s="158">
        <f t="shared" si="58"/>
        <v>0</v>
      </c>
      <c r="AE156" s="44" t="str">
        <f>IF(J156="s",IF(K156&gt;(SUMMARY!$I$12*H156),K156,0),"- ")</f>
        <v xml:space="preserve">- </v>
      </c>
      <c r="AF156" s="56" t="str">
        <f t="shared" si="68"/>
        <v>OK</v>
      </c>
      <c r="AG156" s="56">
        <f t="shared" si="69"/>
        <v>0</v>
      </c>
      <c r="AH156" s="56">
        <f t="shared" si="70"/>
        <v>0</v>
      </c>
      <c r="AI156" s="56">
        <f t="shared" si="71"/>
        <v>0</v>
      </c>
      <c r="AJ156" s="56">
        <f t="shared" si="72"/>
        <v>0</v>
      </c>
      <c r="AK156" s="56">
        <f t="shared" si="73"/>
        <v>0</v>
      </c>
      <c r="AL156" s="56">
        <f t="shared" si="74"/>
        <v>0</v>
      </c>
      <c r="AM156" s="159" t="b">
        <f t="shared" si="75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76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61"/>
        <v>0</v>
      </c>
      <c r="AU156" s="125">
        <f t="shared" si="62"/>
        <v>0</v>
      </c>
      <c r="AV156" s="183">
        <f t="shared" si="63"/>
        <v>0</v>
      </c>
      <c r="AW156" s="32"/>
      <c r="AX156" s="32"/>
      <c r="AY156" s="450" t="str">
        <f t="shared" si="83"/>
        <v xml:space="preserve"> </v>
      </c>
    </row>
    <row r="157" spans="1:51" s="120" customFormat="1">
      <c r="A157" s="542"/>
      <c r="B157" s="542"/>
      <c r="C157" s="117">
        <f t="shared" si="59"/>
        <v>136</v>
      </c>
      <c r="D157" s="173"/>
      <c r="E157" s="173"/>
      <c r="F157" s="341">
        <f t="shared" si="77"/>
        <v>0</v>
      </c>
      <c r="G157" s="117"/>
      <c r="H157" s="118" t="str">
        <f t="shared" si="64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66"/>
        <v>-</v>
      </c>
      <c r="L157" s="156"/>
      <c r="M157" s="44" t="str">
        <f t="shared" si="65"/>
        <v>-</v>
      </c>
      <c r="N157" s="157">
        <f t="shared" si="78"/>
        <v>0</v>
      </c>
      <c r="O157" s="157">
        <f t="shared" si="79"/>
        <v>0</v>
      </c>
      <c r="P157" s="157">
        <f t="shared" si="80"/>
        <v>0</v>
      </c>
      <c r="Q157" s="157">
        <f t="shared" si="81"/>
        <v>0</v>
      </c>
      <c r="R157" s="158">
        <f t="shared" si="82"/>
        <v>0</v>
      </c>
      <c r="S157" s="158">
        <f t="shared" si="82"/>
        <v>0</v>
      </c>
      <c r="T157" s="158">
        <f t="shared" si="82"/>
        <v>0</v>
      </c>
      <c r="U157" s="158">
        <f t="shared" si="67"/>
        <v>0</v>
      </c>
      <c r="V157" s="158">
        <f t="shared" si="60"/>
        <v>0</v>
      </c>
      <c r="W157" s="158">
        <f t="shared" si="60"/>
        <v>0</v>
      </c>
      <c r="X157" s="158">
        <f t="shared" si="60"/>
        <v>0</v>
      </c>
      <c r="Y157" s="158">
        <f t="shared" si="60"/>
        <v>0</v>
      </c>
      <c r="Z157" s="158">
        <f t="shared" si="57"/>
        <v>0</v>
      </c>
      <c r="AA157" s="158">
        <f t="shared" si="57"/>
        <v>0</v>
      </c>
      <c r="AB157" s="158">
        <f t="shared" si="57"/>
        <v>0</v>
      </c>
      <c r="AC157" s="158">
        <f t="shared" si="57"/>
        <v>0</v>
      </c>
      <c r="AD157" s="158">
        <f t="shared" si="58"/>
        <v>0</v>
      </c>
      <c r="AE157" s="44" t="str">
        <f>IF(J157="s",IF(K157&gt;(SUMMARY!$I$12*H157),K157,0),"- ")</f>
        <v xml:space="preserve">- </v>
      </c>
      <c r="AF157" s="56" t="str">
        <f t="shared" si="68"/>
        <v>OK</v>
      </c>
      <c r="AG157" s="56">
        <f t="shared" si="69"/>
        <v>0</v>
      </c>
      <c r="AH157" s="56">
        <f t="shared" si="70"/>
        <v>0</v>
      </c>
      <c r="AI157" s="56">
        <f t="shared" si="71"/>
        <v>0</v>
      </c>
      <c r="AJ157" s="56">
        <f t="shared" si="72"/>
        <v>0</v>
      </c>
      <c r="AK157" s="56">
        <f t="shared" si="73"/>
        <v>0</v>
      </c>
      <c r="AL157" s="56">
        <f t="shared" si="74"/>
        <v>0</v>
      </c>
      <c r="AM157" s="159" t="b">
        <f t="shared" si="75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76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61"/>
        <v>0</v>
      </c>
      <c r="AU157" s="125">
        <f t="shared" si="62"/>
        <v>0</v>
      </c>
      <c r="AV157" s="183">
        <f t="shared" si="63"/>
        <v>0</v>
      </c>
      <c r="AW157" s="32"/>
      <c r="AX157" s="32"/>
      <c r="AY157" s="450" t="str">
        <f t="shared" si="83"/>
        <v xml:space="preserve"> </v>
      </c>
    </row>
    <row r="158" spans="1:51" s="120" customFormat="1">
      <c r="A158" s="543"/>
      <c r="B158" s="543"/>
      <c r="C158" s="117">
        <f t="shared" si="59"/>
        <v>137</v>
      </c>
      <c r="D158" s="173"/>
      <c r="E158" s="173"/>
      <c r="F158" s="341">
        <f t="shared" si="77"/>
        <v>0</v>
      </c>
      <c r="G158" s="117"/>
      <c r="H158" s="118" t="str">
        <f t="shared" si="64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66"/>
        <v>-</v>
      </c>
      <c r="L158" s="156"/>
      <c r="M158" s="44" t="str">
        <f t="shared" si="65"/>
        <v>-</v>
      </c>
      <c r="N158" s="157">
        <f t="shared" si="78"/>
        <v>0</v>
      </c>
      <c r="O158" s="157">
        <f t="shared" si="79"/>
        <v>0</v>
      </c>
      <c r="P158" s="157">
        <f t="shared" si="80"/>
        <v>0</v>
      </c>
      <c r="Q158" s="157">
        <f t="shared" si="81"/>
        <v>0</v>
      </c>
      <c r="R158" s="158">
        <f t="shared" si="82"/>
        <v>0</v>
      </c>
      <c r="S158" s="158">
        <f t="shared" si="82"/>
        <v>0</v>
      </c>
      <c r="T158" s="158">
        <f t="shared" si="82"/>
        <v>0</v>
      </c>
      <c r="U158" s="158">
        <f t="shared" si="67"/>
        <v>0</v>
      </c>
      <c r="V158" s="158">
        <f t="shared" si="60"/>
        <v>0</v>
      </c>
      <c r="W158" s="158">
        <f t="shared" si="60"/>
        <v>0</v>
      </c>
      <c r="X158" s="158">
        <f t="shared" si="60"/>
        <v>0</v>
      </c>
      <c r="Y158" s="158">
        <f t="shared" si="60"/>
        <v>0</v>
      </c>
      <c r="Z158" s="158">
        <f t="shared" si="57"/>
        <v>0</v>
      </c>
      <c r="AA158" s="158">
        <f t="shared" si="57"/>
        <v>0</v>
      </c>
      <c r="AB158" s="158">
        <f t="shared" si="57"/>
        <v>0</v>
      </c>
      <c r="AC158" s="158">
        <f t="shared" si="57"/>
        <v>0</v>
      </c>
      <c r="AD158" s="158">
        <f t="shared" si="58"/>
        <v>0</v>
      </c>
      <c r="AE158" s="44" t="str">
        <f>IF(J158="s",IF(K158&gt;(SUMMARY!$I$12*H158),K158,0),"- ")</f>
        <v xml:space="preserve">- </v>
      </c>
      <c r="AF158" s="56" t="str">
        <f t="shared" si="68"/>
        <v>OK</v>
      </c>
      <c r="AG158" s="56">
        <f t="shared" si="69"/>
        <v>0</v>
      </c>
      <c r="AH158" s="56">
        <f t="shared" si="70"/>
        <v>0</v>
      </c>
      <c r="AI158" s="56">
        <f t="shared" si="71"/>
        <v>0</v>
      </c>
      <c r="AJ158" s="56">
        <f t="shared" si="72"/>
        <v>0</v>
      </c>
      <c r="AK158" s="56">
        <f t="shared" si="73"/>
        <v>0</v>
      </c>
      <c r="AL158" s="56">
        <f t="shared" si="74"/>
        <v>0</v>
      </c>
      <c r="AM158" s="159" t="b">
        <f t="shared" si="75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76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61"/>
        <v>0</v>
      </c>
      <c r="AU158" s="125">
        <f t="shared" si="62"/>
        <v>0</v>
      </c>
      <c r="AV158" s="183">
        <f t="shared" si="63"/>
        <v>0</v>
      </c>
      <c r="AW158" s="32"/>
      <c r="AX158" s="32"/>
      <c r="AY158" s="450" t="str">
        <f t="shared" si="83"/>
        <v xml:space="preserve"> </v>
      </c>
    </row>
    <row r="159" spans="1:51" s="120" customFormat="1">
      <c r="A159" s="543"/>
      <c r="B159" s="543"/>
      <c r="C159" s="117">
        <f t="shared" si="59"/>
        <v>138</v>
      </c>
      <c r="D159" s="173"/>
      <c r="E159" s="173"/>
      <c r="F159" s="341">
        <f t="shared" si="77"/>
        <v>0</v>
      </c>
      <c r="G159" s="117"/>
      <c r="H159" s="118" t="str">
        <f t="shared" si="64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66"/>
        <v>-</v>
      </c>
      <c r="L159" s="156"/>
      <c r="M159" s="44" t="str">
        <f t="shared" si="65"/>
        <v>-</v>
      </c>
      <c r="N159" s="157">
        <f t="shared" si="78"/>
        <v>0</v>
      </c>
      <c r="O159" s="157">
        <f t="shared" si="79"/>
        <v>0</v>
      </c>
      <c r="P159" s="157">
        <f t="shared" si="80"/>
        <v>0</v>
      </c>
      <c r="Q159" s="157">
        <f t="shared" si="81"/>
        <v>0</v>
      </c>
      <c r="R159" s="158">
        <f t="shared" si="82"/>
        <v>0</v>
      </c>
      <c r="S159" s="158">
        <f t="shared" si="82"/>
        <v>0</v>
      </c>
      <c r="T159" s="158">
        <f t="shared" si="82"/>
        <v>0</v>
      </c>
      <c r="U159" s="158">
        <f t="shared" si="67"/>
        <v>0</v>
      </c>
      <c r="V159" s="158">
        <f t="shared" si="60"/>
        <v>0</v>
      </c>
      <c r="W159" s="158">
        <f t="shared" si="60"/>
        <v>0</v>
      </c>
      <c r="X159" s="158">
        <f t="shared" si="60"/>
        <v>0</v>
      </c>
      <c r="Y159" s="158">
        <f t="shared" si="60"/>
        <v>0</v>
      </c>
      <c r="Z159" s="158">
        <f t="shared" si="57"/>
        <v>0</v>
      </c>
      <c r="AA159" s="158">
        <f t="shared" si="57"/>
        <v>0</v>
      </c>
      <c r="AB159" s="158">
        <f t="shared" si="57"/>
        <v>0</v>
      </c>
      <c r="AC159" s="158">
        <f t="shared" si="57"/>
        <v>0</v>
      </c>
      <c r="AD159" s="158">
        <f t="shared" si="58"/>
        <v>0</v>
      </c>
      <c r="AE159" s="44" t="str">
        <f>IF(J159="s",IF(K159&gt;(SUMMARY!$I$12*H159),K159,0),"- ")</f>
        <v xml:space="preserve">- </v>
      </c>
      <c r="AF159" s="56" t="str">
        <f t="shared" si="68"/>
        <v>OK</v>
      </c>
      <c r="AG159" s="56">
        <f t="shared" si="69"/>
        <v>0</v>
      </c>
      <c r="AH159" s="56">
        <f t="shared" si="70"/>
        <v>0</v>
      </c>
      <c r="AI159" s="56">
        <f t="shared" si="71"/>
        <v>0</v>
      </c>
      <c r="AJ159" s="56">
        <f t="shared" si="72"/>
        <v>0</v>
      </c>
      <c r="AK159" s="56">
        <f t="shared" si="73"/>
        <v>0</v>
      </c>
      <c r="AL159" s="56">
        <f t="shared" si="74"/>
        <v>0</v>
      </c>
      <c r="AM159" s="159" t="b">
        <f t="shared" si="75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76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61"/>
        <v>0</v>
      </c>
      <c r="AU159" s="125">
        <f t="shared" si="62"/>
        <v>0</v>
      </c>
      <c r="AV159" s="183">
        <f t="shared" si="63"/>
        <v>0</v>
      </c>
      <c r="AW159" s="32"/>
      <c r="AX159" s="32"/>
      <c r="AY159" s="450" t="str">
        <f t="shared" si="83"/>
        <v xml:space="preserve"> </v>
      </c>
    </row>
    <row r="160" spans="1:51" s="120" customFormat="1">
      <c r="A160" s="543"/>
      <c r="B160" s="543"/>
      <c r="C160" s="117">
        <f t="shared" si="59"/>
        <v>139</v>
      </c>
      <c r="D160" s="173"/>
      <c r="E160" s="173"/>
      <c r="F160" s="341">
        <f t="shared" si="77"/>
        <v>0</v>
      </c>
      <c r="G160" s="117"/>
      <c r="H160" s="118" t="str">
        <f t="shared" si="64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66"/>
        <v>-</v>
      </c>
      <c r="L160" s="156"/>
      <c r="M160" s="44" t="str">
        <f t="shared" si="65"/>
        <v>-</v>
      </c>
      <c r="N160" s="157">
        <f t="shared" si="78"/>
        <v>0</v>
      </c>
      <c r="O160" s="157">
        <f t="shared" si="79"/>
        <v>0</v>
      </c>
      <c r="P160" s="157">
        <f t="shared" si="80"/>
        <v>0</v>
      </c>
      <c r="Q160" s="157">
        <f t="shared" si="81"/>
        <v>0</v>
      </c>
      <c r="R160" s="158">
        <f t="shared" si="82"/>
        <v>0</v>
      </c>
      <c r="S160" s="158">
        <f t="shared" si="82"/>
        <v>0</v>
      </c>
      <c r="T160" s="158">
        <f t="shared" si="82"/>
        <v>0</v>
      </c>
      <c r="U160" s="158">
        <f t="shared" si="67"/>
        <v>0</v>
      </c>
      <c r="V160" s="158">
        <f t="shared" si="60"/>
        <v>0</v>
      </c>
      <c r="W160" s="158">
        <f t="shared" si="60"/>
        <v>0</v>
      </c>
      <c r="X160" s="158">
        <f t="shared" si="60"/>
        <v>0</v>
      </c>
      <c r="Y160" s="158">
        <f t="shared" si="60"/>
        <v>0</v>
      </c>
      <c r="Z160" s="158">
        <f t="shared" si="57"/>
        <v>0</v>
      </c>
      <c r="AA160" s="158">
        <f t="shared" si="57"/>
        <v>0</v>
      </c>
      <c r="AB160" s="158">
        <f t="shared" si="57"/>
        <v>0</v>
      </c>
      <c r="AC160" s="158">
        <f t="shared" si="57"/>
        <v>0</v>
      </c>
      <c r="AD160" s="158">
        <f t="shared" si="58"/>
        <v>0</v>
      </c>
      <c r="AE160" s="44" t="str">
        <f>IF(J160="s",IF(K160&gt;(SUMMARY!$I$12*H160),K160,0),"- ")</f>
        <v xml:space="preserve">- </v>
      </c>
      <c r="AF160" s="56" t="str">
        <f t="shared" si="68"/>
        <v>OK</v>
      </c>
      <c r="AG160" s="56">
        <f t="shared" si="69"/>
        <v>0</v>
      </c>
      <c r="AH160" s="56">
        <f t="shared" si="70"/>
        <v>0</v>
      </c>
      <c r="AI160" s="56">
        <f t="shared" si="71"/>
        <v>0</v>
      </c>
      <c r="AJ160" s="56">
        <f t="shared" si="72"/>
        <v>0</v>
      </c>
      <c r="AK160" s="56">
        <f t="shared" si="73"/>
        <v>0</v>
      </c>
      <c r="AL160" s="56">
        <f t="shared" si="74"/>
        <v>0</v>
      </c>
      <c r="AM160" s="159" t="b">
        <f t="shared" si="75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76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61"/>
        <v>0</v>
      </c>
      <c r="AU160" s="125">
        <f t="shared" si="62"/>
        <v>0</v>
      </c>
      <c r="AV160" s="183">
        <f t="shared" si="63"/>
        <v>0</v>
      </c>
      <c r="AW160" s="32"/>
      <c r="AX160" s="32"/>
      <c r="AY160" s="450" t="str">
        <f t="shared" si="83"/>
        <v xml:space="preserve"> </v>
      </c>
    </row>
    <row r="161" spans="1:51" s="120" customFormat="1">
      <c r="A161" s="543"/>
      <c r="B161" s="543"/>
      <c r="C161" s="117">
        <f t="shared" si="59"/>
        <v>140</v>
      </c>
      <c r="D161" s="173"/>
      <c r="E161" s="173"/>
      <c r="F161" s="341">
        <f t="shared" si="77"/>
        <v>0</v>
      </c>
      <c r="G161" s="117"/>
      <c r="H161" s="118" t="str">
        <f t="shared" si="64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66"/>
        <v>-</v>
      </c>
      <c r="L161" s="156"/>
      <c r="M161" s="44" t="str">
        <f t="shared" si="65"/>
        <v>-</v>
      </c>
      <c r="N161" s="157">
        <f t="shared" si="78"/>
        <v>0</v>
      </c>
      <c r="O161" s="157">
        <f t="shared" si="79"/>
        <v>0</v>
      </c>
      <c r="P161" s="157">
        <f t="shared" si="80"/>
        <v>0</v>
      </c>
      <c r="Q161" s="157">
        <f t="shared" si="81"/>
        <v>0</v>
      </c>
      <c r="R161" s="158">
        <f t="shared" si="82"/>
        <v>0</v>
      </c>
      <c r="S161" s="158">
        <f t="shared" si="82"/>
        <v>0</v>
      </c>
      <c r="T161" s="158">
        <f t="shared" si="82"/>
        <v>0</v>
      </c>
      <c r="U161" s="158">
        <f t="shared" si="67"/>
        <v>0</v>
      </c>
      <c r="V161" s="158">
        <f t="shared" si="60"/>
        <v>0</v>
      </c>
      <c r="W161" s="158">
        <f t="shared" si="60"/>
        <v>0</v>
      </c>
      <c r="X161" s="158">
        <f t="shared" si="60"/>
        <v>0</v>
      </c>
      <c r="Y161" s="158">
        <f t="shared" si="60"/>
        <v>0</v>
      </c>
      <c r="Z161" s="158">
        <f t="shared" si="57"/>
        <v>0</v>
      </c>
      <c r="AA161" s="158">
        <f t="shared" si="57"/>
        <v>0</v>
      </c>
      <c r="AB161" s="158">
        <f t="shared" si="57"/>
        <v>0</v>
      </c>
      <c r="AC161" s="158">
        <f t="shared" si="57"/>
        <v>0</v>
      </c>
      <c r="AD161" s="158">
        <f t="shared" si="58"/>
        <v>0</v>
      </c>
      <c r="AE161" s="44" t="str">
        <f>IF(J161="s",IF(K161&gt;(SUMMARY!$I$12*H161),K161,0),"- ")</f>
        <v xml:space="preserve">- </v>
      </c>
      <c r="AF161" s="56" t="str">
        <f t="shared" si="68"/>
        <v>OK</v>
      </c>
      <c r="AG161" s="56">
        <f t="shared" si="69"/>
        <v>0</v>
      </c>
      <c r="AH161" s="56">
        <f t="shared" si="70"/>
        <v>0</v>
      </c>
      <c r="AI161" s="56">
        <f t="shared" si="71"/>
        <v>0</v>
      </c>
      <c r="AJ161" s="56">
        <f t="shared" si="72"/>
        <v>0</v>
      </c>
      <c r="AK161" s="56">
        <f t="shared" si="73"/>
        <v>0</v>
      </c>
      <c r="AL161" s="56">
        <f t="shared" si="74"/>
        <v>0</v>
      </c>
      <c r="AM161" s="159" t="b">
        <f t="shared" si="75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76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61"/>
        <v>0</v>
      </c>
      <c r="AU161" s="125">
        <f t="shared" si="62"/>
        <v>0</v>
      </c>
      <c r="AV161" s="183">
        <f t="shared" si="63"/>
        <v>0</v>
      </c>
      <c r="AW161" s="32"/>
      <c r="AX161" s="32"/>
      <c r="AY161" s="450" t="str">
        <f t="shared" si="83"/>
        <v xml:space="preserve"> </v>
      </c>
    </row>
    <row r="162" spans="1:51" s="120" customFormat="1">
      <c r="A162" s="543"/>
      <c r="B162" s="543"/>
      <c r="C162" s="117">
        <f t="shared" si="59"/>
        <v>141</v>
      </c>
      <c r="D162" s="173"/>
      <c r="E162" s="173"/>
      <c r="F162" s="341">
        <f t="shared" si="77"/>
        <v>0</v>
      </c>
      <c r="G162" s="117"/>
      <c r="H162" s="118" t="str">
        <f t="shared" si="64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66"/>
        <v>-</v>
      </c>
      <c r="L162" s="156"/>
      <c r="M162" s="44" t="str">
        <f t="shared" si="65"/>
        <v>-</v>
      </c>
      <c r="N162" s="157">
        <f t="shared" si="78"/>
        <v>0</v>
      </c>
      <c r="O162" s="157">
        <f t="shared" si="79"/>
        <v>0</v>
      </c>
      <c r="P162" s="157">
        <f t="shared" si="80"/>
        <v>0</v>
      </c>
      <c r="Q162" s="157">
        <f t="shared" si="81"/>
        <v>0</v>
      </c>
      <c r="R162" s="158">
        <f t="shared" si="82"/>
        <v>0</v>
      </c>
      <c r="S162" s="158">
        <f t="shared" si="82"/>
        <v>0</v>
      </c>
      <c r="T162" s="158">
        <f t="shared" si="82"/>
        <v>0</v>
      </c>
      <c r="U162" s="158">
        <f t="shared" si="67"/>
        <v>0</v>
      </c>
      <c r="V162" s="158">
        <f t="shared" si="60"/>
        <v>0</v>
      </c>
      <c r="W162" s="158">
        <f t="shared" si="60"/>
        <v>0</v>
      </c>
      <c r="X162" s="158">
        <f t="shared" si="60"/>
        <v>0</v>
      </c>
      <c r="Y162" s="158">
        <f t="shared" si="60"/>
        <v>0</v>
      </c>
      <c r="Z162" s="158">
        <f t="shared" si="57"/>
        <v>0</v>
      </c>
      <c r="AA162" s="158">
        <f t="shared" si="57"/>
        <v>0</v>
      </c>
      <c r="AB162" s="158">
        <f t="shared" si="57"/>
        <v>0</v>
      </c>
      <c r="AC162" s="158">
        <f t="shared" si="57"/>
        <v>0</v>
      </c>
      <c r="AD162" s="158">
        <f t="shared" si="58"/>
        <v>0</v>
      </c>
      <c r="AE162" s="44" t="str">
        <f>IF(J162="s",IF(K162&gt;(SUMMARY!$I$12*H162),K162,0),"- ")</f>
        <v xml:space="preserve">- </v>
      </c>
      <c r="AF162" s="56" t="str">
        <f t="shared" si="68"/>
        <v>OK</v>
      </c>
      <c r="AG162" s="56">
        <f t="shared" si="69"/>
        <v>0</v>
      </c>
      <c r="AH162" s="56">
        <f t="shared" si="70"/>
        <v>0</v>
      </c>
      <c r="AI162" s="56">
        <f t="shared" si="71"/>
        <v>0</v>
      </c>
      <c r="AJ162" s="56">
        <f t="shared" si="72"/>
        <v>0</v>
      </c>
      <c r="AK162" s="56">
        <f t="shared" si="73"/>
        <v>0</v>
      </c>
      <c r="AL162" s="56">
        <f t="shared" si="74"/>
        <v>0</v>
      </c>
      <c r="AM162" s="159" t="b">
        <f t="shared" si="75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76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61"/>
        <v>0</v>
      </c>
      <c r="AU162" s="125">
        <f t="shared" si="62"/>
        <v>0</v>
      </c>
      <c r="AV162" s="183">
        <f t="shared" si="63"/>
        <v>0</v>
      </c>
      <c r="AW162" s="32"/>
      <c r="AX162" s="32"/>
      <c r="AY162" s="450" t="str">
        <f t="shared" si="83"/>
        <v xml:space="preserve"> </v>
      </c>
    </row>
    <row r="163" spans="1:51" s="120" customFormat="1">
      <c r="A163" s="543"/>
      <c r="B163" s="543"/>
      <c r="C163" s="117">
        <f t="shared" si="59"/>
        <v>142</v>
      </c>
      <c r="D163" s="173"/>
      <c r="E163" s="173"/>
      <c r="F163" s="341">
        <f t="shared" si="77"/>
        <v>0</v>
      </c>
      <c r="G163" s="117"/>
      <c r="H163" s="118" t="str">
        <f t="shared" si="64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66"/>
        <v>-</v>
      </c>
      <c r="L163" s="156"/>
      <c r="M163" s="44" t="str">
        <f t="shared" si="65"/>
        <v>-</v>
      </c>
      <c r="N163" s="157">
        <f t="shared" si="78"/>
        <v>0</v>
      </c>
      <c r="O163" s="157">
        <f t="shared" si="79"/>
        <v>0</v>
      </c>
      <c r="P163" s="157">
        <f t="shared" si="80"/>
        <v>0</v>
      </c>
      <c r="Q163" s="157">
        <f t="shared" si="81"/>
        <v>0</v>
      </c>
      <c r="R163" s="158">
        <f t="shared" si="82"/>
        <v>0</v>
      </c>
      <c r="S163" s="158">
        <f t="shared" si="82"/>
        <v>0</v>
      </c>
      <c r="T163" s="158">
        <f t="shared" si="82"/>
        <v>0</v>
      </c>
      <c r="U163" s="158">
        <f t="shared" si="67"/>
        <v>0</v>
      </c>
      <c r="V163" s="158">
        <f t="shared" si="60"/>
        <v>0</v>
      </c>
      <c r="W163" s="158">
        <f t="shared" si="60"/>
        <v>0</v>
      </c>
      <c r="X163" s="158">
        <f t="shared" si="60"/>
        <v>0</v>
      </c>
      <c r="Y163" s="158">
        <f t="shared" si="60"/>
        <v>0</v>
      </c>
      <c r="Z163" s="158">
        <f t="shared" si="57"/>
        <v>0</v>
      </c>
      <c r="AA163" s="158">
        <f t="shared" si="57"/>
        <v>0</v>
      </c>
      <c r="AB163" s="158">
        <f t="shared" si="57"/>
        <v>0</v>
      </c>
      <c r="AC163" s="158">
        <f t="shared" si="57"/>
        <v>0</v>
      </c>
      <c r="AD163" s="158">
        <f t="shared" si="58"/>
        <v>0</v>
      </c>
      <c r="AE163" s="44" t="str">
        <f>IF(J163="s",IF(K163&gt;(SUMMARY!$I$12*H163),K163,0),"- ")</f>
        <v xml:space="preserve">- </v>
      </c>
      <c r="AF163" s="56" t="str">
        <f t="shared" si="68"/>
        <v>OK</v>
      </c>
      <c r="AG163" s="56">
        <f t="shared" si="69"/>
        <v>0</v>
      </c>
      <c r="AH163" s="56">
        <f t="shared" si="70"/>
        <v>0</v>
      </c>
      <c r="AI163" s="56">
        <f t="shared" si="71"/>
        <v>0</v>
      </c>
      <c r="AJ163" s="56">
        <f t="shared" si="72"/>
        <v>0</v>
      </c>
      <c r="AK163" s="56">
        <f t="shared" si="73"/>
        <v>0</v>
      </c>
      <c r="AL163" s="56">
        <f t="shared" si="74"/>
        <v>0</v>
      </c>
      <c r="AM163" s="159" t="b">
        <f t="shared" si="75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76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61"/>
        <v>0</v>
      </c>
      <c r="AU163" s="125">
        <f t="shared" si="62"/>
        <v>0</v>
      </c>
      <c r="AV163" s="183">
        <f t="shared" si="63"/>
        <v>0</v>
      </c>
      <c r="AW163" s="32"/>
      <c r="AX163" s="32"/>
      <c r="AY163" s="450" t="str">
        <f t="shared" si="83"/>
        <v xml:space="preserve"> </v>
      </c>
    </row>
    <row r="164" spans="1:51" s="120" customFormat="1">
      <c r="A164" s="543"/>
      <c r="B164" s="543"/>
      <c r="C164" s="117">
        <f t="shared" si="59"/>
        <v>143</v>
      </c>
      <c r="D164" s="173"/>
      <c r="E164" s="173"/>
      <c r="F164" s="341">
        <f t="shared" si="77"/>
        <v>0</v>
      </c>
      <c r="G164" s="117"/>
      <c r="H164" s="118" t="str">
        <f t="shared" si="64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66"/>
        <v>-</v>
      </c>
      <c r="L164" s="156"/>
      <c r="M164" s="44" t="str">
        <f t="shared" si="65"/>
        <v>-</v>
      </c>
      <c r="N164" s="157">
        <f t="shared" si="78"/>
        <v>0</v>
      </c>
      <c r="O164" s="157">
        <f t="shared" si="79"/>
        <v>0</v>
      </c>
      <c r="P164" s="157">
        <f t="shared" si="80"/>
        <v>0</v>
      </c>
      <c r="Q164" s="157">
        <f t="shared" si="81"/>
        <v>0</v>
      </c>
      <c r="R164" s="158">
        <f t="shared" si="82"/>
        <v>0</v>
      </c>
      <c r="S164" s="158">
        <f t="shared" si="82"/>
        <v>0</v>
      </c>
      <c r="T164" s="158">
        <f t="shared" si="82"/>
        <v>0</v>
      </c>
      <c r="U164" s="158">
        <f t="shared" si="67"/>
        <v>0</v>
      </c>
      <c r="V164" s="158">
        <f t="shared" si="60"/>
        <v>0</v>
      </c>
      <c r="W164" s="158">
        <f t="shared" si="60"/>
        <v>0</v>
      </c>
      <c r="X164" s="158">
        <f t="shared" si="60"/>
        <v>0</v>
      </c>
      <c r="Y164" s="158">
        <f t="shared" si="60"/>
        <v>0</v>
      </c>
      <c r="Z164" s="158">
        <f t="shared" si="57"/>
        <v>0</v>
      </c>
      <c r="AA164" s="158">
        <f t="shared" si="57"/>
        <v>0</v>
      </c>
      <c r="AB164" s="158">
        <f t="shared" si="57"/>
        <v>0</v>
      </c>
      <c r="AC164" s="158">
        <f t="shared" si="57"/>
        <v>0</v>
      </c>
      <c r="AD164" s="158">
        <f t="shared" si="58"/>
        <v>0</v>
      </c>
      <c r="AE164" s="44" t="str">
        <f>IF(J164="s",IF(K164&gt;(SUMMARY!$I$12*H164),K164,0),"- ")</f>
        <v xml:space="preserve">- </v>
      </c>
      <c r="AF164" s="56" t="str">
        <f t="shared" si="68"/>
        <v>OK</v>
      </c>
      <c r="AG164" s="56">
        <f t="shared" si="69"/>
        <v>0</v>
      </c>
      <c r="AH164" s="56">
        <f t="shared" si="70"/>
        <v>0</v>
      </c>
      <c r="AI164" s="56">
        <f t="shared" si="71"/>
        <v>0</v>
      </c>
      <c r="AJ164" s="56">
        <f t="shared" si="72"/>
        <v>0</v>
      </c>
      <c r="AK164" s="56">
        <f t="shared" si="73"/>
        <v>0</v>
      </c>
      <c r="AL164" s="56">
        <f t="shared" si="74"/>
        <v>0</v>
      </c>
      <c r="AM164" s="159" t="b">
        <f t="shared" si="75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76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61"/>
        <v>0</v>
      </c>
      <c r="AU164" s="125">
        <f t="shared" si="62"/>
        <v>0</v>
      </c>
      <c r="AV164" s="183">
        <f t="shared" si="63"/>
        <v>0</v>
      </c>
      <c r="AW164" s="32"/>
      <c r="AX164" s="32"/>
      <c r="AY164" s="450" t="str">
        <f t="shared" si="83"/>
        <v xml:space="preserve"> </v>
      </c>
    </row>
    <row r="165" spans="1:51" s="120" customFormat="1">
      <c r="A165" s="543"/>
      <c r="B165" s="543"/>
      <c r="C165" s="117">
        <f t="shared" si="59"/>
        <v>144</v>
      </c>
      <c r="D165" s="173"/>
      <c r="E165" s="173"/>
      <c r="F165" s="341">
        <f t="shared" si="77"/>
        <v>0</v>
      </c>
      <c r="G165" s="117"/>
      <c r="H165" s="118" t="str">
        <f t="shared" si="64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66"/>
        <v>-</v>
      </c>
      <c r="L165" s="156"/>
      <c r="M165" s="44" t="str">
        <f t="shared" si="65"/>
        <v>-</v>
      </c>
      <c r="N165" s="157">
        <f t="shared" si="78"/>
        <v>0</v>
      </c>
      <c r="O165" s="157">
        <f t="shared" si="79"/>
        <v>0</v>
      </c>
      <c r="P165" s="157">
        <f t="shared" si="80"/>
        <v>0</v>
      </c>
      <c r="Q165" s="157">
        <f t="shared" si="81"/>
        <v>0</v>
      </c>
      <c r="R165" s="158">
        <f t="shared" si="82"/>
        <v>0</v>
      </c>
      <c r="S165" s="158">
        <f t="shared" si="82"/>
        <v>0</v>
      </c>
      <c r="T165" s="158">
        <f t="shared" si="82"/>
        <v>0</v>
      </c>
      <c r="U165" s="158">
        <f t="shared" si="67"/>
        <v>0</v>
      </c>
      <c r="V165" s="158">
        <f t="shared" si="60"/>
        <v>0</v>
      </c>
      <c r="W165" s="158">
        <f t="shared" si="60"/>
        <v>0</v>
      </c>
      <c r="X165" s="158">
        <f t="shared" si="60"/>
        <v>0</v>
      </c>
      <c r="Y165" s="158">
        <f t="shared" si="60"/>
        <v>0</v>
      </c>
      <c r="Z165" s="158">
        <f t="shared" ref="Z165:AC228" si="84">IF($L165=AL$4,$I165,0)</f>
        <v>0</v>
      </c>
      <c r="AA165" s="158">
        <f t="shared" si="84"/>
        <v>0</v>
      </c>
      <c r="AB165" s="158">
        <f t="shared" si="84"/>
        <v>0</v>
      </c>
      <c r="AC165" s="158">
        <f t="shared" si="84"/>
        <v>0</v>
      </c>
      <c r="AD165" s="158">
        <f t="shared" ref="AD165:AD228" si="85">IF($L165=AP$4,$I165,0)</f>
        <v>0</v>
      </c>
      <c r="AE165" s="44" t="str">
        <f>IF(J165="s",IF(K165&gt;(SUMMARY!$I$12*H165),K165,0),"- ")</f>
        <v xml:space="preserve">- </v>
      </c>
      <c r="AF165" s="56" t="str">
        <f t="shared" si="68"/>
        <v>OK</v>
      </c>
      <c r="AG165" s="56">
        <f t="shared" si="69"/>
        <v>0</v>
      </c>
      <c r="AH165" s="56">
        <f t="shared" si="70"/>
        <v>0</v>
      </c>
      <c r="AI165" s="56">
        <f t="shared" si="71"/>
        <v>0</v>
      </c>
      <c r="AJ165" s="56">
        <f t="shared" si="72"/>
        <v>0</v>
      </c>
      <c r="AK165" s="56">
        <f t="shared" si="73"/>
        <v>0</v>
      </c>
      <c r="AL165" s="56">
        <f t="shared" si="74"/>
        <v>0</v>
      </c>
      <c r="AM165" s="159" t="b">
        <f t="shared" si="75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76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61"/>
        <v>0</v>
      </c>
      <c r="AU165" s="125">
        <f t="shared" si="62"/>
        <v>0</v>
      </c>
      <c r="AV165" s="183">
        <f t="shared" si="63"/>
        <v>0</v>
      </c>
      <c r="AW165" s="32"/>
      <c r="AX165" s="32"/>
      <c r="AY165" s="450" t="str">
        <f t="shared" si="83"/>
        <v xml:space="preserve"> </v>
      </c>
    </row>
    <row r="166" spans="1:51" s="120" customFormat="1">
      <c r="A166" s="543"/>
      <c r="B166" s="543"/>
      <c r="C166" s="117">
        <f t="shared" si="59"/>
        <v>145</v>
      </c>
      <c r="D166" s="173"/>
      <c r="E166" s="173"/>
      <c r="F166" s="341">
        <f t="shared" si="77"/>
        <v>0</v>
      </c>
      <c r="G166" s="117"/>
      <c r="H166" s="118" t="str">
        <f t="shared" si="64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66"/>
        <v>-</v>
      </c>
      <c r="L166" s="156"/>
      <c r="M166" s="44" t="str">
        <f t="shared" si="65"/>
        <v>-</v>
      </c>
      <c r="N166" s="157">
        <f t="shared" si="78"/>
        <v>0</v>
      </c>
      <c r="O166" s="157">
        <f t="shared" si="79"/>
        <v>0</v>
      </c>
      <c r="P166" s="157">
        <f t="shared" si="80"/>
        <v>0</v>
      </c>
      <c r="Q166" s="157">
        <f t="shared" si="81"/>
        <v>0</v>
      </c>
      <c r="R166" s="158">
        <f t="shared" si="82"/>
        <v>0</v>
      </c>
      <c r="S166" s="158">
        <f t="shared" si="82"/>
        <v>0</v>
      </c>
      <c r="T166" s="158">
        <f t="shared" si="82"/>
        <v>0</v>
      </c>
      <c r="U166" s="158">
        <f t="shared" si="67"/>
        <v>0</v>
      </c>
      <c r="V166" s="158">
        <f t="shared" si="60"/>
        <v>0</v>
      </c>
      <c r="W166" s="158">
        <f t="shared" si="60"/>
        <v>0</v>
      </c>
      <c r="X166" s="158">
        <f t="shared" si="60"/>
        <v>0</v>
      </c>
      <c r="Y166" s="158">
        <f t="shared" si="60"/>
        <v>0</v>
      </c>
      <c r="Z166" s="158">
        <f t="shared" si="84"/>
        <v>0</v>
      </c>
      <c r="AA166" s="158">
        <f t="shared" si="84"/>
        <v>0</v>
      </c>
      <c r="AB166" s="158">
        <f t="shared" si="84"/>
        <v>0</v>
      </c>
      <c r="AC166" s="158">
        <f t="shared" si="84"/>
        <v>0</v>
      </c>
      <c r="AD166" s="158">
        <f t="shared" si="85"/>
        <v>0</v>
      </c>
      <c r="AE166" s="44" t="str">
        <f>IF(J166="s",IF(K166&gt;(SUMMARY!$I$12*H166),K166,0),"- ")</f>
        <v xml:space="preserve">- </v>
      </c>
      <c r="AF166" s="56" t="str">
        <f t="shared" si="68"/>
        <v>OK</v>
      </c>
      <c r="AG166" s="56">
        <f t="shared" si="69"/>
        <v>0</v>
      </c>
      <c r="AH166" s="56">
        <f t="shared" si="70"/>
        <v>0</v>
      </c>
      <c r="AI166" s="56">
        <f t="shared" si="71"/>
        <v>0</v>
      </c>
      <c r="AJ166" s="56">
        <f t="shared" si="72"/>
        <v>0</v>
      </c>
      <c r="AK166" s="56">
        <f t="shared" si="73"/>
        <v>0</v>
      </c>
      <c r="AL166" s="56">
        <f t="shared" si="74"/>
        <v>0</v>
      </c>
      <c r="AM166" s="159" t="b">
        <f t="shared" si="75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76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61"/>
        <v>0</v>
      </c>
      <c r="AU166" s="125">
        <f t="shared" si="62"/>
        <v>0</v>
      </c>
      <c r="AV166" s="183">
        <f t="shared" si="63"/>
        <v>0</v>
      </c>
      <c r="AW166" s="32"/>
      <c r="AX166" s="32"/>
      <c r="AY166" s="450" t="str">
        <f t="shared" si="83"/>
        <v xml:space="preserve"> </v>
      </c>
    </row>
    <row r="167" spans="1:51" s="120" customFormat="1">
      <c r="A167" s="543"/>
      <c r="B167" s="543"/>
      <c r="C167" s="117">
        <f t="shared" si="59"/>
        <v>146</v>
      </c>
      <c r="D167" s="173"/>
      <c r="E167" s="173"/>
      <c r="F167" s="341">
        <f t="shared" si="77"/>
        <v>0</v>
      </c>
      <c r="G167" s="117"/>
      <c r="H167" s="118" t="str">
        <f t="shared" si="64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66"/>
        <v>-</v>
      </c>
      <c r="L167" s="156"/>
      <c r="M167" s="44" t="str">
        <f t="shared" si="65"/>
        <v>-</v>
      </c>
      <c r="N167" s="157">
        <f t="shared" si="78"/>
        <v>0</v>
      </c>
      <c r="O167" s="157">
        <f t="shared" si="79"/>
        <v>0</v>
      </c>
      <c r="P167" s="157">
        <f t="shared" si="80"/>
        <v>0</v>
      </c>
      <c r="Q167" s="157">
        <f t="shared" si="81"/>
        <v>0</v>
      </c>
      <c r="R167" s="158">
        <f t="shared" si="82"/>
        <v>0</v>
      </c>
      <c r="S167" s="158">
        <f t="shared" si="82"/>
        <v>0</v>
      </c>
      <c r="T167" s="158">
        <f t="shared" si="82"/>
        <v>0</v>
      </c>
      <c r="U167" s="158">
        <f t="shared" si="67"/>
        <v>0</v>
      </c>
      <c r="V167" s="158">
        <f t="shared" si="60"/>
        <v>0</v>
      </c>
      <c r="W167" s="158">
        <f t="shared" si="60"/>
        <v>0</v>
      </c>
      <c r="X167" s="158">
        <f t="shared" si="60"/>
        <v>0</v>
      </c>
      <c r="Y167" s="158">
        <f t="shared" si="60"/>
        <v>0</v>
      </c>
      <c r="Z167" s="158">
        <f t="shared" si="84"/>
        <v>0</v>
      </c>
      <c r="AA167" s="158">
        <f t="shared" si="84"/>
        <v>0</v>
      </c>
      <c r="AB167" s="158">
        <f t="shared" si="84"/>
        <v>0</v>
      </c>
      <c r="AC167" s="158">
        <f t="shared" si="84"/>
        <v>0</v>
      </c>
      <c r="AD167" s="158">
        <f t="shared" si="85"/>
        <v>0</v>
      </c>
      <c r="AE167" s="44" t="str">
        <f>IF(J167="s",IF(K167&gt;(SUMMARY!$I$12*H167),K167,0),"- ")</f>
        <v xml:space="preserve">- </v>
      </c>
      <c r="AF167" s="56" t="str">
        <f t="shared" si="68"/>
        <v>OK</v>
      </c>
      <c r="AG167" s="56">
        <f t="shared" si="69"/>
        <v>0</v>
      </c>
      <c r="AH167" s="56">
        <f t="shared" si="70"/>
        <v>0</v>
      </c>
      <c r="AI167" s="56">
        <f t="shared" si="71"/>
        <v>0</v>
      </c>
      <c r="AJ167" s="56">
        <f t="shared" si="72"/>
        <v>0</v>
      </c>
      <c r="AK167" s="56">
        <f t="shared" si="73"/>
        <v>0</v>
      </c>
      <c r="AL167" s="56">
        <f t="shared" si="74"/>
        <v>0</v>
      </c>
      <c r="AM167" s="159" t="b">
        <f t="shared" si="75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76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61"/>
        <v>0</v>
      </c>
      <c r="AU167" s="125">
        <f t="shared" si="62"/>
        <v>0</v>
      </c>
      <c r="AV167" s="183">
        <f t="shared" si="63"/>
        <v>0</v>
      </c>
      <c r="AW167" s="32"/>
      <c r="AX167" s="32"/>
      <c r="AY167" s="450" t="str">
        <f t="shared" si="83"/>
        <v xml:space="preserve"> </v>
      </c>
    </row>
    <row r="168" spans="1:51" s="120" customFormat="1">
      <c r="A168" s="543"/>
      <c r="B168" s="543"/>
      <c r="C168" s="117">
        <f t="shared" si="59"/>
        <v>147</v>
      </c>
      <c r="D168" s="173"/>
      <c r="E168" s="173"/>
      <c r="F168" s="341">
        <f t="shared" si="77"/>
        <v>0</v>
      </c>
      <c r="G168" s="117"/>
      <c r="H168" s="118" t="str">
        <f t="shared" si="64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66"/>
        <v>-</v>
      </c>
      <c r="L168" s="156"/>
      <c r="M168" s="44" t="str">
        <f t="shared" si="65"/>
        <v>-</v>
      </c>
      <c r="N168" s="157">
        <f t="shared" si="78"/>
        <v>0</v>
      </c>
      <c r="O168" s="157">
        <f t="shared" si="79"/>
        <v>0</v>
      </c>
      <c r="P168" s="157">
        <f t="shared" si="80"/>
        <v>0</v>
      </c>
      <c r="Q168" s="157">
        <f t="shared" si="81"/>
        <v>0</v>
      </c>
      <c r="R168" s="158">
        <f t="shared" si="82"/>
        <v>0</v>
      </c>
      <c r="S168" s="158">
        <f t="shared" si="82"/>
        <v>0</v>
      </c>
      <c r="T168" s="158">
        <f t="shared" si="82"/>
        <v>0</v>
      </c>
      <c r="U168" s="158">
        <f t="shared" si="67"/>
        <v>0</v>
      </c>
      <c r="V168" s="158">
        <f t="shared" si="60"/>
        <v>0</v>
      </c>
      <c r="W168" s="158">
        <f t="shared" si="60"/>
        <v>0</v>
      </c>
      <c r="X168" s="158">
        <f t="shared" si="60"/>
        <v>0</v>
      </c>
      <c r="Y168" s="158">
        <f t="shared" si="60"/>
        <v>0</v>
      </c>
      <c r="Z168" s="158">
        <f t="shared" si="84"/>
        <v>0</v>
      </c>
      <c r="AA168" s="158">
        <f t="shared" si="84"/>
        <v>0</v>
      </c>
      <c r="AB168" s="158">
        <f t="shared" si="84"/>
        <v>0</v>
      </c>
      <c r="AC168" s="158">
        <f t="shared" si="84"/>
        <v>0</v>
      </c>
      <c r="AD168" s="158">
        <f t="shared" si="85"/>
        <v>0</v>
      </c>
      <c r="AE168" s="44" t="str">
        <f>IF(J168="s",IF(K168&gt;(SUMMARY!$I$12*H168),K168,0),"- ")</f>
        <v xml:space="preserve">- </v>
      </c>
      <c r="AF168" s="56" t="str">
        <f t="shared" si="68"/>
        <v>OK</v>
      </c>
      <c r="AG168" s="56">
        <f t="shared" si="69"/>
        <v>0</v>
      </c>
      <c r="AH168" s="56">
        <f t="shared" si="70"/>
        <v>0</v>
      </c>
      <c r="AI168" s="56">
        <f t="shared" si="71"/>
        <v>0</v>
      </c>
      <c r="AJ168" s="56">
        <f t="shared" si="72"/>
        <v>0</v>
      </c>
      <c r="AK168" s="56">
        <f t="shared" si="73"/>
        <v>0</v>
      </c>
      <c r="AL168" s="56">
        <f t="shared" si="74"/>
        <v>0</v>
      </c>
      <c r="AM168" s="159" t="b">
        <f t="shared" si="75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76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61"/>
        <v>0</v>
      </c>
      <c r="AU168" s="125">
        <f t="shared" si="62"/>
        <v>0</v>
      </c>
      <c r="AV168" s="183">
        <f t="shared" si="63"/>
        <v>0</v>
      </c>
      <c r="AW168" s="32"/>
      <c r="AX168" s="32"/>
      <c r="AY168" s="450" t="str">
        <f t="shared" si="83"/>
        <v xml:space="preserve"> </v>
      </c>
    </row>
    <row r="169" spans="1:51" s="120" customFormat="1">
      <c r="A169" s="543"/>
      <c r="B169" s="543"/>
      <c r="C169" s="117">
        <f t="shared" si="59"/>
        <v>148</v>
      </c>
      <c r="D169" s="173"/>
      <c r="E169" s="173"/>
      <c r="F169" s="341">
        <f t="shared" si="77"/>
        <v>0</v>
      </c>
      <c r="G169" s="117"/>
      <c r="H169" s="118" t="str">
        <f t="shared" si="64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66"/>
        <v>-</v>
      </c>
      <c r="L169" s="156"/>
      <c r="M169" s="44" t="str">
        <f t="shared" si="65"/>
        <v>-</v>
      </c>
      <c r="N169" s="157">
        <f t="shared" si="78"/>
        <v>0</v>
      </c>
      <c r="O169" s="157">
        <f t="shared" si="79"/>
        <v>0</v>
      </c>
      <c r="P169" s="157">
        <f t="shared" si="80"/>
        <v>0</v>
      </c>
      <c r="Q169" s="157">
        <f t="shared" si="81"/>
        <v>0</v>
      </c>
      <c r="R169" s="158">
        <f t="shared" si="82"/>
        <v>0</v>
      </c>
      <c r="S169" s="158">
        <f t="shared" si="82"/>
        <v>0</v>
      </c>
      <c r="T169" s="158">
        <f t="shared" si="82"/>
        <v>0</v>
      </c>
      <c r="U169" s="158">
        <f t="shared" si="67"/>
        <v>0</v>
      </c>
      <c r="V169" s="158">
        <f t="shared" si="60"/>
        <v>0</v>
      </c>
      <c r="W169" s="158">
        <f t="shared" si="60"/>
        <v>0</v>
      </c>
      <c r="X169" s="158">
        <f t="shared" si="60"/>
        <v>0</v>
      </c>
      <c r="Y169" s="158">
        <f t="shared" si="60"/>
        <v>0</v>
      </c>
      <c r="Z169" s="158">
        <f t="shared" si="84"/>
        <v>0</v>
      </c>
      <c r="AA169" s="158">
        <f t="shared" si="84"/>
        <v>0</v>
      </c>
      <c r="AB169" s="158">
        <f t="shared" si="84"/>
        <v>0</v>
      </c>
      <c r="AC169" s="158">
        <f t="shared" si="84"/>
        <v>0</v>
      </c>
      <c r="AD169" s="158">
        <f t="shared" si="85"/>
        <v>0</v>
      </c>
      <c r="AE169" s="44" t="str">
        <f>IF(J169="s",IF(K169&gt;(SUMMARY!$I$12*H169),K169,0),"- ")</f>
        <v xml:space="preserve">- </v>
      </c>
      <c r="AF169" s="56" t="str">
        <f t="shared" si="68"/>
        <v>OK</v>
      </c>
      <c r="AG169" s="56">
        <f t="shared" si="69"/>
        <v>0</v>
      </c>
      <c r="AH169" s="56">
        <f t="shared" si="70"/>
        <v>0</v>
      </c>
      <c r="AI169" s="56">
        <f t="shared" si="71"/>
        <v>0</v>
      </c>
      <c r="AJ169" s="56">
        <f t="shared" si="72"/>
        <v>0</v>
      </c>
      <c r="AK169" s="56">
        <f t="shared" si="73"/>
        <v>0</v>
      </c>
      <c r="AL169" s="56">
        <f t="shared" si="74"/>
        <v>0</v>
      </c>
      <c r="AM169" s="159" t="b">
        <f t="shared" si="75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76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61"/>
        <v>0</v>
      </c>
      <c r="AU169" s="125">
        <f t="shared" si="62"/>
        <v>0</v>
      </c>
      <c r="AV169" s="183">
        <f t="shared" si="63"/>
        <v>0</v>
      </c>
      <c r="AW169" s="32"/>
      <c r="AX169" s="32"/>
      <c r="AY169" s="450" t="str">
        <f t="shared" si="83"/>
        <v xml:space="preserve"> </v>
      </c>
    </row>
    <row r="170" spans="1:51" s="120" customFormat="1">
      <c r="A170" s="543"/>
      <c r="B170" s="543"/>
      <c r="C170" s="117">
        <f t="shared" si="59"/>
        <v>149</v>
      </c>
      <c r="D170" s="173"/>
      <c r="E170" s="173"/>
      <c r="F170" s="341">
        <f t="shared" si="77"/>
        <v>0</v>
      </c>
      <c r="G170" s="117"/>
      <c r="H170" s="118" t="str">
        <f t="shared" si="64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66"/>
        <v>-</v>
      </c>
      <c r="L170" s="156"/>
      <c r="M170" s="44" t="str">
        <f t="shared" si="65"/>
        <v>-</v>
      </c>
      <c r="N170" s="157">
        <f t="shared" si="78"/>
        <v>0</v>
      </c>
      <c r="O170" s="157">
        <f t="shared" si="79"/>
        <v>0</v>
      </c>
      <c r="P170" s="157">
        <f t="shared" si="80"/>
        <v>0</v>
      </c>
      <c r="Q170" s="157">
        <f t="shared" si="81"/>
        <v>0</v>
      </c>
      <c r="R170" s="158">
        <f t="shared" si="82"/>
        <v>0</v>
      </c>
      <c r="S170" s="158">
        <f t="shared" si="82"/>
        <v>0</v>
      </c>
      <c r="T170" s="158">
        <f t="shared" si="82"/>
        <v>0</v>
      </c>
      <c r="U170" s="158">
        <f t="shared" si="67"/>
        <v>0</v>
      </c>
      <c r="V170" s="158">
        <f t="shared" si="60"/>
        <v>0</v>
      </c>
      <c r="W170" s="158">
        <f t="shared" si="60"/>
        <v>0</v>
      </c>
      <c r="X170" s="158">
        <f t="shared" si="60"/>
        <v>0</v>
      </c>
      <c r="Y170" s="158">
        <f t="shared" si="60"/>
        <v>0</v>
      </c>
      <c r="Z170" s="158">
        <f t="shared" si="84"/>
        <v>0</v>
      </c>
      <c r="AA170" s="158">
        <f t="shared" si="84"/>
        <v>0</v>
      </c>
      <c r="AB170" s="158">
        <f t="shared" si="84"/>
        <v>0</v>
      </c>
      <c r="AC170" s="158">
        <f t="shared" si="84"/>
        <v>0</v>
      </c>
      <c r="AD170" s="158">
        <f t="shared" si="85"/>
        <v>0</v>
      </c>
      <c r="AE170" s="44" t="str">
        <f>IF(J170="s",IF(K170&gt;(SUMMARY!$I$12*H170),K170,0),"- ")</f>
        <v xml:space="preserve">- </v>
      </c>
      <c r="AF170" s="56" t="str">
        <f t="shared" si="68"/>
        <v>OK</v>
      </c>
      <c r="AG170" s="56">
        <f t="shared" si="69"/>
        <v>0</v>
      </c>
      <c r="AH170" s="56">
        <f t="shared" si="70"/>
        <v>0</v>
      </c>
      <c r="AI170" s="56">
        <f t="shared" si="71"/>
        <v>0</v>
      </c>
      <c r="AJ170" s="56">
        <f t="shared" si="72"/>
        <v>0</v>
      </c>
      <c r="AK170" s="56">
        <f t="shared" si="73"/>
        <v>0</v>
      </c>
      <c r="AL170" s="56">
        <f t="shared" si="74"/>
        <v>0</v>
      </c>
      <c r="AM170" s="159" t="b">
        <f t="shared" si="75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76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61"/>
        <v>0</v>
      </c>
      <c r="AU170" s="125">
        <f t="shared" si="62"/>
        <v>0</v>
      </c>
      <c r="AV170" s="183">
        <f t="shared" si="63"/>
        <v>0</v>
      </c>
      <c r="AW170" s="32"/>
      <c r="AX170" s="32"/>
      <c r="AY170" s="450" t="str">
        <f t="shared" si="83"/>
        <v xml:space="preserve"> </v>
      </c>
    </row>
    <row r="171" spans="1:51" s="120" customFormat="1">
      <c r="A171" s="543"/>
      <c r="B171" s="543"/>
      <c r="C171" s="117">
        <f t="shared" si="59"/>
        <v>150</v>
      </c>
      <c r="D171" s="173"/>
      <c r="E171" s="173"/>
      <c r="F171" s="341">
        <f t="shared" si="77"/>
        <v>0</v>
      </c>
      <c r="G171" s="117"/>
      <c r="H171" s="118" t="str">
        <f t="shared" si="64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66"/>
        <v>-</v>
      </c>
      <c r="L171" s="156"/>
      <c r="M171" s="44" t="str">
        <f t="shared" si="65"/>
        <v>-</v>
      </c>
      <c r="N171" s="157">
        <f t="shared" si="78"/>
        <v>0</v>
      </c>
      <c r="O171" s="157">
        <f t="shared" si="79"/>
        <v>0</v>
      </c>
      <c r="P171" s="157">
        <f t="shared" si="80"/>
        <v>0</v>
      </c>
      <c r="Q171" s="157">
        <f t="shared" si="81"/>
        <v>0</v>
      </c>
      <c r="R171" s="158">
        <f t="shared" si="82"/>
        <v>0</v>
      </c>
      <c r="S171" s="158">
        <f t="shared" si="82"/>
        <v>0</v>
      </c>
      <c r="T171" s="158">
        <f t="shared" si="82"/>
        <v>0</v>
      </c>
      <c r="U171" s="158">
        <f t="shared" si="67"/>
        <v>0</v>
      </c>
      <c r="V171" s="158">
        <f t="shared" si="60"/>
        <v>0</v>
      </c>
      <c r="W171" s="158">
        <f t="shared" si="60"/>
        <v>0</v>
      </c>
      <c r="X171" s="158">
        <f t="shared" si="60"/>
        <v>0</v>
      </c>
      <c r="Y171" s="158">
        <f t="shared" si="60"/>
        <v>0</v>
      </c>
      <c r="Z171" s="158">
        <f t="shared" si="84"/>
        <v>0</v>
      </c>
      <c r="AA171" s="158">
        <f t="shared" si="84"/>
        <v>0</v>
      </c>
      <c r="AB171" s="158">
        <f t="shared" si="84"/>
        <v>0</v>
      </c>
      <c r="AC171" s="158">
        <f t="shared" si="84"/>
        <v>0</v>
      </c>
      <c r="AD171" s="158">
        <f t="shared" si="85"/>
        <v>0</v>
      </c>
      <c r="AE171" s="44" t="str">
        <f>IF(J171="s",IF(K171&gt;(SUMMARY!$I$12*H171),K171,0),"- ")</f>
        <v xml:space="preserve">- </v>
      </c>
      <c r="AF171" s="56" t="str">
        <f t="shared" si="68"/>
        <v>OK</v>
      </c>
      <c r="AG171" s="56">
        <f t="shared" si="69"/>
        <v>0</v>
      </c>
      <c r="AH171" s="56">
        <f t="shared" si="70"/>
        <v>0</v>
      </c>
      <c r="AI171" s="56">
        <f t="shared" si="71"/>
        <v>0</v>
      </c>
      <c r="AJ171" s="56">
        <f t="shared" si="72"/>
        <v>0</v>
      </c>
      <c r="AK171" s="56">
        <f t="shared" si="73"/>
        <v>0</v>
      </c>
      <c r="AL171" s="56">
        <f t="shared" si="74"/>
        <v>0</v>
      </c>
      <c r="AM171" s="159" t="b">
        <f t="shared" si="75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76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61"/>
        <v>0</v>
      </c>
      <c r="AU171" s="125">
        <f t="shared" si="62"/>
        <v>0</v>
      </c>
      <c r="AV171" s="183">
        <f t="shared" si="63"/>
        <v>0</v>
      </c>
      <c r="AW171" s="32"/>
      <c r="AX171" s="32"/>
      <c r="AY171" s="450" t="str">
        <f t="shared" si="83"/>
        <v xml:space="preserve"> </v>
      </c>
    </row>
    <row r="172" spans="1:51" s="120" customFormat="1">
      <c r="A172" s="543"/>
      <c r="B172" s="543"/>
      <c r="C172" s="117">
        <f t="shared" si="59"/>
        <v>151</v>
      </c>
      <c r="D172" s="173"/>
      <c r="E172" s="173"/>
      <c r="F172" s="341">
        <f t="shared" si="77"/>
        <v>0</v>
      </c>
      <c r="G172" s="117"/>
      <c r="H172" s="118" t="str">
        <f t="shared" si="64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66"/>
        <v>-</v>
      </c>
      <c r="L172" s="156"/>
      <c r="M172" s="44" t="str">
        <f t="shared" si="65"/>
        <v>-</v>
      </c>
      <c r="N172" s="157">
        <f t="shared" si="78"/>
        <v>0</v>
      </c>
      <c r="O172" s="157">
        <f t="shared" si="79"/>
        <v>0</v>
      </c>
      <c r="P172" s="157">
        <f t="shared" si="80"/>
        <v>0</v>
      </c>
      <c r="Q172" s="157">
        <f t="shared" si="81"/>
        <v>0</v>
      </c>
      <c r="R172" s="158">
        <f t="shared" si="82"/>
        <v>0</v>
      </c>
      <c r="S172" s="158">
        <f t="shared" si="82"/>
        <v>0</v>
      </c>
      <c r="T172" s="158">
        <f t="shared" si="82"/>
        <v>0</v>
      </c>
      <c r="U172" s="158">
        <f t="shared" si="67"/>
        <v>0</v>
      </c>
      <c r="V172" s="158">
        <f t="shared" si="60"/>
        <v>0</v>
      </c>
      <c r="W172" s="158">
        <f t="shared" si="60"/>
        <v>0</v>
      </c>
      <c r="X172" s="158">
        <f t="shared" si="60"/>
        <v>0</v>
      </c>
      <c r="Y172" s="158">
        <f t="shared" si="60"/>
        <v>0</v>
      </c>
      <c r="Z172" s="158">
        <f t="shared" si="84"/>
        <v>0</v>
      </c>
      <c r="AA172" s="158">
        <f t="shared" si="84"/>
        <v>0</v>
      </c>
      <c r="AB172" s="158">
        <f t="shared" si="84"/>
        <v>0</v>
      </c>
      <c r="AC172" s="158">
        <f t="shared" si="84"/>
        <v>0</v>
      </c>
      <c r="AD172" s="158">
        <f t="shared" si="85"/>
        <v>0</v>
      </c>
      <c r="AE172" s="44" t="str">
        <f>IF(J172="s",IF(K172&gt;(SUMMARY!$I$12*H172),K172,0),"- ")</f>
        <v xml:space="preserve">- </v>
      </c>
      <c r="AF172" s="56" t="str">
        <f t="shared" si="68"/>
        <v>OK</v>
      </c>
      <c r="AG172" s="56">
        <f t="shared" si="69"/>
        <v>0</v>
      </c>
      <c r="AH172" s="56">
        <f t="shared" si="70"/>
        <v>0</v>
      </c>
      <c r="AI172" s="56">
        <f t="shared" si="71"/>
        <v>0</v>
      </c>
      <c r="AJ172" s="56">
        <f t="shared" si="72"/>
        <v>0</v>
      </c>
      <c r="AK172" s="56">
        <f t="shared" si="73"/>
        <v>0</v>
      </c>
      <c r="AL172" s="56">
        <f t="shared" si="74"/>
        <v>0</v>
      </c>
      <c r="AM172" s="159" t="b">
        <f t="shared" si="75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76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61"/>
        <v>0</v>
      </c>
      <c r="AU172" s="125">
        <f t="shared" si="62"/>
        <v>0</v>
      </c>
      <c r="AV172" s="183">
        <f t="shared" si="63"/>
        <v>0</v>
      </c>
      <c r="AW172" s="32"/>
      <c r="AX172" s="32"/>
      <c r="AY172" s="450" t="str">
        <f t="shared" si="83"/>
        <v xml:space="preserve"> </v>
      </c>
    </row>
    <row r="173" spans="1:51" s="120" customFormat="1">
      <c r="A173" s="543"/>
      <c r="B173" s="543"/>
      <c r="C173" s="117">
        <f t="shared" si="59"/>
        <v>152</v>
      </c>
      <c r="D173" s="173"/>
      <c r="E173" s="173"/>
      <c r="F173" s="341">
        <f t="shared" si="77"/>
        <v>0</v>
      </c>
      <c r="G173" s="117"/>
      <c r="H173" s="118" t="str">
        <f t="shared" si="64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66"/>
        <v>-</v>
      </c>
      <c r="L173" s="156"/>
      <c r="M173" s="44" t="str">
        <f t="shared" si="65"/>
        <v>-</v>
      </c>
      <c r="N173" s="157">
        <f t="shared" si="78"/>
        <v>0</v>
      </c>
      <c r="O173" s="157">
        <f t="shared" si="79"/>
        <v>0</v>
      </c>
      <c r="P173" s="157">
        <f t="shared" si="80"/>
        <v>0</v>
      </c>
      <c r="Q173" s="157">
        <f t="shared" si="81"/>
        <v>0</v>
      </c>
      <c r="R173" s="158">
        <f t="shared" si="82"/>
        <v>0</v>
      </c>
      <c r="S173" s="158">
        <f t="shared" si="82"/>
        <v>0</v>
      </c>
      <c r="T173" s="158">
        <f t="shared" si="82"/>
        <v>0</v>
      </c>
      <c r="U173" s="158">
        <f t="shared" si="67"/>
        <v>0</v>
      </c>
      <c r="V173" s="158">
        <f t="shared" si="60"/>
        <v>0</v>
      </c>
      <c r="W173" s="158">
        <f t="shared" si="60"/>
        <v>0</v>
      </c>
      <c r="X173" s="158">
        <f t="shared" si="60"/>
        <v>0</v>
      </c>
      <c r="Y173" s="158">
        <f t="shared" si="60"/>
        <v>0</v>
      </c>
      <c r="Z173" s="158">
        <f t="shared" si="84"/>
        <v>0</v>
      </c>
      <c r="AA173" s="158">
        <f t="shared" si="84"/>
        <v>0</v>
      </c>
      <c r="AB173" s="158">
        <f t="shared" si="84"/>
        <v>0</v>
      </c>
      <c r="AC173" s="158">
        <f t="shared" si="84"/>
        <v>0</v>
      </c>
      <c r="AD173" s="158">
        <f t="shared" si="85"/>
        <v>0</v>
      </c>
      <c r="AE173" s="44" t="str">
        <f>IF(J173="s",IF(K173&gt;(SUMMARY!$I$12*H173),K173,0),"- ")</f>
        <v xml:space="preserve">- </v>
      </c>
      <c r="AF173" s="56" t="str">
        <f t="shared" si="68"/>
        <v>OK</v>
      </c>
      <c r="AG173" s="56">
        <f t="shared" si="69"/>
        <v>0</v>
      </c>
      <c r="AH173" s="56">
        <f t="shared" si="70"/>
        <v>0</v>
      </c>
      <c r="AI173" s="56">
        <f t="shared" si="71"/>
        <v>0</v>
      </c>
      <c r="AJ173" s="56">
        <f t="shared" si="72"/>
        <v>0</v>
      </c>
      <c r="AK173" s="56">
        <f t="shared" si="73"/>
        <v>0</v>
      </c>
      <c r="AL173" s="56">
        <f t="shared" si="74"/>
        <v>0</v>
      </c>
      <c r="AM173" s="159" t="b">
        <f t="shared" si="75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76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61"/>
        <v>0</v>
      </c>
      <c r="AU173" s="125">
        <f t="shared" si="62"/>
        <v>0</v>
      </c>
      <c r="AV173" s="183">
        <f t="shared" si="63"/>
        <v>0</v>
      </c>
      <c r="AW173" s="32"/>
      <c r="AX173" s="32"/>
      <c r="AY173" s="450" t="str">
        <f t="shared" si="83"/>
        <v xml:space="preserve"> </v>
      </c>
    </row>
    <row r="174" spans="1:51" s="120" customFormat="1">
      <c r="A174" s="543"/>
      <c r="B174" s="543"/>
      <c r="C174" s="117">
        <f t="shared" si="59"/>
        <v>153</v>
      </c>
      <c r="D174" s="173"/>
      <c r="E174" s="173"/>
      <c r="F174" s="341">
        <f t="shared" si="77"/>
        <v>0</v>
      </c>
      <c r="G174" s="117"/>
      <c r="H174" s="118" t="str">
        <f t="shared" si="64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66"/>
        <v>-</v>
      </c>
      <c r="L174" s="156"/>
      <c r="M174" s="44" t="str">
        <f t="shared" si="65"/>
        <v>-</v>
      </c>
      <c r="N174" s="157">
        <f t="shared" si="78"/>
        <v>0</v>
      </c>
      <c r="O174" s="157">
        <f t="shared" si="79"/>
        <v>0</v>
      </c>
      <c r="P174" s="157">
        <f t="shared" si="80"/>
        <v>0</v>
      </c>
      <c r="Q174" s="157">
        <f t="shared" si="81"/>
        <v>0</v>
      </c>
      <c r="R174" s="158">
        <f t="shared" si="82"/>
        <v>0</v>
      </c>
      <c r="S174" s="158">
        <f t="shared" si="82"/>
        <v>0</v>
      </c>
      <c r="T174" s="158">
        <f t="shared" si="82"/>
        <v>0</v>
      </c>
      <c r="U174" s="158">
        <f t="shared" si="67"/>
        <v>0</v>
      </c>
      <c r="V174" s="158">
        <f t="shared" si="60"/>
        <v>0</v>
      </c>
      <c r="W174" s="158">
        <f t="shared" si="60"/>
        <v>0</v>
      </c>
      <c r="X174" s="158">
        <f t="shared" si="60"/>
        <v>0</v>
      </c>
      <c r="Y174" s="158">
        <f t="shared" si="60"/>
        <v>0</v>
      </c>
      <c r="Z174" s="158">
        <f t="shared" si="84"/>
        <v>0</v>
      </c>
      <c r="AA174" s="158">
        <f t="shared" si="84"/>
        <v>0</v>
      </c>
      <c r="AB174" s="158">
        <f t="shared" si="84"/>
        <v>0</v>
      </c>
      <c r="AC174" s="158">
        <f t="shared" si="84"/>
        <v>0</v>
      </c>
      <c r="AD174" s="158">
        <f t="shared" si="85"/>
        <v>0</v>
      </c>
      <c r="AE174" s="44" t="str">
        <f>IF(J174="s",IF(K174&gt;(SUMMARY!$I$12*H174),K174,0),"- ")</f>
        <v xml:space="preserve">- </v>
      </c>
      <c r="AF174" s="56" t="str">
        <f t="shared" si="68"/>
        <v>OK</v>
      </c>
      <c r="AG174" s="56">
        <f t="shared" si="69"/>
        <v>0</v>
      </c>
      <c r="AH174" s="56">
        <f t="shared" si="70"/>
        <v>0</v>
      </c>
      <c r="AI174" s="56">
        <f t="shared" si="71"/>
        <v>0</v>
      </c>
      <c r="AJ174" s="56">
        <f t="shared" si="72"/>
        <v>0</v>
      </c>
      <c r="AK174" s="56">
        <f t="shared" si="73"/>
        <v>0</v>
      </c>
      <c r="AL174" s="56">
        <f t="shared" si="74"/>
        <v>0</v>
      </c>
      <c r="AM174" s="159" t="b">
        <f t="shared" si="75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76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61"/>
        <v>0</v>
      </c>
      <c r="AU174" s="125">
        <f t="shared" si="62"/>
        <v>0</v>
      </c>
      <c r="AV174" s="183">
        <f t="shared" si="63"/>
        <v>0</v>
      </c>
      <c r="AW174" s="32"/>
      <c r="AX174" s="32"/>
      <c r="AY174" s="450" t="str">
        <f t="shared" si="83"/>
        <v xml:space="preserve"> </v>
      </c>
    </row>
    <row r="175" spans="1:51" s="120" customFormat="1">
      <c r="A175" s="543"/>
      <c r="B175" s="543"/>
      <c r="C175" s="117">
        <f t="shared" si="59"/>
        <v>154</v>
      </c>
      <c r="D175" s="173"/>
      <c r="E175" s="173"/>
      <c r="F175" s="341">
        <f t="shared" si="77"/>
        <v>0</v>
      </c>
      <c r="G175" s="117"/>
      <c r="H175" s="118" t="str">
        <f t="shared" si="64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66"/>
        <v>-</v>
      </c>
      <c r="L175" s="156"/>
      <c r="M175" s="44" t="str">
        <f t="shared" si="65"/>
        <v>-</v>
      </c>
      <c r="N175" s="157">
        <f t="shared" si="78"/>
        <v>0</v>
      </c>
      <c r="O175" s="157">
        <f t="shared" si="79"/>
        <v>0</v>
      </c>
      <c r="P175" s="157">
        <f t="shared" si="80"/>
        <v>0</v>
      </c>
      <c r="Q175" s="157">
        <f t="shared" si="81"/>
        <v>0</v>
      </c>
      <c r="R175" s="158">
        <f t="shared" si="82"/>
        <v>0</v>
      </c>
      <c r="S175" s="158">
        <f t="shared" si="82"/>
        <v>0</v>
      </c>
      <c r="T175" s="158">
        <f t="shared" si="82"/>
        <v>0</v>
      </c>
      <c r="U175" s="158">
        <f t="shared" si="67"/>
        <v>0</v>
      </c>
      <c r="V175" s="158">
        <f t="shared" si="60"/>
        <v>0</v>
      </c>
      <c r="W175" s="158">
        <f t="shared" si="60"/>
        <v>0</v>
      </c>
      <c r="X175" s="158">
        <f t="shared" si="60"/>
        <v>0</v>
      </c>
      <c r="Y175" s="158">
        <f t="shared" si="60"/>
        <v>0</v>
      </c>
      <c r="Z175" s="158">
        <f t="shared" si="84"/>
        <v>0</v>
      </c>
      <c r="AA175" s="158">
        <f t="shared" si="84"/>
        <v>0</v>
      </c>
      <c r="AB175" s="158">
        <f t="shared" si="84"/>
        <v>0</v>
      </c>
      <c r="AC175" s="158">
        <f t="shared" si="84"/>
        <v>0</v>
      </c>
      <c r="AD175" s="158">
        <f t="shared" si="85"/>
        <v>0</v>
      </c>
      <c r="AE175" s="44" t="str">
        <f>IF(J175="s",IF(K175&gt;(SUMMARY!$I$12*H175),K175,0),"- ")</f>
        <v xml:space="preserve">- </v>
      </c>
      <c r="AF175" s="56" t="str">
        <f t="shared" si="68"/>
        <v>OK</v>
      </c>
      <c r="AG175" s="56">
        <f t="shared" si="69"/>
        <v>0</v>
      </c>
      <c r="AH175" s="56">
        <f t="shared" si="70"/>
        <v>0</v>
      </c>
      <c r="AI175" s="56">
        <f t="shared" si="71"/>
        <v>0</v>
      </c>
      <c r="AJ175" s="56">
        <f t="shared" si="72"/>
        <v>0</v>
      </c>
      <c r="AK175" s="56">
        <f t="shared" si="73"/>
        <v>0</v>
      </c>
      <c r="AL175" s="56">
        <f t="shared" si="74"/>
        <v>0</v>
      </c>
      <c r="AM175" s="159" t="b">
        <f t="shared" si="75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76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61"/>
        <v>0</v>
      </c>
      <c r="AU175" s="125">
        <f t="shared" si="62"/>
        <v>0</v>
      </c>
      <c r="AV175" s="183">
        <f t="shared" si="63"/>
        <v>0</v>
      </c>
      <c r="AW175" s="32"/>
      <c r="AX175" s="32"/>
      <c r="AY175" s="450" t="str">
        <f t="shared" si="83"/>
        <v xml:space="preserve"> </v>
      </c>
    </row>
    <row r="176" spans="1:51" s="120" customFormat="1">
      <c r="A176" s="543"/>
      <c r="B176" s="543"/>
      <c r="C176" s="117">
        <f t="shared" si="59"/>
        <v>155</v>
      </c>
      <c r="D176" s="173"/>
      <c r="E176" s="173"/>
      <c r="F176" s="341">
        <f t="shared" si="77"/>
        <v>0</v>
      </c>
      <c r="G176" s="117"/>
      <c r="H176" s="118" t="str">
        <f t="shared" si="64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66"/>
        <v>-</v>
      </c>
      <c r="L176" s="156"/>
      <c r="M176" s="44" t="str">
        <f t="shared" si="65"/>
        <v>-</v>
      </c>
      <c r="N176" s="157">
        <f t="shared" si="78"/>
        <v>0</v>
      </c>
      <c r="O176" s="157">
        <f t="shared" si="79"/>
        <v>0</v>
      </c>
      <c r="P176" s="157">
        <f t="shared" si="80"/>
        <v>0</v>
      </c>
      <c r="Q176" s="157">
        <f t="shared" si="81"/>
        <v>0</v>
      </c>
      <c r="R176" s="158">
        <f t="shared" si="82"/>
        <v>0</v>
      </c>
      <c r="S176" s="158">
        <f t="shared" si="82"/>
        <v>0</v>
      </c>
      <c r="T176" s="158">
        <f t="shared" si="82"/>
        <v>0</v>
      </c>
      <c r="U176" s="158">
        <f t="shared" si="67"/>
        <v>0</v>
      </c>
      <c r="V176" s="158">
        <f t="shared" si="60"/>
        <v>0</v>
      </c>
      <c r="W176" s="158">
        <f t="shared" si="60"/>
        <v>0</v>
      </c>
      <c r="X176" s="158">
        <f t="shared" si="60"/>
        <v>0</v>
      </c>
      <c r="Y176" s="158">
        <f t="shared" si="60"/>
        <v>0</v>
      </c>
      <c r="Z176" s="158">
        <f t="shared" si="84"/>
        <v>0</v>
      </c>
      <c r="AA176" s="158">
        <f t="shared" si="84"/>
        <v>0</v>
      </c>
      <c r="AB176" s="158">
        <f t="shared" si="84"/>
        <v>0</v>
      </c>
      <c r="AC176" s="158">
        <f t="shared" si="84"/>
        <v>0</v>
      </c>
      <c r="AD176" s="158">
        <f t="shared" si="85"/>
        <v>0</v>
      </c>
      <c r="AE176" s="44" t="str">
        <f>IF(J176="s",IF(K176&gt;(SUMMARY!$I$12*H176),K176,0),"- ")</f>
        <v xml:space="preserve">- </v>
      </c>
      <c r="AF176" s="56" t="str">
        <f t="shared" si="68"/>
        <v>OK</v>
      </c>
      <c r="AG176" s="56">
        <f t="shared" si="69"/>
        <v>0</v>
      </c>
      <c r="AH176" s="56">
        <f t="shared" si="70"/>
        <v>0</v>
      </c>
      <c r="AI176" s="56">
        <f t="shared" si="71"/>
        <v>0</v>
      </c>
      <c r="AJ176" s="56">
        <f t="shared" si="72"/>
        <v>0</v>
      </c>
      <c r="AK176" s="56">
        <f t="shared" si="73"/>
        <v>0</v>
      </c>
      <c r="AL176" s="56">
        <f t="shared" si="74"/>
        <v>0</v>
      </c>
      <c r="AM176" s="159" t="b">
        <f t="shared" si="75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76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61"/>
        <v>0</v>
      </c>
      <c r="AU176" s="125">
        <f t="shared" si="62"/>
        <v>0</v>
      </c>
      <c r="AV176" s="183">
        <f t="shared" si="63"/>
        <v>0</v>
      </c>
      <c r="AW176" s="32"/>
      <c r="AX176" s="32"/>
      <c r="AY176" s="450" t="str">
        <f t="shared" si="83"/>
        <v xml:space="preserve"> </v>
      </c>
    </row>
    <row r="177" spans="1:51" s="120" customFormat="1">
      <c r="A177" s="543"/>
      <c r="B177" s="543"/>
      <c r="C177" s="117">
        <f t="shared" si="59"/>
        <v>156</v>
      </c>
      <c r="D177" s="173"/>
      <c r="E177" s="173"/>
      <c r="F177" s="341">
        <f t="shared" si="77"/>
        <v>0</v>
      </c>
      <c r="G177" s="117"/>
      <c r="H177" s="118" t="str">
        <f t="shared" si="64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66"/>
        <v>-</v>
      </c>
      <c r="L177" s="156"/>
      <c r="M177" s="44" t="str">
        <f t="shared" si="65"/>
        <v>-</v>
      </c>
      <c r="N177" s="157">
        <f t="shared" si="78"/>
        <v>0</v>
      </c>
      <c r="O177" s="157">
        <f t="shared" si="79"/>
        <v>0</v>
      </c>
      <c r="P177" s="157">
        <f t="shared" si="80"/>
        <v>0</v>
      </c>
      <c r="Q177" s="157">
        <f t="shared" si="81"/>
        <v>0</v>
      </c>
      <c r="R177" s="158">
        <f t="shared" si="82"/>
        <v>0</v>
      </c>
      <c r="S177" s="158">
        <f t="shared" si="82"/>
        <v>0</v>
      </c>
      <c r="T177" s="158">
        <f t="shared" si="82"/>
        <v>0</v>
      </c>
      <c r="U177" s="158">
        <f t="shared" si="67"/>
        <v>0</v>
      </c>
      <c r="V177" s="158">
        <f t="shared" si="60"/>
        <v>0</v>
      </c>
      <c r="W177" s="158">
        <f t="shared" si="60"/>
        <v>0</v>
      </c>
      <c r="X177" s="158">
        <f t="shared" si="60"/>
        <v>0</v>
      </c>
      <c r="Y177" s="158">
        <f t="shared" si="60"/>
        <v>0</v>
      </c>
      <c r="Z177" s="158">
        <f t="shared" si="84"/>
        <v>0</v>
      </c>
      <c r="AA177" s="158">
        <f t="shared" si="84"/>
        <v>0</v>
      </c>
      <c r="AB177" s="158">
        <f t="shared" si="84"/>
        <v>0</v>
      </c>
      <c r="AC177" s="158">
        <f t="shared" si="84"/>
        <v>0</v>
      </c>
      <c r="AD177" s="158">
        <f t="shared" si="85"/>
        <v>0</v>
      </c>
      <c r="AE177" s="44" t="str">
        <f>IF(J177="s",IF(K177&gt;(SUMMARY!$I$12*H177),K177,0),"- ")</f>
        <v xml:space="preserve">- </v>
      </c>
      <c r="AF177" s="56" t="str">
        <f t="shared" si="68"/>
        <v>OK</v>
      </c>
      <c r="AG177" s="56">
        <f t="shared" si="69"/>
        <v>0</v>
      </c>
      <c r="AH177" s="56">
        <f t="shared" si="70"/>
        <v>0</v>
      </c>
      <c r="AI177" s="56">
        <f t="shared" si="71"/>
        <v>0</v>
      </c>
      <c r="AJ177" s="56">
        <f t="shared" si="72"/>
        <v>0</v>
      </c>
      <c r="AK177" s="56">
        <f t="shared" si="73"/>
        <v>0</v>
      </c>
      <c r="AL177" s="56">
        <f t="shared" si="74"/>
        <v>0</v>
      </c>
      <c r="AM177" s="159" t="b">
        <f t="shared" si="75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76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61"/>
        <v>0</v>
      </c>
      <c r="AU177" s="125">
        <f t="shared" si="62"/>
        <v>0</v>
      </c>
      <c r="AV177" s="183">
        <f t="shared" si="63"/>
        <v>0</v>
      </c>
      <c r="AW177" s="32"/>
      <c r="AX177" s="32"/>
      <c r="AY177" s="450" t="str">
        <f t="shared" si="83"/>
        <v xml:space="preserve"> </v>
      </c>
    </row>
    <row r="178" spans="1:51" s="120" customFormat="1">
      <c r="A178" s="543"/>
      <c r="B178" s="543"/>
      <c r="C178" s="117">
        <f t="shared" si="59"/>
        <v>157</v>
      </c>
      <c r="D178" s="173"/>
      <c r="E178" s="173"/>
      <c r="F178" s="341">
        <f t="shared" si="77"/>
        <v>0</v>
      </c>
      <c r="G178" s="117"/>
      <c r="H178" s="118" t="str">
        <f t="shared" si="64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66"/>
        <v>-</v>
      </c>
      <c r="L178" s="156"/>
      <c r="M178" s="44" t="str">
        <f t="shared" si="65"/>
        <v>-</v>
      </c>
      <c r="N178" s="157">
        <f t="shared" si="78"/>
        <v>0</v>
      </c>
      <c r="O178" s="157">
        <f t="shared" si="79"/>
        <v>0</v>
      </c>
      <c r="P178" s="157">
        <f t="shared" si="80"/>
        <v>0</v>
      </c>
      <c r="Q178" s="157">
        <f t="shared" si="81"/>
        <v>0</v>
      </c>
      <c r="R178" s="158">
        <f t="shared" si="82"/>
        <v>0</v>
      </c>
      <c r="S178" s="158">
        <f t="shared" si="82"/>
        <v>0</v>
      </c>
      <c r="T178" s="158">
        <f t="shared" si="82"/>
        <v>0</v>
      </c>
      <c r="U178" s="158">
        <f t="shared" si="67"/>
        <v>0</v>
      </c>
      <c r="V178" s="158">
        <f t="shared" si="60"/>
        <v>0</v>
      </c>
      <c r="W178" s="158">
        <f t="shared" si="60"/>
        <v>0</v>
      </c>
      <c r="X178" s="158">
        <f t="shared" si="60"/>
        <v>0</v>
      </c>
      <c r="Y178" s="158">
        <f t="shared" si="60"/>
        <v>0</v>
      </c>
      <c r="Z178" s="158">
        <f t="shared" si="84"/>
        <v>0</v>
      </c>
      <c r="AA178" s="158">
        <f t="shared" si="84"/>
        <v>0</v>
      </c>
      <c r="AB178" s="158">
        <f t="shared" si="84"/>
        <v>0</v>
      </c>
      <c r="AC178" s="158">
        <f t="shared" si="84"/>
        <v>0</v>
      </c>
      <c r="AD178" s="158">
        <f t="shared" si="85"/>
        <v>0</v>
      </c>
      <c r="AE178" s="44" t="str">
        <f>IF(J178="s",IF(K178&gt;(SUMMARY!$I$12*H178),K178,0),"- ")</f>
        <v xml:space="preserve">- </v>
      </c>
      <c r="AF178" s="56" t="str">
        <f t="shared" si="68"/>
        <v>OK</v>
      </c>
      <c r="AG178" s="56">
        <f t="shared" si="69"/>
        <v>0</v>
      </c>
      <c r="AH178" s="56">
        <f t="shared" si="70"/>
        <v>0</v>
      </c>
      <c r="AI178" s="56">
        <f t="shared" si="71"/>
        <v>0</v>
      </c>
      <c r="AJ178" s="56">
        <f t="shared" si="72"/>
        <v>0</v>
      </c>
      <c r="AK178" s="56">
        <f t="shared" si="73"/>
        <v>0</v>
      </c>
      <c r="AL178" s="56">
        <f t="shared" si="74"/>
        <v>0</v>
      </c>
      <c r="AM178" s="159" t="b">
        <f t="shared" si="75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76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61"/>
        <v>0</v>
      </c>
      <c r="AU178" s="125">
        <f t="shared" si="62"/>
        <v>0</v>
      </c>
      <c r="AV178" s="183">
        <f t="shared" si="63"/>
        <v>0</v>
      </c>
      <c r="AW178" s="32"/>
      <c r="AX178" s="32"/>
      <c r="AY178" s="450" t="str">
        <f t="shared" si="83"/>
        <v xml:space="preserve"> </v>
      </c>
    </row>
    <row r="179" spans="1:51" s="120" customFormat="1">
      <c r="A179" s="543"/>
      <c r="B179" s="543"/>
      <c r="C179" s="117">
        <f t="shared" si="59"/>
        <v>158</v>
      </c>
      <c r="D179" s="173"/>
      <c r="E179" s="173"/>
      <c r="F179" s="341">
        <f t="shared" si="77"/>
        <v>0</v>
      </c>
      <c r="G179" s="117"/>
      <c r="H179" s="118" t="str">
        <f t="shared" si="64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66"/>
        <v>-</v>
      </c>
      <c r="L179" s="156"/>
      <c r="M179" s="44" t="str">
        <f t="shared" si="65"/>
        <v>-</v>
      </c>
      <c r="N179" s="157">
        <f t="shared" si="78"/>
        <v>0</v>
      </c>
      <c r="O179" s="157">
        <f t="shared" si="79"/>
        <v>0</v>
      </c>
      <c r="P179" s="157">
        <f t="shared" si="80"/>
        <v>0</v>
      </c>
      <c r="Q179" s="157">
        <f t="shared" si="81"/>
        <v>0</v>
      </c>
      <c r="R179" s="158">
        <f t="shared" si="82"/>
        <v>0</v>
      </c>
      <c r="S179" s="158">
        <f t="shared" si="82"/>
        <v>0</v>
      </c>
      <c r="T179" s="158">
        <f t="shared" si="82"/>
        <v>0</v>
      </c>
      <c r="U179" s="158">
        <f t="shared" si="67"/>
        <v>0</v>
      </c>
      <c r="V179" s="158">
        <f t="shared" si="60"/>
        <v>0</v>
      </c>
      <c r="W179" s="158">
        <f t="shared" si="60"/>
        <v>0</v>
      </c>
      <c r="X179" s="158">
        <f t="shared" si="60"/>
        <v>0</v>
      </c>
      <c r="Y179" s="158">
        <f t="shared" si="60"/>
        <v>0</v>
      </c>
      <c r="Z179" s="158">
        <f t="shared" si="84"/>
        <v>0</v>
      </c>
      <c r="AA179" s="158">
        <f t="shared" si="84"/>
        <v>0</v>
      </c>
      <c r="AB179" s="158">
        <f t="shared" si="84"/>
        <v>0</v>
      </c>
      <c r="AC179" s="158">
        <f t="shared" si="84"/>
        <v>0</v>
      </c>
      <c r="AD179" s="158">
        <f t="shared" si="85"/>
        <v>0</v>
      </c>
      <c r="AE179" s="44" t="str">
        <f>IF(J179="s",IF(K179&gt;(SUMMARY!$I$12*H179),K179,0),"- ")</f>
        <v xml:space="preserve">- </v>
      </c>
      <c r="AF179" s="56" t="str">
        <f t="shared" si="68"/>
        <v>OK</v>
      </c>
      <c r="AG179" s="56">
        <f t="shared" si="69"/>
        <v>0</v>
      </c>
      <c r="AH179" s="56">
        <f t="shared" si="70"/>
        <v>0</v>
      </c>
      <c r="AI179" s="56">
        <f t="shared" si="71"/>
        <v>0</v>
      </c>
      <c r="AJ179" s="56">
        <f t="shared" si="72"/>
        <v>0</v>
      </c>
      <c r="AK179" s="56">
        <f t="shared" si="73"/>
        <v>0</v>
      </c>
      <c r="AL179" s="56">
        <f t="shared" si="74"/>
        <v>0</v>
      </c>
      <c r="AM179" s="159" t="b">
        <f t="shared" si="75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76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61"/>
        <v>0</v>
      </c>
      <c r="AU179" s="125">
        <f t="shared" si="62"/>
        <v>0</v>
      </c>
      <c r="AV179" s="183">
        <f t="shared" si="63"/>
        <v>0</v>
      </c>
      <c r="AW179" s="32"/>
      <c r="AX179" s="32"/>
      <c r="AY179" s="450" t="str">
        <f t="shared" si="83"/>
        <v xml:space="preserve"> </v>
      </c>
    </row>
    <row r="180" spans="1:51" s="120" customFormat="1">
      <c r="A180" s="543"/>
      <c r="B180" s="543"/>
      <c r="C180" s="117">
        <f t="shared" si="59"/>
        <v>159</v>
      </c>
      <c r="D180" s="173"/>
      <c r="E180" s="173"/>
      <c r="F180" s="341">
        <f t="shared" si="77"/>
        <v>0</v>
      </c>
      <c r="G180" s="117"/>
      <c r="H180" s="118" t="str">
        <f t="shared" si="64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66"/>
        <v>-</v>
      </c>
      <c r="L180" s="156"/>
      <c r="M180" s="44" t="str">
        <f t="shared" si="65"/>
        <v>-</v>
      </c>
      <c r="N180" s="157">
        <f t="shared" si="78"/>
        <v>0</v>
      </c>
      <c r="O180" s="157">
        <f t="shared" si="79"/>
        <v>0</v>
      </c>
      <c r="P180" s="157">
        <f t="shared" si="80"/>
        <v>0</v>
      </c>
      <c r="Q180" s="157">
        <f t="shared" si="81"/>
        <v>0</v>
      </c>
      <c r="R180" s="158">
        <f t="shared" si="82"/>
        <v>0</v>
      </c>
      <c r="S180" s="158">
        <f t="shared" si="82"/>
        <v>0</v>
      </c>
      <c r="T180" s="158">
        <f t="shared" si="82"/>
        <v>0</v>
      </c>
      <c r="U180" s="158">
        <f t="shared" si="67"/>
        <v>0</v>
      </c>
      <c r="V180" s="158">
        <f t="shared" si="60"/>
        <v>0</v>
      </c>
      <c r="W180" s="158">
        <f t="shared" si="60"/>
        <v>0</v>
      </c>
      <c r="X180" s="158">
        <f t="shared" si="60"/>
        <v>0</v>
      </c>
      <c r="Y180" s="158">
        <f t="shared" si="60"/>
        <v>0</v>
      </c>
      <c r="Z180" s="158">
        <f t="shared" si="84"/>
        <v>0</v>
      </c>
      <c r="AA180" s="158">
        <f t="shared" si="84"/>
        <v>0</v>
      </c>
      <c r="AB180" s="158">
        <f t="shared" si="84"/>
        <v>0</v>
      </c>
      <c r="AC180" s="158">
        <f t="shared" si="84"/>
        <v>0</v>
      </c>
      <c r="AD180" s="158">
        <f t="shared" si="85"/>
        <v>0</v>
      </c>
      <c r="AE180" s="44" t="str">
        <f>IF(J180="s",IF(K180&gt;(SUMMARY!$I$12*H180),K180,0),"- ")</f>
        <v xml:space="preserve">- </v>
      </c>
      <c r="AF180" s="56" t="str">
        <f t="shared" si="68"/>
        <v>OK</v>
      </c>
      <c r="AG180" s="56">
        <f t="shared" si="69"/>
        <v>0</v>
      </c>
      <c r="AH180" s="56">
        <f t="shared" si="70"/>
        <v>0</v>
      </c>
      <c r="AI180" s="56">
        <f t="shared" si="71"/>
        <v>0</v>
      </c>
      <c r="AJ180" s="56">
        <f t="shared" si="72"/>
        <v>0</v>
      </c>
      <c r="AK180" s="56">
        <f t="shared" si="73"/>
        <v>0</v>
      </c>
      <c r="AL180" s="56">
        <f t="shared" si="74"/>
        <v>0</v>
      </c>
      <c r="AM180" s="159" t="b">
        <f t="shared" si="75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76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61"/>
        <v>0</v>
      </c>
      <c r="AU180" s="125">
        <f t="shared" si="62"/>
        <v>0</v>
      </c>
      <c r="AV180" s="183">
        <f t="shared" si="63"/>
        <v>0</v>
      </c>
      <c r="AW180" s="32"/>
      <c r="AX180" s="32"/>
      <c r="AY180" s="450" t="str">
        <f t="shared" si="83"/>
        <v xml:space="preserve"> </v>
      </c>
    </row>
    <row r="181" spans="1:51" s="120" customFormat="1">
      <c r="A181" s="543"/>
      <c r="B181" s="543"/>
      <c r="C181" s="117">
        <f t="shared" si="59"/>
        <v>160</v>
      </c>
      <c r="D181" s="173"/>
      <c r="E181" s="173"/>
      <c r="F181" s="341">
        <f t="shared" si="77"/>
        <v>0</v>
      </c>
      <c r="G181" s="117"/>
      <c r="H181" s="118" t="str">
        <f t="shared" si="64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66"/>
        <v>-</v>
      </c>
      <c r="L181" s="156"/>
      <c r="M181" s="44" t="str">
        <f t="shared" si="65"/>
        <v>-</v>
      </c>
      <c r="N181" s="157">
        <f t="shared" si="78"/>
        <v>0</v>
      </c>
      <c r="O181" s="157">
        <f t="shared" si="79"/>
        <v>0</v>
      </c>
      <c r="P181" s="157">
        <f t="shared" si="80"/>
        <v>0</v>
      </c>
      <c r="Q181" s="157">
        <f t="shared" si="81"/>
        <v>0</v>
      </c>
      <c r="R181" s="158">
        <f t="shared" si="82"/>
        <v>0</v>
      </c>
      <c r="S181" s="158">
        <f t="shared" si="82"/>
        <v>0</v>
      </c>
      <c r="T181" s="158">
        <f t="shared" si="82"/>
        <v>0</v>
      </c>
      <c r="U181" s="158">
        <f t="shared" si="67"/>
        <v>0</v>
      </c>
      <c r="V181" s="158">
        <f t="shared" si="60"/>
        <v>0</v>
      </c>
      <c r="W181" s="158">
        <f t="shared" si="60"/>
        <v>0</v>
      </c>
      <c r="X181" s="158">
        <f t="shared" si="60"/>
        <v>0</v>
      </c>
      <c r="Y181" s="158">
        <f t="shared" si="60"/>
        <v>0</v>
      </c>
      <c r="Z181" s="158">
        <f t="shared" si="84"/>
        <v>0</v>
      </c>
      <c r="AA181" s="158">
        <f t="shared" si="84"/>
        <v>0</v>
      </c>
      <c r="AB181" s="158">
        <f t="shared" si="84"/>
        <v>0</v>
      </c>
      <c r="AC181" s="158">
        <f t="shared" si="84"/>
        <v>0</v>
      </c>
      <c r="AD181" s="158">
        <f t="shared" si="85"/>
        <v>0</v>
      </c>
      <c r="AE181" s="44" t="str">
        <f>IF(J181="s",IF(K181&gt;(SUMMARY!$I$12*H181),K181,0),"- ")</f>
        <v xml:space="preserve">- </v>
      </c>
      <c r="AF181" s="56" t="str">
        <f t="shared" si="68"/>
        <v>OK</v>
      </c>
      <c r="AG181" s="56">
        <f t="shared" si="69"/>
        <v>0</v>
      </c>
      <c r="AH181" s="56">
        <f t="shared" si="70"/>
        <v>0</v>
      </c>
      <c r="AI181" s="56">
        <f t="shared" si="71"/>
        <v>0</v>
      </c>
      <c r="AJ181" s="56">
        <f t="shared" si="72"/>
        <v>0</v>
      </c>
      <c r="AK181" s="56">
        <f t="shared" si="73"/>
        <v>0</v>
      </c>
      <c r="AL181" s="56">
        <f t="shared" si="74"/>
        <v>0</v>
      </c>
      <c r="AM181" s="159" t="b">
        <f t="shared" si="75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76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61"/>
        <v>0</v>
      </c>
      <c r="AU181" s="125">
        <f t="shared" si="62"/>
        <v>0</v>
      </c>
      <c r="AV181" s="183">
        <f t="shared" si="63"/>
        <v>0</v>
      </c>
      <c r="AW181" s="32"/>
      <c r="AX181" s="32"/>
      <c r="AY181" s="450" t="str">
        <f t="shared" si="83"/>
        <v xml:space="preserve"> </v>
      </c>
    </row>
    <row r="182" spans="1:51" s="120" customFormat="1">
      <c r="A182" s="543"/>
      <c r="B182" s="543"/>
      <c r="C182" s="117">
        <f t="shared" si="59"/>
        <v>161</v>
      </c>
      <c r="D182" s="173"/>
      <c r="E182" s="173"/>
      <c r="F182" s="341">
        <f t="shared" si="77"/>
        <v>0</v>
      </c>
      <c r="G182" s="117"/>
      <c r="H182" s="118" t="str">
        <f t="shared" si="64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66"/>
        <v>-</v>
      </c>
      <c r="L182" s="156"/>
      <c r="M182" s="44" t="str">
        <f t="shared" si="65"/>
        <v>-</v>
      </c>
      <c r="N182" s="157">
        <f t="shared" si="78"/>
        <v>0</v>
      </c>
      <c r="O182" s="157">
        <f t="shared" si="79"/>
        <v>0</v>
      </c>
      <c r="P182" s="157">
        <f t="shared" si="80"/>
        <v>0</v>
      </c>
      <c r="Q182" s="157">
        <f t="shared" si="81"/>
        <v>0</v>
      </c>
      <c r="R182" s="158">
        <f t="shared" si="82"/>
        <v>0</v>
      </c>
      <c r="S182" s="158">
        <f t="shared" si="82"/>
        <v>0</v>
      </c>
      <c r="T182" s="158">
        <f t="shared" si="82"/>
        <v>0</v>
      </c>
      <c r="U182" s="158">
        <f t="shared" si="67"/>
        <v>0</v>
      </c>
      <c r="V182" s="158">
        <f t="shared" si="60"/>
        <v>0</v>
      </c>
      <c r="W182" s="158">
        <f t="shared" si="60"/>
        <v>0</v>
      </c>
      <c r="X182" s="158">
        <f t="shared" si="60"/>
        <v>0</v>
      </c>
      <c r="Y182" s="158">
        <f t="shared" si="60"/>
        <v>0</v>
      </c>
      <c r="Z182" s="158">
        <f t="shared" si="84"/>
        <v>0</v>
      </c>
      <c r="AA182" s="158">
        <f t="shared" si="84"/>
        <v>0</v>
      </c>
      <c r="AB182" s="158">
        <f t="shared" si="84"/>
        <v>0</v>
      </c>
      <c r="AC182" s="158">
        <f t="shared" si="84"/>
        <v>0</v>
      </c>
      <c r="AD182" s="158">
        <f t="shared" si="85"/>
        <v>0</v>
      </c>
      <c r="AE182" s="44" t="str">
        <f>IF(J182="s",IF(K182&gt;(SUMMARY!$I$12*H182),K182,0),"- ")</f>
        <v xml:space="preserve">- </v>
      </c>
      <c r="AF182" s="56" t="str">
        <f t="shared" si="68"/>
        <v>OK</v>
      </c>
      <c r="AG182" s="56">
        <f t="shared" si="69"/>
        <v>0</v>
      </c>
      <c r="AH182" s="56">
        <f t="shared" si="70"/>
        <v>0</v>
      </c>
      <c r="AI182" s="56">
        <f t="shared" si="71"/>
        <v>0</v>
      </c>
      <c r="AJ182" s="56">
        <f t="shared" si="72"/>
        <v>0</v>
      </c>
      <c r="AK182" s="56">
        <f t="shared" si="73"/>
        <v>0</v>
      </c>
      <c r="AL182" s="56">
        <f t="shared" si="74"/>
        <v>0</v>
      </c>
      <c r="AM182" s="159" t="b">
        <f t="shared" si="75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76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61"/>
        <v>0</v>
      </c>
      <c r="AU182" s="125">
        <f t="shared" si="62"/>
        <v>0</v>
      </c>
      <c r="AV182" s="183">
        <f t="shared" si="63"/>
        <v>0</v>
      </c>
      <c r="AW182" s="32"/>
      <c r="AX182" s="32"/>
      <c r="AY182" s="450" t="str">
        <f t="shared" si="83"/>
        <v xml:space="preserve"> </v>
      </c>
    </row>
    <row r="183" spans="1:51" s="120" customFormat="1">
      <c r="A183" s="543"/>
      <c r="B183" s="543"/>
      <c r="C183" s="117">
        <f t="shared" si="59"/>
        <v>162</v>
      </c>
      <c r="D183" s="173"/>
      <c r="E183" s="173"/>
      <c r="F183" s="341">
        <f t="shared" si="77"/>
        <v>0</v>
      </c>
      <c r="G183" s="117"/>
      <c r="H183" s="118" t="str">
        <f t="shared" si="64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66"/>
        <v>-</v>
      </c>
      <c r="L183" s="156"/>
      <c r="M183" s="44" t="str">
        <f t="shared" si="65"/>
        <v>-</v>
      </c>
      <c r="N183" s="157">
        <f t="shared" si="78"/>
        <v>0</v>
      </c>
      <c r="O183" s="157">
        <f t="shared" si="79"/>
        <v>0</v>
      </c>
      <c r="P183" s="157">
        <f t="shared" si="80"/>
        <v>0</v>
      </c>
      <c r="Q183" s="157">
        <f t="shared" si="81"/>
        <v>0</v>
      </c>
      <c r="R183" s="158">
        <f t="shared" si="82"/>
        <v>0</v>
      </c>
      <c r="S183" s="158">
        <f t="shared" si="82"/>
        <v>0</v>
      </c>
      <c r="T183" s="158">
        <f t="shared" si="82"/>
        <v>0</v>
      </c>
      <c r="U183" s="158">
        <f t="shared" si="67"/>
        <v>0</v>
      </c>
      <c r="V183" s="158">
        <f t="shared" si="60"/>
        <v>0</v>
      </c>
      <c r="W183" s="158">
        <f t="shared" si="60"/>
        <v>0</v>
      </c>
      <c r="X183" s="158">
        <f t="shared" si="60"/>
        <v>0</v>
      </c>
      <c r="Y183" s="158">
        <f t="shared" si="60"/>
        <v>0</v>
      </c>
      <c r="Z183" s="158">
        <f t="shared" si="84"/>
        <v>0</v>
      </c>
      <c r="AA183" s="158">
        <f t="shared" si="84"/>
        <v>0</v>
      </c>
      <c r="AB183" s="158">
        <f t="shared" si="84"/>
        <v>0</v>
      </c>
      <c r="AC183" s="158">
        <f t="shared" si="84"/>
        <v>0</v>
      </c>
      <c r="AD183" s="158">
        <f t="shared" si="85"/>
        <v>0</v>
      </c>
      <c r="AE183" s="44" t="str">
        <f>IF(J183="s",IF(K183&gt;(SUMMARY!$I$12*H183),K183,0),"- ")</f>
        <v xml:space="preserve">- </v>
      </c>
      <c r="AF183" s="56" t="str">
        <f t="shared" si="68"/>
        <v>OK</v>
      </c>
      <c r="AG183" s="56">
        <f t="shared" si="69"/>
        <v>0</v>
      </c>
      <c r="AH183" s="56">
        <f t="shared" si="70"/>
        <v>0</v>
      </c>
      <c r="AI183" s="56">
        <f t="shared" si="71"/>
        <v>0</v>
      </c>
      <c r="AJ183" s="56">
        <f t="shared" si="72"/>
        <v>0</v>
      </c>
      <c r="AK183" s="56">
        <f t="shared" si="73"/>
        <v>0</v>
      </c>
      <c r="AL183" s="56">
        <f t="shared" si="74"/>
        <v>0</v>
      </c>
      <c r="AM183" s="159" t="b">
        <f t="shared" si="75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76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61"/>
        <v>0</v>
      </c>
      <c r="AU183" s="125">
        <f t="shared" si="62"/>
        <v>0</v>
      </c>
      <c r="AV183" s="183">
        <f t="shared" si="63"/>
        <v>0</v>
      </c>
      <c r="AW183" s="32"/>
      <c r="AX183" s="32"/>
      <c r="AY183" s="450" t="str">
        <f t="shared" si="83"/>
        <v xml:space="preserve"> </v>
      </c>
    </row>
    <row r="184" spans="1:51" s="120" customFormat="1">
      <c r="A184" s="543"/>
      <c r="B184" s="543"/>
      <c r="C184" s="117">
        <f t="shared" si="59"/>
        <v>163</v>
      </c>
      <c r="D184" s="173"/>
      <c r="E184" s="173"/>
      <c r="F184" s="341">
        <f t="shared" si="77"/>
        <v>0</v>
      </c>
      <c r="G184" s="117"/>
      <c r="H184" s="118" t="str">
        <f t="shared" si="64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66"/>
        <v>-</v>
      </c>
      <c r="L184" s="156"/>
      <c r="M184" s="44" t="str">
        <f t="shared" si="65"/>
        <v>-</v>
      </c>
      <c r="N184" s="157">
        <f t="shared" si="78"/>
        <v>0</v>
      </c>
      <c r="O184" s="157">
        <f t="shared" si="79"/>
        <v>0</v>
      </c>
      <c r="P184" s="157">
        <f t="shared" si="80"/>
        <v>0</v>
      </c>
      <c r="Q184" s="157">
        <f t="shared" si="81"/>
        <v>0</v>
      </c>
      <c r="R184" s="158">
        <f t="shared" si="82"/>
        <v>0</v>
      </c>
      <c r="S184" s="158">
        <f t="shared" si="82"/>
        <v>0</v>
      </c>
      <c r="T184" s="158">
        <f t="shared" si="82"/>
        <v>0</v>
      </c>
      <c r="U184" s="158">
        <f t="shared" si="67"/>
        <v>0</v>
      </c>
      <c r="V184" s="158">
        <f t="shared" si="60"/>
        <v>0</v>
      </c>
      <c r="W184" s="158">
        <f t="shared" si="60"/>
        <v>0</v>
      </c>
      <c r="X184" s="158">
        <f t="shared" si="60"/>
        <v>0</v>
      </c>
      <c r="Y184" s="158">
        <f t="shared" si="60"/>
        <v>0</v>
      </c>
      <c r="Z184" s="158">
        <f t="shared" si="84"/>
        <v>0</v>
      </c>
      <c r="AA184" s="158">
        <f t="shared" si="84"/>
        <v>0</v>
      </c>
      <c r="AB184" s="158">
        <f t="shared" si="84"/>
        <v>0</v>
      </c>
      <c r="AC184" s="158">
        <f t="shared" si="84"/>
        <v>0</v>
      </c>
      <c r="AD184" s="158">
        <f t="shared" si="85"/>
        <v>0</v>
      </c>
      <c r="AE184" s="44" t="str">
        <f>IF(J184="s",IF(K184&gt;(SUMMARY!$I$12*H184),K184,0),"- ")</f>
        <v xml:space="preserve">- </v>
      </c>
      <c r="AF184" s="56" t="str">
        <f t="shared" si="68"/>
        <v>OK</v>
      </c>
      <c r="AG184" s="56">
        <f t="shared" si="69"/>
        <v>0</v>
      </c>
      <c r="AH184" s="56">
        <f t="shared" si="70"/>
        <v>0</v>
      </c>
      <c r="AI184" s="56">
        <f t="shared" si="71"/>
        <v>0</v>
      </c>
      <c r="AJ184" s="56">
        <f t="shared" si="72"/>
        <v>0</v>
      </c>
      <c r="AK184" s="56">
        <f t="shared" si="73"/>
        <v>0</v>
      </c>
      <c r="AL184" s="56">
        <f t="shared" si="74"/>
        <v>0</v>
      </c>
      <c r="AM184" s="159" t="b">
        <f t="shared" si="75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76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61"/>
        <v>0</v>
      </c>
      <c r="AU184" s="125">
        <f t="shared" si="62"/>
        <v>0</v>
      </c>
      <c r="AV184" s="183">
        <f t="shared" si="63"/>
        <v>0</v>
      </c>
      <c r="AW184" s="32"/>
      <c r="AX184" s="32"/>
      <c r="AY184" s="450" t="str">
        <f t="shared" si="83"/>
        <v xml:space="preserve"> </v>
      </c>
    </row>
    <row r="185" spans="1:51" s="120" customFormat="1">
      <c r="A185" s="543"/>
      <c r="B185" s="543"/>
      <c r="C185" s="117">
        <f t="shared" si="59"/>
        <v>164</v>
      </c>
      <c r="D185" s="173"/>
      <c r="E185" s="173"/>
      <c r="F185" s="341">
        <f t="shared" si="77"/>
        <v>0</v>
      </c>
      <c r="G185" s="117"/>
      <c r="H185" s="118" t="str">
        <f t="shared" si="64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66"/>
        <v>-</v>
      </c>
      <c r="L185" s="156"/>
      <c r="M185" s="44" t="str">
        <f t="shared" si="65"/>
        <v>-</v>
      </c>
      <c r="N185" s="157">
        <f t="shared" si="78"/>
        <v>0</v>
      </c>
      <c r="O185" s="157">
        <f t="shared" si="79"/>
        <v>0</v>
      </c>
      <c r="P185" s="157">
        <f t="shared" si="80"/>
        <v>0</v>
      </c>
      <c r="Q185" s="157">
        <f t="shared" si="81"/>
        <v>0</v>
      </c>
      <c r="R185" s="158">
        <f t="shared" si="82"/>
        <v>0</v>
      </c>
      <c r="S185" s="158">
        <f t="shared" si="82"/>
        <v>0</v>
      </c>
      <c r="T185" s="158">
        <f t="shared" si="82"/>
        <v>0</v>
      </c>
      <c r="U185" s="158">
        <f t="shared" si="67"/>
        <v>0</v>
      </c>
      <c r="V185" s="158">
        <f t="shared" si="60"/>
        <v>0</v>
      </c>
      <c r="W185" s="158">
        <f t="shared" si="60"/>
        <v>0</v>
      </c>
      <c r="X185" s="158">
        <f t="shared" si="60"/>
        <v>0</v>
      </c>
      <c r="Y185" s="158">
        <f t="shared" si="60"/>
        <v>0</v>
      </c>
      <c r="Z185" s="158">
        <f t="shared" si="84"/>
        <v>0</v>
      </c>
      <c r="AA185" s="158">
        <f t="shared" si="84"/>
        <v>0</v>
      </c>
      <c r="AB185" s="158">
        <f t="shared" si="84"/>
        <v>0</v>
      </c>
      <c r="AC185" s="158">
        <f t="shared" si="84"/>
        <v>0</v>
      </c>
      <c r="AD185" s="158">
        <f t="shared" si="85"/>
        <v>0</v>
      </c>
      <c r="AE185" s="44" t="str">
        <f>IF(J185="s",IF(K185&gt;(SUMMARY!$I$12*H185),K185,0),"- ")</f>
        <v xml:space="preserve">- </v>
      </c>
      <c r="AF185" s="56" t="str">
        <f t="shared" si="68"/>
        <v>OK</v>
      </c>
      <c r="AG185" s="56">
        <f t="shared" si="69"/>
        <v>0</v>
      </c>
      <c r="AH185" s="56">
        <f t="shared" si="70"/>
        <v>0</v>
      </c>
      <c r="AI185" s="56">
        <f t="shared" si="71"/>
        <v>0</v>
      </c>
      <c r="AJ185" s="56">
        <f t="shared" si="72"/>
        <v>0</v>
      </c>
      <c r="AK185" s="56">
        <f t="shared" si="73"/>
        <v>0</v>
      </c>
      <c r="AL185" s="56">
        <f t="shared" si="74"/>
        <v>0</v>
      </c>
      <c r="AM185" s="159" t="b">
        <f t="shared" si="75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76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61"/>
        <v>0</v>
      </c>
      <c r="AU185" s="125">
        <f t="shared" si="62"/>
        <v>0</v>
      </c>
      <c r="AV185" s="183">
        <f t="shared" si="63"/>
        <v>0</v>
      </c>
      <c r="AW185" s="32"/>
      <c r="AX185" s="32"/>
      <c r="AY185" s="450" t="str">
        <f t="shared" si="83"/>
        <v xml:space="preserve"> </v>
      </c>
    </row>
    <row r="186" spans="1:51" s="120" customFormat="1">
      <c r="A186" s="543"/>
      <c r="B186" s="543"/>
      <c r="C186" s="117">
        <f t="shared" si="59"/>
        <v>165</v>
      </c>
      <c r="D186" s="173"/>
      <c r="E186" s="173"/>
      <c r="F186" s="341">
        <f t="shared" si="77"/>
        <v>0</v>
      </c>
      <c r="G186" s="117"/>
      <c r="H186" s="118" t="str">
        <f t="shared" si="64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66"/>
        <v>-</v>
      </c>
      <c r="L186" s="156"/>
      <c r="M186" s="44" t="str">
        <f t="shared" si="65"/>
        <v>-</v>
      </c>
      <c r="N186" s="157">
        <f t="shared" si="78"/>
        <v>0</v>
      </c>
      <c r="O186" s="157">
        <f t="shared" si="79"/>
        <v>0</v>
      </c>
      <c r="P186" s="157">
        <f t="shared" si="80"/>
        <v>0</v>
      </c>
      <c r="Q186" s="157">
        <f t="shared" si="81"/>
        <v>0</v>
      </c>
      <c r="R186" s="158">
        <f t="shared" si="82"/>
        <v>0</v>
      </c>
      <c r="S186" s="158">
        <f t="shared" si="82"/>
        <v>0</v>
      </c>
      <c r="T186" s="158">
        <f t="shared" si="82"/>
        <v>0</v>
      </c>
      <c r="U186" s="158">
        <f t="shared" si="67"/>
        <v>0</v>
      </c>
      <c r="V186" s="158">
        <f t="shared" si="60"/>
        <v>0</v>
      </c>
      <c r="W186" s="158">
        <f t="shared" si="60"/>
        <v>0</v>
      </c>
      <c r="X186" s="158">
        <f t="shared" si="60"/>
        <v>0</v>
      </c>
      <c r="Y186" s="158">
        <f t="shared" si="60"/>
        <v>0</v>
      </c>
      <c r="Z186" s="158">
        <f t="shared" si="84"/>
        <v>0</v>
      </c>
      <c r="AA186" s="158">
        <f t="shared" si="84"/>
        <v>0</v>
      </c>
      <c r="AB186" s="158">
        <f t="shared" si="84"/>
        <v>0</v>
      </c>
      <c r="AC186" s="158">
        <f t="shared" si="84"/>
        <v>0</v>
      </c>
      <c r="AD186" s="158">
        <f t="shared" si="85"/>
        <v>0</v>
      </c>
      <c r="AE186" s="44" t="str">
        <f>IF(J186="s",IF(K186&gt;(SUMMARY!$I$12*H186),K186,0),"- ")</f>
        <v xml:space="preserve">- </v>
      </c>
      <c r="AF186" s="56" t="str">
        <f t="shared" si="68"/>
        <v>OK</v>
      </c>
      <c r="AG186" s="56">
        <f t="shared" si="69"/>
        <v>0</v>
      </c>
      <c r="AH186" s="56">
        <f t="shared" si="70"/>
        <v>0</v>
      </c>
      <c r="AI186" s="56">
        <f t="shared" si="71"/>
        <v>0</v>
      </c>
      <c r="AJ186" s="56">
        <f t="shared" si="72"/>
        <v>0</v>
      </c>
      <c r="AK186" s="56">
        <f t="shared" si="73"/>
        <v>0</v>
      </c>
      <c r="AL186" s="56">
        <f t="shared" si="74"/>
        <v>0</v>
      </c>
      <c r="AM186" s="159" t="b">
        <f t="shared" si="75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76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61"/>
        <v>0</v>
      </c>
      <c r="AU186" s="125">
        <f t="shared" si="62"/>
        <v>0</v>
      </c>
      <c r="AV186" s="183">
        <f t="shared" si="63"/>
        <v>0</v>
      </c>
      <c r="AW186" s="32"/>
      <c r="AX186" s="32"/>
      <c r="AY186" s="450" t="str">
        <f t="shared" si="83"/>
        <v xml:space="preserve"> </v>
      </c>
    </row>
    <row r="187" spans="1:51" s="120" customFormat="1">
      <c r="A187" s="543"/>
      <c r="B187" s="543"/>
      <c r="C187" s="117">
        <f t="shared" si="59"/>
        <v>166</v>
      </c>
      <c r="D187" s="173"/>
      <c r="E187" s="173"/>
      <c r="F187" s="341">
        <f t="shared" si="77"/>
        <v>0</v>
      </c>
      <c r="G187" s="117"/>
      <c r="H187" s="118" t="str">
        <f t="shared" si="64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66"/>
        <v>-</v>
      </c>
      <c r="L187" s="156"/>
      <c r="M187" s="44" t="str">
        <f t="shared" si="65"/>
        <v>-</v>
      </c>
      <c r="N187" s="157">
        <f t="shared" si="78"/>
        <v>0</v>
      </c>
      <c r="O187" s="157">
        <f t="shared" si="79"/>
        <v>0</v>
      </c>
      <c r="P187" s="157">
        <f t="shared" si="80"/>
        <v>0</v>
      </c>
      <c r="Q187" s="157">
        <f t="shared" si="81"/>
        <v>0</v>
      </c>
      <c r="R187" s="158">
        <f t="shared" si="82"/>
        <v>0</v>
      </c>
      <c r="S187" s="158">
        <f t="shared" si="82"/>
        <v>0</v>
      </c>
      <c r="T187" s="158">
        <f t="shared" si="82"/>
        <v>0</v>
      </c>
      <c r="U187" s="158">
        <f t="shared" si="67"/>
        <v>0</v>
      </c>
      <c r="V187" s="158">
        <f t="shared" si="60"/>
        <v>0</v>
      </c>
      <c r="W187" s="158">
        <f t="shared" si="60"/>
        <v>0</v>
      </c>
      <c r="X187" s="158">
        <f t="shared" si="60"/>
        <v>0</v>
      </c>
      <c r="Y187" s="158">
        <f t="shared" si="60"/>
        <v>0</v>
      </c>
      <c r="Z187" s="158">
        <f t="shared" si="84"/>
        <v>0</v>
      </c>
      <c r="AA187" s="158">
        <f t="shared" si="84"/>
        <v>0</v>
      </c>
      <c r="AB187" s="158">
        <f t="shared" si="84"/>
        <v>0</v>
      </c>
      <c r="AC187" s="158">
        <f t="shared" si="84"/>
        <v>0</v>
      </c>
      <c r="AD187" s="158">
        <f t="shared" si="85"/>
        <v>0</v>
      </c>
      <c r="AE187" s="44" t="str">
        <f>IF(J187="s",IF(K187&gt;(SUMMARY!$I$12*H187),K187,0),"- ")</f>
        <v xml:space="preserve">- </v>
      </c>
      <c r="AF187" s="56" t="str">
        <f t="shared" si="68"/>
        <v>OK</v>
      </c>
      <c r="AG187" s="56">
        <f t="shared" si="69"/>
        <v>0</v>
      </c>
      <c r="AH187" s="56">
        <f t="shared" si="70"/>
        <v>0</v>
      </c>
      <c r="AI187" s="56">
        <f t="shared" si="71"/>
        <v>0</v>
      </c>
      <c r="AJ187" s="56">
        <f t="shared" si="72"/>
        <v>0</v>
      </c>
      <c r="AK187" s="56">
        <f t="shared" si="73"/>
        <v>0</v>
      </c>
      <c r="AL187" s="56">
        <f t="shared" si="74"/>
        <v>0</v>
      </c>
      <c r="AM187" s="159" t="b">
        <f t="shared" si="75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76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61"/>
        <v>0</v>
      </c>
      <c r="AU187" s="125">
        <f t="shared" si="62"/>
        <v>0</v>
      </c>
      <c r="AV187" s="183">
        <f t="shared" si="63"/>
        <v>0</v>
      </c>
      <c r="AW187" s="32"/>
      <c r="AX187" s="32"/>
      <c r="AY187" s="450" t="str">
        <f t="shared" si="83"/>
        <v xml:space="preserve"> </v>
      </c>
    </row>
    <row r="188" spans="1:51" s="120" customFormat="1">
      <c r="A188" s="543"/>
      <c r="B188" s="543"/>
      <c r="C188" s="117">
        <f t="shared" si="59"/>
        <v>167</v>
      </c>
      <c r="D188" s="173"/>
      <c r="E188" s="173"/>
      <c r="F188" s="341">
        <f t="shared" si="77"/>
        <v>0</v>
      </c>
      <c r="G188" s="117"/>
      <c r="H188" s="118" t="str">
        <f t="shared" si="64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66"/>
        <v>-</v>
      </c>
      <c r="L188" s="156"/>
      <c r="M188" s="44" t="str">
        <f t="shared" si="65"/>
        <v>-</v>
      </c>
      <c r="N188" s="157">
        <f t="shared" si="78"/>
        <v>0</v>
      </c>
      <c r="O188" s="157">
        <f t="shared" si="79"/>
        <v>0</v>
      </c>
      <c r="P188" s="157">
        <f t="shared" si="80"/>
        <v>0</v>
      </c>
      <c r="Q188" s="157">
        <f t="shared" si="81"/>
        <v>0</v>
      </c>
      <c r="R188" s="158">
        <f t="shared" si="82"/>
        <v>0</v>
      </c>
      <c r="S188" s="158">
        <f t="shared" si="82"/>
        <v>0</v>
      </c>
      <c r="T188" s="158">
        <f t="shared" si="82"/>
        <v>0</v>
      </c>
      <c r="U188" s="158">
        <f t="shared" si="67"/>
        <v>0</v>
      </c>
      <c r="V188" s="158">
        <f t="shared" si="60"/>
        <v>0</v>
      </c>
      <c r="W188" s="158">
        <f t="shared" si="60"/>
        <v>0</v>
      </c>
      <c r="X188" s="158">
        <f t="shared" si="60"/>
        <v>0</v>
      </c>
      <c r="Y188" s="158">
        <f t="shared" si="60"/>
        <v>0</v>
      </c>
      <c r="Z188" s="158">
        <f t="shared" si="84"/>
        <v>0</v>
      </c>
      <c r="AA188" s="158">
        <f t="shared" si="84"/>
        <v>0</v>
      </c>
      <c r="AB188" s="158">
        <f t="shared" si="84"/>
        <v>0</v>
      </c>
      <c r="AC188" s="158">
        <f t="shared" si="84"/>
        <v>0</v>
      </c>
      <c r="AD188" s="158">
        <f t="shared" si="85"/>
        <v>0</v>
      </c>
      <c r="AE188" s="44" t="str">
        <f>IF(J188="s",IF(K188&gt;(SUMMARY!$I$12*H188),K188,0),"- ")</f>
        <v xml:space="preserve">- </v>
      </c>
      <c r="AF188" s="56" t="str">
        <f t="shared" si="68"/>
        <v>OK</v>
      </c>
      <c r="AG188" s="56">
        <f t="shared" si="69"/>
        <v>0</v>
      </c>
      <c r="AH188" s="56">
        <f t="shared" si="70"/>
        <v>0</v>
      </c>
      <c r="AI188" s="56">
        <f t="shared" si="71"/>
        <v>0</v>
      </c>
      <c r="AJ188" s="56">
        <f t="shared" si="72"/>
        <v>0</v>
      </c>
      <c r="AK188" s="56">
        <f t="shared" si="73"/>
        <v>0</v>
      </c>
      <c r="AL188" s="56">
        <f t="shared" si="74"/>
        <v>0</v>
      </c>
      <c r="AM188" s="159" t="b">
        <f t="shared" si="75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76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61"/>
        <v>0</v>
      </c>
      <c r="AU188" s="125">
        <f t="shared" si="62"/>
        <v>0</v>
      </c>
      <c r="AV188" s="183">
        <f t="shared" si="63"/>
        <v>0</v>
      </c>
      <c r="AW188" s="32"/>
      <c r="AX188" s="32"/>
      <c r="AY188" s="450" t="str">
        <f t="shared" si="83"/>
        <v xml:space="preserve"> </v>
      </c>
    </row>
    <row r="189" spans="1:51" s="120" customFormat="1">
      <c r="A189" s="543"/>
      <c r="B189" s="543"/>
      <c r="C189" s="117">
        <f t="shared" si="59"/>
        <v>168</v>
      </c>
      <c r="D189" s="173"/>
      <c r="E189" s="173"/>
      <c r="F189" s="341">
        <f t="shared" si="77"/>
        <v>0</v>
      </c>
      <c r="G189" s="117"/>
      <c r="H189" s="118" t="str">
        <f t="shared" si="64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66"/>
        <v>-</v>
      </c>
      <c r="L189" s="156"/>
      <c r="M189" s="44" t="str">
        <f t="shared" si="65"/>
        <v>-</v>
      </c>
      <c r="N189" s="157">
        <f t="shared" si="78"/>
        <v>0</v>
      </c>
      <c r="O189" s="157">
        <f t="shared" si="79"/>
        <v>0</v>
      </c>
      <c r="P189" s="157">
        <f t="shared" si="80"/>
        <v>0</v>
      </c>
      <c r="Q189" s="157">
        <f t="shared" si="81"/>
        <v>0</v>
      </c>
      <c r="R189" s="158">
        <f t="shared" si="82"/>
        <v>0</v>
      </c>
      <c r="S189" s="158">
        <f t="shared" si="82"/>
        <v>0</v>
      </c>
      <c r="T189" s="158">
        <f t="shared" si="82"/>
        <v>0</v>
      </c>
      <c r="U189" s="158">
        <f t="shared" si="67"/>
        <v>0</v>
      </c>
      <c r="V189" s="158">
        <f t="shared" si="60"/>
        <v>0</v>
      </c>
      <c r="W189" s="158">
        <f t="shared" si="60"/>
        <v>0</v>
      </c>
      <c r="X189" s="158">
        <f t="shared" si="60"/>
        <v>0</v>
      </c>
      <c r="Y189" s="158">
        <f t="shared" si="60"/>
        <v>0</v>
      </c>
      <c r="Z189" s="158">
        <f t="shared" si="84"/>
        <v>0</v>
      </c>
      <c r="AA189" s="158">
        <f t="shared" si="84"/>
        <v>0</v>
      </c>
      <c r="AB189" s="158">
        <f t="shared" si="84"/>
        <v>0</v>
      </c>
      <c r="AC189" s="158">
        <f t="shared" si="84"/>
        <v>0</v>
      </c>
      <c r="AD189" s="158">
        <f t="shared" si="85"/>
        <v>0</v>
      </c>
      <c r="AE189" s="44" t="str">
        <f>IF(J189="s",IF(K189&gt;(SUMMARY!$I$12*H189),K189,0),"- ")</f>
        <v xml:space="preserve">- </v>
      </c>
      <c r="AF189" s="56" t="str">
        <f t="shared" si="68"/>
        <v>OK</v>
      </c>
      <c r="AG189" s="56">
        <f t="shared" si="69"/>
        <v>0</v>
      </c>
      <c r="AH189" s="56">
        <f t="shared" si="70"/>
        <v>0</v>
      </c>
      <c r="AI189" s="56">
        <f t="shared" si="71"/>
        <v>0</v>
      </c>
      <c r="AJ189" s="56">
        <f t="shared" si="72"/>
        <v>0</v>
      </c>
      <c r="AK189" s="56">
        <f t="shared" si="73"/>
        <v>0</v>
      </c>
      <c r="AL189" s="56">
        <f t="shared" si="74"/>
        <v>0</v>
      </c>
      <c r="AM189" s="159" t="b">
        <f t="shared" si="75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76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61"/>
        <v>0</v>
      </c>
      <c r="AU189" s="125">
        <f t="shared" si="62"/>
        <v>0</v>
      </c>
      <c r="AV189" s="183">
        <f t="shared" si="63"/>
        <v>0</v>
      </c>
      <c r="AW189" s="32"/>
      <c r="AX189" s="32"/>
      <c r="AY189" s="450" t="str">
        <f t="shared" si="83"/>
        <v xml:space="preserve"> </v>
      </c>
    </row>
    <row r="190" spans="1:51" s="120" customFormat="1">
      <c r="A190" s="543"/>
      <c r="B190" s="543"/>
      <c r="C190" s="117">
        <f t="shared" si="59"/>
        <v>169</v>
      </c>
      <c r="D190" s="173"/>
      <c r="E190" s="173"/>
      <c r="F190" s="341">
        <f t="shared" si="77"/>
        <v>0</v>
      </c>
      <c r="G190" s="117"/>
      <c r="H190" s="118" t="str">
        <f t="shared" si="64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66"/>
        <v>-</v>
      </c>
      <c r="L190" s="156"/>
      <c r="M190" s="44" t="str">
        <f t="shared" si="65"/>
        <v>-</v>
      </c>
      <c r="N190" s="157">
        <f t="shared" si="78"/>
        <v>0</v>
      </c>
      <c r="O190" s="157">
        <f t="shared" si="79"/>
        <v>0</v>
      </c>
      <c r="P190" s="157">
        <f t="shared" si="80"/>
        <v>0</v>
      </c>
      <c r="Q190" s="157">
        <f t="shared" si="81"/>
        <v>0</v>
      </c>
      <c r="R190" s="158">
        <f t="shared" si="82"/>
        <v>0</v>
      </c>
      <c r="S190" s="158">
        <f t="shared" si="82"/>
        <v>0</v>
      </c>
      <c r="T190" s="158">
        <f t="shared" si="82"/>
        <v>0</v>
      </c>
      <c r="U190" s="158">
        <f t="shared" si="67"/>
        <v>0</v>
      </c>
      <c r="V190" s="158">
        <f t="shared" si="60"/>
        <v>0</v>
      </c>
      <c r="W190" s="158">
        <f t="shared" si="60"/>
        <v>0</v>
      </c>
      <c r="X190" s="158">
        <f t="shared" si="60"/>
        <v>0</v>
      </c>
      <c r="Y190" s="158">
        <f t="shared" si="60"/>
        <v>0</v>
      </c>
      <c r="Z190" s="158">
        <f t="shared" si="84"/>
        <v>0</v>
      </c>
      <c r="AA190" s="158">
        <f t="shared" si="84"/>
        <v>0</v>
      </c>
      <c r="AB190" s="158">
        <f t="shared" si="84"/>
        <v>0</v>
      </c>
      <c r="AC190" s="158">
        <f t="shared" si="84"/>
        <v>0</v>
      </c>
      <c r="AD190" s="158">
        <f t="shared" si="85"/>
        <v>0</v>
      </c>
      <c r="AE190" s="44" t="str">
        <f>IF(J190="s",IF(K190&gt;(SUMMARY!$I$12*H190),K190,0),"- ")</f>
        <v xml:space="preserve">- </v>
      </c>
      <c r="AF190" s="56" t="str">
        <f t="shared" si="68"/>
        <v>OK</v>
      </c>
      <c r="AG190" s="56">
        <f t="shared" si="69"/>
        <v>0</v>
      </c>
      <c r="AH190" s="56">
        <f t="shared" si="70"/>
        <v>0</v>
      </c>
      <c r="AI190" s="56">
        <f t="shared" si="71"/>
        <v>0</v>
      </c>
      <c r="AJ190" s="56">
        <f t="shared" si="72"/>
        <v>0</v>
      </c>
      <c r="AK190" s="56">
        <f t="shared" si="73"/>
        <v>0</v>
      </c>
      <c r="AL190" s="56">
        <f t="shared" si="74"/>
        <v>0</v>
      </c>
      <c r="AM190" s="159" t="b">
        <f t="shared" si="75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76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61"/>
        <v>0</v>
      </c>
      <c r="AU190" s="125">
        <f t="shared" si="62"/>
        <v>0</v>
      </c>
      <c r="AV190" s="183">
        <f t="shared" si="63"/>
        <v>0</v>
      </c>
      <c r="AW190" s="32"/>
      <c r="AX190" s="32"/>
      <c r="AY190" s="450" t="str">
        <f t="shared" si="83"/>
        <v xml:space="preserve"> </v>
      </c>
    </row>
    <row r="191" spans="1:51" s="120" customFormat="1">
      <c r="A191" s="543"/>
      <c r="B191" s="543"/>
      <c r="C191" s="117">
        <f t="shared" si="59"/>
        <v>170</v>
      </c>
      <c r="D191" s="173"/>
      <c r="E191" s="173"/>
      <c r="F191" s="341">
        <f t="shared" si="77"/>
        <v>0</v>
      </c>
      <c r="G191" s="117"/>
      <c r="H191" s="118" t="str">
        <f t="shared" si="64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66"/>
        <v>-</v>
      </c>
      <c r="L191" s="156"/>
      <c r="M191" s="44" t="str">
        <f t="shared" si="65"/>
        <v>-</v>
      </c>
      <c r="N191" s="157">
        <f t="shared" si="78"/>
        <v>0</v>
      </c>
      <c r="O191" s="157">
        <f t="shared" si="79"/>
        <v>0</v>
      </c>
      <c r="P191" s="157">
        <f t="shared" si="80"/>
        <v>0</v>
      </c>
      <c r="Q191" s="157">
        <f t="shared" si="81"/>
        <v>0</v>
      </c>
      <c r="R191" s="158">
        <f t="shared" si="82"/>
        <v>0</v>
      </c>
      <c r="S191" s="158">
        <f t="shared" si="82"/>
        <v>0</v>
      </c>
      <c r="T191" s="158">
        <f t="shared" si="82"/>
        <v>0</v>
      </c>
      <c r="U191" s="158">
        <f t="shared" si="67"/>
        <v>0</v>
      </c>
      <c r="V191" s="158">
        <f t="shared" si="60"/>
        <v>0</v>
      </c>
      <c r="W191" s="158">
        <f t="shared" si="60"/>
        <v>0</v>
      </c>
      <c r="X191" s="158">
        <f t="shared" si="60"/>
        <v>0</v>
      </c>
      <c r="Y191" s="158">
        <f t="shared" si="60"/>
        <v>0</v>
      </c>
      <c r="Z191" s="158">
        <f t="shared" si="84"/>
        <v>0</v>
      </c>
      <c r="AA191" s="158">
        <f t="shared" si="84"/>
        <v>0</v>
      </c>
      <c r="AB191" s="158">
        <f t="shared" si="84"/>
        <v>0</v>
      </c>
      <c r="AC191" s="158">
        <f t="shared" si="84"/>
        <v>0</v>
      </c>
      <c r="AD191" s="158">
        <f t="shared" si="85"/>
        <v>0</v>
      </c>
      <c r="AE191" s="44" t="str">
        <f>IF(J191="s",IF(K191&gt;(SUMMARY!$I$12*H191),K191,0),"- ")</f>
        <v xml:space="preserve">- </v>
      </c>
      <c r="AF191" s="56" t="str">
        <f t="shared" si="68"/>
        <v>OK</v>
      </c>
      <c r="AG191" s="56">
        <f t="shared" si="69"/>
        <v>0</v>
      </c>
      <c r="AH191" s="56">
        <f t="shared" si="70"/>
        <v>0</v>
      </c>
      <c r="AI191" s="56">
        <f t="shared" si="71"/>
        <v>0</v>
      </c>
      <c r="AJ191" s="56">
        <f t="shared" si="72"/>
        <v>0</v>
      </c>
      <c r="AK191" s="56">
        <f t="shared" si="73"/>
        <v>0</v>
      </c>
      <c r="AL191" s="56">
        <f t="shared" si="74"/>
        <v>0</v>
      </c>
      <c r="AM191" s="159" t="b">
        <f t="shared" si="75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76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61"/>
        <v>0</v>
      </c>
      <c r="AU191" s="125">
        <f t="shared" si="62"/>
        <v>0</v>
      </c>
      <c r="AV191" s="183">
        <f t="shared" si="63"/>
        <v>0</v>
      </c>
      <c r="AW191" s="32"/>
      <c r="AX191" s="32"/>
      <c r="AY191" s="450" t="str">
        <f t="shared" si="83"/>
        <v xml:space="preserve"> </v>
      </c>
    </row>
    <row r="192" spans="1:51" s="120" customFormat="1">
      <c r="A192" s="543"/>
      <c r="B192" s="543"/>
      <c r="C192" s="117">
        <f t="shared" si="59"/>
        <v>171</v>
      </c>
      <c r="D192" s="173"/>
      <c r="E192" s="173"/>
      <c r="F192" s="341">
        <f t="shared" si="77"/>
        <v>0</v>
      </c>
      <c r="G192" s="117"/>
      <c r="H192" s="118" t="str">
        <f t="shared" si="64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66"/>
        <v>-</v>
      </c>
      <c r="L192" s="156"/>
      <c r="M192" s="44" t="str">
        <f t="shared" si="65"/>
        <v>-</v>
      </c>
      <c r="N192" s="157">
        <f t="shared" si="78"/>
        <v>0</v>
      </c>
      <c r="O192" s="157">
        <f t="shared" si="79"/>
        <v>0</v>
      </c>
      <c r="P192" s="157">
        <f t="shared" si="80"/>
        <v>0</v>
      </c>
      <c r="Q192" s="157">
        <f t="shared" si="81"/>
        <v>0</v>
      </c>
      <c r="R192" s="158">
        <f t="shared" si="82"/>
        <v>0</v>
      </c>
      <c r="S192" s="158">
        <f t="shared" si="82"/>
        <v>0</v>
      </c>
      <c r="T192" s="158">
        <f t="shared" si="82"/>
        <v>0</v>
      </c>
      <c r="U192" s="158">
        <f t="shared" si="67"/>
        <v>0</v>
      </c>
      <c r="V192" s="158">
        <f t="shared" si="60"/>
        <v>0</v>
      </c>
      <c r="W192" s="158">
        <f t="shared" si="60"/>
        <v>0</v>
      </c>
      <c r="X192" s="158">
        <f t="shared" si="60"/>
        <v>0</v>
      </c>
      <c r="Y192" s="158">
        <f t="shared" si="60"/>
        <v>0</v>
      </c>
      <c r="Z192" s="158">
        <f t="shared" si="84"/>
        <v>0</v>
      </c>
      <c r="AA192" s="158">
        <f t="shared" si="84"/>
        <v>0</v>
      </c>
      <c r="AB192" s="158">
        <f t="shared" si="84"/>
        <v>0</v>
      </c>
      <c r="AC192" s="158">
        <f t="shared" si="84"/>
        <v>0</v>
      </c>
      <c r="AD192" s="158">
        <f t="shared" si="85"/>
        <v>0</v>
      </c>
      <c r="AE192" s="44" t="str">
        <f>IF(J192="s",IF(K192&gt;(SUMMARY!$I$12*H192),K192,0),"- ")</f>
        <v xml:space="preserve">- </v>
      </c>
      <c r="AF192" s="56" t="str">
        <f t="shared" si="68"/>
        <v>OK</v>
      </c>
      <c r="AG192" s="56">
        <f t="shared" si="69"/>
        <v>0</v>
      </c>
      <c r="AH192" s="56">
        <f t="shared" si="70"/>
        <v>0</v>
      </c>
      <c r="AI192" s="56">
        <f t="shared" si="71"/>
        <v>0</v>
      </c>
      <c r="AJ192" s="56">
        <f t="shared" si="72"/>
        <v>0</v>
      </c>
      <c r="AK192" s="56">
        <f t="shared" si="73"/>
        <v>0</v>
      </c>
      <c r="AL192" s="56">
        <f t="shared" si="74"/>
        <v>0</v>
      </c>
      <c r="AM192" s="159" t="b">
        <f t="shared" si="75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76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61"/>
        <v>0</v>
      </c>
      <c r="AU192" s="125">
        <f t="shared" si="62"/>
        <v>0</v>
      </c>
      <c r="AV192" s="183">
        <f t="shared" si="63"/>
        <v>0</v>
      </c>
      <c r="AW192" s="32"/>
      <c r="AX192" s="32"/>
      <c r="AY192" s="450" t="str">
        <f t="shared" si="83"/>
        <v xml:space="preserve"> </v>
      </c>
    </row>
    <row r="193" spans="1:51" s="120" customFormat="1">
      <c r="A193" s="543"/>
      <c r="B193" s="543"/>
      <c r="C193" s="117">
        <f t="shared" si="59"/>
        <v>172</v>
      </c>
      <c r="D193" s="173"/>
      <c r="E193" s="173"/>
      <c r="F193" s="341">
        <f t="shared" si="77"/>
        <v>0</v>
      </c>
      <c r="G193" s="117"/>
      <c r="H193" s="118" t="str">
        <f t="shared" si="64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66"/>
        <v>-</v>
      </c>
      <c r="L193" s="156"/>
      <c r="M193" s="44" t="str">
        <f t="shared" si="65"/>
        <v>-</v>
      </c>
      <c r="N193" s="157">
        <f t="shared" si="78"/>
        <v>0</v>
      </c>
      <c r="O193" s="157">
        <f t="shared" si="79"/>
        <v>0</v>
      </c>
      <c r="P193" s="157">
        <f t="shared" si="80"/>
        <v>0</v>
      </c>
      <c r="Q193" s="157">
        <f t="shared" si="81"/>
        <v>0</v>
      </c>
      <c r="R193" s="158">
        <f t="shared" si="82"/>
        <v>0</v>
      </c>
      <c r="S193" s="158">
        <f t="shared" si="82"/>
        <v>0</v>
      </c>
      <c r="T193" s="158">
        <f t="shared" si="82"/>
        <v>0</v>
      </c>
      <c r="U193" s="158">
        <f t="shared" si="67"/>
        <v>0</v>
      </c>
      <c r="V193" s="158">
        <f t="shared" si="60"/>
        <v>0</v>
      </c>
      <c r="W193" s="158">
        <f t="shared" si="60"/>
        <v>0</v>
      </c>
      <c r="X193" s="158">
        <f t="shared" si="60"/>
        <v>0</v>
      </c>
      <c r="Y193" s="158">
        <f t="shared" si="60"/>
        <v>0</v>
      </c>
      <c r="Z193" s="158">
        <f t="shared" si="84"/>
        <v>0</v>
      </c>
      <c r="AA193" s="158">
        <f t="shared" si="84"/>
        <v>0</v>
      </c>
      <c r="AB193" s="158">
        <f t="shared" si="84"/>
        <v>0</v>
      </c>
      <c r="AC193" s="158">
        <f t="shared" si="84"/>
        <v>0</v>
      </c>
      <c r="AD193" s="158">
        <f t="shared" si="85"/>
        <v>0</v>
      </c>
      <c r="AE193" s="44" t="str">
        <f>IF(J193="s",IF(K193&gt;(SUMMARY!$I$12*H193),K193,0),"- ")</f>
        <v xml:space="preserve">- </v>
      </c>
      <c r="AF193" s="56" t="str">
        <f t="shared" si="68"/>
        <v>OK</v>
      </c>
      <c r="AG193" s="56">
        <f t="shared" si="69"/>
        <v>0</v>
      </c>
      <c r="AH193" s="56">
        <f t="shared" si="70"/>
        <v>0</v>
      </c>
      <c r="AI193" s="56">
        <f t="shared" si="71"/>
        <v>0</v>
      </c>
      <c r="AJ193" s="56">
        <f t="shared" si="72"/>
        <v>0</v>
      </c>
      <c r="AK193" s="56">
        <f t="shared" si="73"/>
        <v>0</v>
      </c>
      <c r="AL193" s="56">
        <f t="shared" si="74"/>
        <v>0</v>
      </c>
      <c r="AM193" s="159" t="b">
        <f t="shared" si="75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76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61"/>
        <v>0</v>
      </c>
      <c r="AU193" s="125">
        <f t="shared" si="62"/>
        <v>0</v>
      </c>
      <c r="AV193" s="183">
        <f t="shared" si="63"/>
        <v>0</v>
      </c>
      <c r="AW193" s="32"/>
      <c r="AX193" s="32"/>
      <c r="AY193" s="450" t="str">
        <f t="shared" si="83"/>
        <v xml:space="preserve"> </v>
      </c>
    </row>
    <row r="194" spans="1:51" s="120" customFormat="1">
      <c r="A194" s="543"/>
      <c r="B194" s="543"/>
      <c r="C194" s="117">
        <f t="shared" si="59"/>
        <v>173</v>
      </c>
      <c r="D194" s="173"/>
      <c r="E194" s="173"/>
      <c r="F194" s="341">
        <f t="shared" si="77"/>
        <v>0</v>
      </c>
      <c r="G194" s="117"/>
      <c r="H194" s="118" t="str">
        <f t="shared" si="64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66"/>
        <v>-</v>
      </c>
      <c r="L194" s="156"/>
      <c r="M194" s="44" t="str">
        <f t="shared" si="65"/>
        <v>-</v>
      </c>
      <c r="N194" s="157">
        <f t="shared" si="78"/>
        <v>0</v>
      </c>
      <c r="O194" s="157">
        <f t="shared" si="79"/>
        <v>0</v>
      </c>
      <c r="P194" s="157">
        <f t="shared" si="80"/>
        <v>0</v>
      </c>
      <c r="Q194" s="157">
        <f t="shared" si="81"/>
        <v>0</v>
      </c>
      <c r="R194" s="158">
        <f t="shared" si="82"/>
        <v>0</v>
      </c>
      <c r="S194" s="158">
        <f t="shared" si="82"/>
        <v>0</v>
      </c>
      <c r="T194" s="158">
        <f t="shared" si="82"/>
        <v>0</v>
      </c>
      <c r="U194" s="158">
        <f t="shared" si="67"/>
        <v>0</v>
      </c>
      <c r="V194" s="158">
        <f t="shared" si="60"/>
        <v>0</v>
      </c>
      <c r="W194" s="158">
        <f t="shared" si="60"/>
        <v>0</v>
      </c>
      <c r="X194" s="158">
        <f t="shared" si="60"/>
        <v>0</v>
      </c>
      <c r="Y194" s="158">
        <f t="shared" si="60"/>
        <v>0</v>
      </c>
      <c r="Z194" s="158">
        <f t="shared" si="84"/>
        <v>0</v>
      </c>
      <c r="AA194" s="158">
        <f t="shared" si="84"/>
        <v>0</v>
      </c>
      <c r="AB194" s="158">
        <f t="shared" si="84"/>
        <v>0</v>
      </c>
      <c r="AC194" s="158">
        <f t="shared" si="84"/>
        <v>0</v>
      </c>
      <c r="AD194" s="158">
        <f t="shared" si="85"/>
        <v>0</v>
      </c>
      <c r="AE194" s="44" t="str">
        <f>IF(J194="s",IF(K194&gt;(SUMMARY!$I$12*H194),K194,0),"- ")</f>
        <v xml:space="preserve">- </v>
      </c>
      <c r="AF194" s="56" t="str">
        <f t="shared" si="68"/>
        <v>OK</v>
      </c>
      <c r="AG194" s="56">
        <f t="shared" si="69"/>
        <v>0</v>
      </c>
      <c r="AH194" s="56">
        <f t="shared" si="70"/>
        <v>0</v>
      </c>
      <c r="AI194" s="56">
        <f t="shared" si="71"/>
        <v>0</v>
      </c>
      <c r="AJ194" s="56">
        <f t="shared" si="72"/>
        <v>0</v>
      </c>
      <c r="AK194" s="56">
        <f t="shared" si="73"/>
        <v>0</v>
      </c>
      <c r="AL194" s="56">
        <f t="shared" si="74"/>
        <v>0</v>
      </c>
      <c r="AM194" s="159" t="b">
        <f t="shared" si="75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76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61"/>
        <v>0</v>
      </c>
      <c r="AU194" s="125">
        <f t="shared" si="62"/>
        <v>0</v>
      </c>
      <c r="AV194" s="183">
        <f t="shared" si="63"/>
        <v>0</v>
      </c>
      <c r="AW194" s="32"/>
      <c r="AX194" s="32"/>
      <c r="AY194" s="450" t="str">
        <f t="shared" si="83"/>
        <v xml:space="preserve"> </v>
      </c>
    </row>
    <row r="195" spans="1:51" s="120" customFormat="1">
      <c r="A195" s="543"/>
      <c r="B195" s="543"/>
      <c r="C195" s="117">
        <f t="shared" si="59"/>
        <v>174</v>
      </c>
      <c r="D195" s="173"/>
      <c r="E195" s="173"/>
      <c r="F195" s="341">
        <f t="shared" si="77"/>
        <v>0</v>
      </c>
      <c r="G195" s="117"/>
      <c r="H195" s="118" t="str">
        <f t="shared" si="64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66"/>
        <v>-</v>
      </c>
      <c r="L195" s="156"/>
      <c r="M195" s="44" t="str">
        <f t="shared" si="65"/>
        <v>-</v>
      </c>
      <c r="N195" s="157">
        <f t="shared" si="78"/>
        <v>0</v>
      </c>
      <c r="O195" s="157">
        <f t="shared" si="79"/>
        <v>0</v>
      </c>
      <c r="P195" s="157">
        <f t="shared" si="80"/>
        <v>0</v>
      </c>
      <c r="Q195" s="157">
        <f t="shared" si="81"/>
        <v>0</v>
      </c>
      <c r="R195" s="158">
        <f t="shared" si="82"/>
        <v>0</v>
      </c>
      <c r="S195" s="158">
        <f t="shared" si="82"/>
        <v>0</v>
      </c>
      <c r="T195" s="158">
        <f t="shared" si="82"/>
        <v>0</v>
      </c>
      <c r="U195" s="158">
        <f t="shared" si="67"/>
        <v>0</v>
      </c>
      <c r="V195" s="158">
        <f t="shared" si="60"/>
        <v>0</v>
      </c>
      <c r="W195" s="158">
        <f t="shared" si="60"/>
        <v>0</v>
      </c>
      <c r="X195" s="158">
        <f t="shared" si="60"/>
        <v>0</v>
      </c>
      <c r="Y195" s="158">
        <f t="shared" si="60"/>
        <v>0</v>
      </c>
      <c r="Z195" s="158">
        <f t="shared" si="84"/>
        <v>0</v>
      </c>
      <c r="AA195" s="158">
        <f t="shared" si="84"/>
        <v>0</v>
      </c>
      <c r="AB195" s="158">
        <f t="shared" si="84"/>
        <v>0</v>
      </c>
      <c r="AC195" s="158">
        <f t="shared" si="84"/>
        <v>0</v>
      </c>
      <c r="AD195" s="158">
        <f t="shared" si="85"/>
        <v>0</v>
      </c>
      <c r="AE195" s="44" t="str">
        <f>IF(J195="s",IF(K195&gt;(SUMMARY!$I$12*H195),K195,0),"- ")</f>
        <v xml:space="preserve">- </v>
      </c>
      <c r="AF195" s="56" t="str">
        <f t="shared" si="68"/>
        <v>OK</v>
      </c>
      <c r="AG195" s="56">
        <f t="shared" si="69"/>
        <v>0</v>
      </c>
      <c r="AH195" s="56">
        <f t="shared" si="70"/>
        <v>0</v>
      </c>
      <c r="AI195" s="56">
        <f t="shared" si="71"/>
        <v>0</v>
      </c>
      <c r="AJ195" s="56">
        <f t="shared" si="72"/>
        <v>0</v>
      </c>
      <c r="AK195" s="56">
        <f t="shared" si="73"/>
        <v>0</v>
      </c>
      <c r="AL195" s="56">
        <f t="shared" si="74"/>
        <v>0</v>
      </c>
      <c r="AM195" s="159" t="b">
        <f t="shared" si="75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76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61"/>
        <v>0</v>
      </c>
      <c r="AU195" s="125">
        <f t="shared" si="62"/>
        <v>0</v>
      </c>
      <c r="AV195" s="183">
        <f t="shared" si="63"/>
        <v>0</v>
      </c>
      <c r="AW195" s="32"/>
      <c r="AX195" s="32"/>
      <c r="AY195" s="450" t="str">
        <f t="shared" si="83"/>
        <v xml:space="preserve"> </v>
      </c>
    </row>
    <row r="196" spans="1:51" s="120" customFormat="1">
      <c r="A196" s="543"/>
      <c r="B196" s="543"/>
      <c r="C196" s="117">
        <f t="shared" si="59"/>
        <v>175</v>
      </c>
      <c r="D196" s="173"/>
      <c r="E196" s="173"/>
      <c r="F196" s="341">
        <f t="shared" si="77"/>
        <v>0</v>
      </c>
      <c r="G196" s="117"/>
      <c r="H196" s="118" t="str">
        <f t="shared" si="64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66"/>
        <v>-</v>
      </c>
      <c r="L196" s="156"/>
      <c r="M196" s="44" t="str">
        <f t="shared" si="65"/>
        <v>-</v>
      </c>
      <c r="N196" s="157">
        <f t="shared" si="78"/>
        <v>0</v>
      </c>
      <c r="O196" s="157">
        <f t="shared" si="79"/>
        <v>0</v>
      </c>
      <c r="P196" s="157">
        <f t="shared" si="80"/>
        <v>0</v>
      </c>
      <c r="Q196" s="157">
        <f t="shared" si="81"/>
        <v>0</v>
      </c>
      <c r="R196" s="158">
        <f t="shared" si="82"/>
        <v>0</v>
      </c>
      <c r="S196" s="158">
        <f t="shared" si="82"/>
        <v>0</v>
      </c>
      <c r="T196" s="158">
        <f t="shared" si="82"/>
        <v>0</v>
      </c>
      <c r="U196" s="158">
        <f t="shared" si="67"/>
        <v>0</v>
      </c>
      <c r="V196" s="158">
        <f t="shared" si="60"/>
        <v>0</v>
      </c>
      <c r="W196" s="158">
        <f t="shared" si="60"/>
        <v>0</v>
      </c>
      <c r="X196" s="158">
        <f t="shared" si="60"/>
        <v>0</v>
      </c>
      <c r="Y196" s="158">
        <f t="shared" si="60"/>
        <v>0</v>
      </c>
      <c r="Z196" s="158">
        <f t="shared" si="84"/>
        <v>0</v>
      </c>
      <c r="AA196" s="158">
        <f t="shared" si="84"/>
        <v>0</v>
      </c>
      <c r="AB196" s="158">
        <f t="shared" si="84"/>
        <v>0</v>
      </c>
      <c r="AC196" s="158">
        <f t="shared" si="84"/>
        <v>0</v>
      </c>
      <c r="AD196" s="158">
        <f t="shared" si="85"/>
        <v>0</v>
      </c>
      <c r="AE196" s="44" t="str">
        <f>IF(J196="s",IF(K196&gt;(SUMMARY!$I$12*H196),K196,0),"- ")</f>
        <v xml:space="preserve">- </v>
      </c>
      <c r="AF196" s="56" t="str">
        <f t="shared" si="68"/>
        <v>OK</v>
      </c>
      <c r="AG196" s="56">
        <f t="shared" si="69"/>
        <v>0</v>
      </c>
      <c r="AH196" s="56">
        <f t="shared" si="70"/>
        <v>0</v>
      </c>
      <c r="AI196" s="56">
        <f t="shared" si="71"/>
        <v>0</v>
      </c>
      <c r="AJ196" s="56">
        <f t="shared" si="72"/>
        <v>0</v>
      </c>
      <c r="AK196" s="56">
        <f t="shared" si="73"/>
        <v>0</v>
      </c>
      <c r="AL196" s="56">
        <f t="shared" si="74"/>
        <v>0</v>
      </c>
      <c r="AM196" s="159" t="b">
        <f t="shared" si="75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76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61"/>
        <v>0</v>
      </c>
      <c r="AU196" s="125">
        <f t="shared" si="62"/>
        <v>0</v>
      </c>
      <c r="AV196" s="183">
        <f t="shared" si="63"/>
        <v>0</v>
      </c>
      <c r="AW196" s="32"/>
      <c r="AX196" s="32"/>
      <c r="AY196" s="450" t="str">
        <f t="shared" si="83"/>
        <v xml:space="preserve"> </v>
      </c>
    </row>
    <row r="197" spans="1:51" s="120" customFormat="1">
      <c r="A197" s="543"/>
      <c r="B197" s="543"/>
      <c r="C197" s="117">
        <f t="shared" si="59"/>
        <v>176</v>
      </c>
      <c r="D197" s="173"/>
      <c r="E197" s="173"/>
      <c r="F197" s="341">
        <f t="shared" si="77"/>
        <v>0</v>
      </c>
      <c r="G197" s="117"/>
      <c r="H197" s="118" t="str">
        <f t="shared" si="64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66"/>
        <v>-</v>
      </c>
      <c r="L197" s="156"/>
      <c r="M197" s="44" t="str">
        <f t="shared" si="65"/>
        <v>-</v>
      </c>
      <c r="N197" s="157">
        <f t="shared" si="78"/>
        <v>0</v>
      </c>
      <c r="O197" s="157">
        <f t="shared" si="79"/>
        <v>0</v>
      </c>
      <c r="P197" s="157">
        <f t="shared" si="80"/>
        <v>0</v>
      </c>
      <c r="Q197" s="157">
        <f t="shared" si="81"/>
        <v>0</v>
      </c>
      <c r="R197" s="158">
        <f t="shared" si="82"/>
        <v>0</v>
      </c>
      <c r="S197" s="158">
        <f t="shared" si="82"/>
        <v>0</v>
      </c>
      <c r="T197" s="158">
        <f t="shared" si="82"/>
        <v>0</v>
      </c>
      <c r="U197" s="158">
        <f t="shared" si="67"/>
        <v>0</v>
      </c>
      <c r="V197" s="158">
        <f t="shared" si="60"/>
        <v>0</v>
      </c>
      <c r="W197" s="158">
        <f t="shared" si="60"/>
        <v>0</v>
      </c>
      <c r="X197" s="158">
        <f t="shared" si="60"/>
        <v>0</v>
      </c>
      <c r="Y197" s="158">
        <f t="shared" si="60"/>
        <v>0</v>
      </c>
      <c r="Z197" s="158">
        <f t="shared" si="84"/>
        <v>0</v>
      </c>
      <c r="AA197" s="158">
        <f t="shared" si="84"/>
        <v>0</v>
      </c>
      <c r="AB197" s="158">
        <f t="shared" si="84"/>
        <v>0</v>
      </c>
      <c r="AC197" s="158">
        <f t="shared" si="84"/>
        <v>0</v>
      </c>
      <c r="AD197" s="158">
        <f t="shared" si="85"/>
        <v>0</v>
      </c>
      <c r="AE197" s="44" t="str">
        <f>IF(J197="s",IF(K197&gt;(SUMMARY!$I$12*H197),K197,0),"- ")</f>
        <v xml:space="preserve">- </v>
      </c>
      <c r="AF197" s="56" t="str">
        <f t="shared" si="68"/>
        <v>OK</v>
      </c>
      <c r="AG197" s="56">
        <f t="shared" si="69"/>
        <v>0</v>
      </c>
      <c r="AH197" s="56">
        <f t="shared" si="70"/>
        <v>0</v>
      </c>
      <c r="AI197" s="56">
        <f t="shared" si="71"/>
        <v>0</v>
      </c>
      <c r="AJ197" s="56">
        <f t="shared" si="72"/>
        <v>0</v>
      </c>
      <c r="AK197" s="56">
        <f t="shared" si="73"/>
        <v>0</v>
      </c>
      <c r="AL197" s="56">
        <f t="shared" si="74"/>
        <v>0</v>
      </c>
      <c r="AM197" s="159" t="b">
        <f t="shared" si="75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76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61"/>
        <v>0</v>
      </c>
      <c r="AU197" s="125">
        <f t="shared" si="62"/>
        <v>0</v>
      </c>
      <c r="AV197" s="183">
        <f t="shared" si="63"/>
        <v>0</v>
      </c>
      <c r="AW197" s="32"/>
      <c r="AX197" s="32"/>
      <c r="AY197" s="450" t="str">
        <f t="shared" si="83"/>
        <v xml:space="preserve"> </v>
      </c>
    </row>
    <row r="198" spans="1:51" s="120" customFormat="1">
      <c r="A198" s="543"/>
      <c r="B198" s="543"/>
      <c r="C198" s="117">
        <f t="shared" si="59"/>
        <v>177</v>
      </c>
      <c r="D198" s="173"/>
      <c r="E198" s="173"/>
      <c r="F198" s="341">
        <f t="shared" si="77"/>
        <v>0</v>
      </c>
      <c r="G198" s="117"/>
      <c r="H198" s="118" t="str">
        <f t="shared" si="64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66"/>
        <v>-</v>
      </c>
      <c r="L198" s="156"/>
      <c r="M198" s="44" t="str">
        <f t="shared" si="65"/>
        <v>-</v>
      </c>
      <c r="N198" s="157">
        <f t="shared" si="78"/>
        <v>0</v>
      </c>
      <c r="O198" s="157">
        <f t="shared" si="79"/>
        <v>0</v>
      </c>
      <c r="P198" s="157">
        <f t="shared" si="80"/>
        <v>0</v>
      </c>
      <c r="Q198" s="157">
        <f t="shared" si="81"/>
        <v>0</v>
      </c>
      <c r="R198" s="158">
        <f t="shared" si="82"/>
        <v>0</v>
      </c>
      <c r="S198" s="158">
        <f t="shared" si="82"/>
        <v>0</v>
      </c>
      <c r="T198" s="158">
        <f t="shared" si="82"/>
        <v>0</v>
      </c>
      <c r="U198" s="158">
        <f t="shared" si="67"/>
        <v>0</v>
      </c>
      <c r="V198" s="158">
        <f t="shared" si="60"/>
        <v>0</v>
      </c>
      <c r="W198" s="158">
        <f t="shared" si="60"/>
        <v>0</v>
      </c>
      <c r="X198" s="158">
        <f t="shared" si="60"/>
        <v>0</v>
      </c>
      <c r="Y198" s="158">
        <f t="shared" si="60"/>
        <v>0</v>
      </c>
      <c r="Z198" s="158">
        <f t="shared" si="84"/>
        <v>0</v>
      </c>
      <c r="AA198" s="158">
        <f t="shared" si="84"/>
        <v>0</v>
      </c>
      <c r="AB198" s="158">
        <f t="shared" si="84"/>
        <v>0</v>
      </c>
      <c r="AC198" s="158">
        <f t="shared" si="84"/>
        <v>0</v>
      </c>
      <c r="AD198" s="158">
        <f t="shared" si="85"/>
        <v>0</v>
      </c>
      <c r="AE198" s="44" t="str">
        <f>IF(J198="s",IF(K198&gt;(SUMMARY!$I$12*H198),K198,0),"- ")</f>
        <v xml:space="preserve">- </v>
      </c>
      <c r="AF198" s="56" t="str">
        <f t="shared" si="68"/>
        <v>OK</v>
      </c>
      <c r="AG198" s="56">
        <f t="shared" si="69"/>
        <v>0</v>
      </c>
      <c r="AH198" s="56">
        <f t="shared" si="70"/>
        <v>0</v>
      </c>
      <c r="AI198" s="56">
        <f t="shared" si="71"/>
        <v>0</v>
      </c>
      <c r="AJ198" s="56">
        <f t="shared" si="72"/>
        <v>0</v>
      </c>
      <c r="AK198" s="56">
        <f t="shared" si="73"/>
        <v>0</v>
      </c>
      <c r="AL198" s="56">
        <f t="shared" si="74"/>
        <v>0</v>
      </c>
      <c r="AM198" s="159" t="b">
        <f t="shared" si="75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76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61"/>
        <v>0</v>
      </c>
      <c r="AU198" s="125">
        <f t="shared" si="62"/>
        <v>0</v>
      </c>
      <c r="AV198" s="183">
        <f t="shared" si="63"/>
        <v>0</v>
      </c>
      <c r="AW198" s="32"/>
      <c r="AX198" s="32"/>
      <c r="AY198" s="450" t="str">
        <f t="shared" si="83"/>
        <v xml:space="preserve"> </v>
      </c>
    </row>
    <row r="199" spans="1:51" s="120" customFormat="1">
      <c r="A199" s="543"/>
      <c r="B199" s="543"/>
      <c r="C199" s="117">
        <f t="shared" si="59"/>
        <v>178</v>
      </c>
      <c r="D199" s="174"/>
      <c r="E199" s="174"/>
      <c r="F199" s="341">
        <f t="shared" si="77"/>
        <v>0</v>
      </c>
      <c r="G199" s="283"/>
      <c r="H199" s="118" t="str">
        <f t="shared" si="64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66"/>
        <v>-</v>
      </c>
      <c r="L199" s="156"/>
      <c r="M199" s="44" t="str">
        <f t="shared" si="65"/>
        <v>-</v>
      </c>
      <c r="N199" s="157">
        <f t="shared" si="78"/>
        <v>0</v>
      </c>
      <c r="O199" s="157">
        <f t="shared" si="79"/>
        <v>0</v>
      </c>
      <c r="P199" s="157">
        <f t="shared" si="80"/>
        <v>0</v>
      </c>
      <c r="Q199" s="157">
        <f t="shared" si="81"/>
        <v>0</v>
      </c>
      <c r="R199" s="158">
        <f t="shared" si="82"/>
        <v>0</v>
      </c>
      <c r="S199" s="158">
        <f t="shared" si="82"/>
        <v>0</v>
      </c>
      <c r="T199" s="158">
        <f t="shared" si="82"/>
        <v>0</v>
      </c>
      <c r="U199" s="158">
        <f t="shared" si="67"/>
        <v>0</v>
      </c>
      <c r="V199" s="158">
        <f t="shared" si="60"/>
        <v>0</v>
      </c>
      <c r="W199" s="158">
        <f t="shared" si="60"/>
        <v>0</v>
      </c>
      <c r="X199" s="158">
        <f t="shared" si="60"/>
        <v>0</v>
      </c>
      <c r="Y199" s="158">
        <f t="shared" si="60"/>
        <v>0</v>
      </c>
      <c r="Z199" s="158">
        <f t="shared" si="84"/>
        <v>0</v>
      </c>
      <c r="AA199" s="158">
        <f t="shared" si="84"/>
        <v>0</v>
      </c>
      <c r="AB199" s="158">
        <f t="shared" si="84"/>
        <v>0</v>
      </c>
      <c r="AC199" s="158">
        <f t="shared" si="84"/>
        <v>0</v>
      </c>
      <c r="AD199" s="158">
        <f t="shared" si="85"/>
        <v>0</v>
      </c>
      <c r="AE199" s="44" t="str">
        <f>IF(J199="s",IF(K199&gt;(SUMMARY!$I$12*H199),K199,0),"- ")</f>
        <v xml:space="preserve">- </v>
      </c>
      <c r="AF199" s="56" t="str">
        <f t="shared" si="68"/>
        <v>OK</v>
      </c>
      <c r="AG199" s="56">
        <f t="shared" si="69"/>
        <v>0</v>
      </c>
      <c r="AH199" s="56">
        <f t="shared" si="70"/>
        <v>0</v>
      </c>
      <c r="AI199" s="56">
        <f t="shared" si="71"/>
        <v>0</v>
      </c>
      <c r="AJ199" s="56">
        <f t="shared" si="72"/>
        <v>0</v>
      </c>
      <c r="AK199" s="56">
        <f t="shared" si="73"/>
        <v>0</v>
      </c>
      <c r="AL199" s="56">
        <f t="shared" si="74"/>
        <v>0</v>
      </c>
      <c r="AM199" s="159" t="b">
        <f t="shared" si="75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76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ref="AT199:AT262" si="86">IF(AG199=1,AR199,0)</f>
        <v>0</v>
      </c>
      <c r="AU199" s="125">
        <f t="shared" ref="AU199:AU262" si="87">IF(AH199=1,AR199,0)</f>
        <v>0</v>
      </c>
      <c r="AV199" s="183">
        <f t="shared" ref="AV199:AV262" si="88">IF(AI199=1,AR199,0)</f>
        <v>0</v>
      </c>
      <c r="AW199" s="32"/>
      <c r="AX199" s="32"/>
      <c r="AY199" s="450" t="str">
        <f t="shared" si="83"/>
        <v xml:space="preserve"> </v>
      </c>
    </row>
    <row r="200" spans="1:51" s="120" customFormat="1">
      <c r="A200" s="543"/>
      <c r="B200" s="543"/>
      <c r="C200" s="117">
        <f t="shared" si="59"/>
        <v>179</v>
      </c>
      <c r="D200" s="174"/>
      <c r="E200" s="174"/>
      <c r="F200" s="341">
        <f t="shared" si="77"/>
        <v>0</v>
      </c>
      <c r="G200" s="283"/>
      <c r="H200" s="118" t="str">
        <f t="shared" si="64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66"/>
        <v>-</v>
      </c>
      <c r="L200" s="156"/>
      <c r="M200" s="44" t="str">
        <f t="shared" si="65"/>
        <v>-</v>
      </c>
      <c r="N200" s="157">
        <f t="shared" si="78"/>
        <v>0</v>
      </c>
      <c r="O200" s="157">
        <f t="shared" si="79"/>
        <v>0</v>
      </c>
      <c r="P200" s="157">
        <f t="shared" si="80"/>
        <v>0</v>
      </c>
      <c r="Q200" s="157">
        <f t="shared" si="81"/>
        <v>0</v>
      </c>
      <c r="R200" s="158">
        <f t="shared" si="82"/>
        <v>0</v>
      </c>
      <c r="S200" s="158">
        <f t="shared" si="82"/>
        <v>0</v>
      </c>
      <c r="T200" s="158">
        <f t="shared" si="82"/>
        <v>0</v>
      </c>
      <c r="U200" s="158">
        <f t="shared" si="67"/>
        <v>0</v>
      </c>
      <c r="V200" s="158">
        <f t="shared" si="60"/>
        <v>0</v>
      </c>
      <c r="W200" s="158">
        <f t="shared" si="60"/>
        <v>0</v>
      </c>
      <c r="X200" s="158">
        <f t="shared" si="60"/>
        <v>0</v>
      </c>
      <c r="Y200" s="158">
        <f t="shared" si="60"/>
        <v>0</v>
      </c>
      <c r="Z200" s="158">
        <f t="shared" si="84"/>
        <v>0</v>
      </c>
      <c r="AA200" s="158">
        <f t="shared" si="84"/>
        <v>0</v>
      </c>
      <c r="AB200" s="158">
        <f t="shared" si="84"/>
        <v>0</v>
      </c>
      <c r="AC200" s="158">
        <f t="shared" si="84"/>
        <v>0</v>
      </c>
      <c r="AD200" s="158">
        <f t="shared" si="85"/>
        <v>0</v>
      </c>
      <c r="AE200" s="44" t="str">
        <f>IF(J200="s",IF(K200&gt;(SUMMARY!$I$12*H200),K200,0),"- ")</f>
        <v xml:space="preserve">- </v>
      </c>
      <c r="AF200" s="56" t="str">
        <f t="shared" si="68"/>
        <v>OK</v>
      </c>
      <c r="AG200" s="56">
        <f t="shared" si="69"/>
        <v>0</v>
      </c>
      <c r="AH200" s="56">
        <f t="shared" si="70"/>
        <v>0</v>
      </c>
      <c r="AI200" s="56">
        <f t="shared" si="71"/>
        <v>0</v>
      </c>
      <c r="AJ200" s="56">
        <f t="shared" si="72"/>
        <v>0</v>
      </c>
      <c r="AK200" s="56">
        <f t="shared" si="73"/>
        <v>0</v>
      </c>
      <c r="AL200" s="56">
        <f t="shared" si="74"/>
        <v>0</v>
      </c>
      <c r="AM200" s="159" t="b">
        <f t="shared" si="75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76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86"/>
        <v>0</v>
      </c>
      <c r="AU200" s="125">
        <f t="shared" si="87"/>
        <v>0</v>
      </c>
      <c r="AV200" s="183">
        <f t="shared" si="88"/>
        <v>0</v>
      </c>
      <c r="AW200" s="32"/>
      <c r="AX200" s="32"/>
      <c r="AY200" s="450" t="str">
        <f t="shared" si="83"/>
        <v xml:space="preserve"> </v>
      </c>
    </row>
    <row r="201" spans="1:51" s="120" customFormat="1">
      <c r="A201" s="543"/>
      <c r="B201" s="543"/>
      <c r="C201" s="117">
        <f t="shared" si="59"/>
        <v>180</v>
      </c>
      <c r="D201" s="174"/>
      <c r="E201" s="174"/>
      <c r="F201" s="341">
        <f t="shared" si="77"/>
        <v>0</v>
      </c>
      <c r="G201" s="283"/>
      <c r="H201" s="118" t="str">
        <f t="shared" si="64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66"/>
        <v>-</v>
      </c>
      <c r="L201" s="156"/>
      <c r="M201" s="44" t="str">
        <f t="shared" si="65"/>
        <v>-</v>
      </c>
      <c r="N201" s="157">
        <f t="shared" si="78"/>
        <v>0</v>
      </c>
      <c r="O201" s="157">
        <f t="shared" si="79"/>
        <v>0</v>
      </c>
      <c r="P201" s="157">
        <f t="shared" si="80"/>
        <v>0</v>
      </c>
      <c r="Q201" s="157">
        <f t="shared" si="81"/>
        <v>0</v>
      </c>
      <c r="R201" s="158">
        <f t="shared" si="82"/>
        <v>0</v>
      </c>
      <c r="S201" s="158">
        <f t="shared" si="82"/>
        <v>0</v>
      </c>
      <c r="T201" s="158">
        <f t="shared" si="82"/>
        <v>0</v>
      </c>
      <c r="U201" s="158">
        <f t="shared" si="67"/>
        <v>0</v>
      </c>
      <c r="V201" s="158">
        <f t="shared" si="60"/>
        <v>0</v>
      </c>
      <c r="W201" s="158">
        <f t="shared" si="60"/>
        <v>0</v>
      </c>
      <c r="X201" s="158">
        <f t="shared" si="60"/>
        <v>0</v>
      </c>
      <c r="Y201" s="158">
        <f t="shared" si="60"/>
        <v>0</v>
      </c>
      <c r="Z201" s="158">
        <f t="shared" si="84"/>
        <v>0</v>
      </c>
      <c r="AA201" s="158">
        <f t="shared" si="84"/>
        <v>0</v>
      </c>
      <c r="AB201" s="158">
        <f t="shared" si="84"/>
        <v>0</v>
      </c>
      <c r="AC201" s="158">
        <f t="shared" si="84"/>
        <v>0</v>
      </c>
      <c r="AD201" s="158">
        <f t="shared" si="85"/>
        <v>0</v>
      </c>
      <c r="AE201" s="44" t="str">
        <f>IF(J201="s",IF(K201&gt;(SUMMARY!$I$12*H201),K201,0),"- ")</f>
        <v xml:space="preserve">- </v>
      </c>
      <c r="AF201" s="56" t="str">
        <f t="shared" si="68"/>
        <v>OK</v>
      </c>
      <c r="AG201" s="56">
        <f t="shared" si="69"/>
        <v>0</v>
      </c>
      <c r="AH201" s="56">
        <f t="shared" si="70"/>
        <v>0</v>
      </c>
      <c r="AI201" s="56">
        <f t="shared" si="71"/>
        <v>0</v>
      </c>
      <c r="AJ201" s="56">
        <f t="shared" si="72"/>
        <v>0</v>
      </c>
      <c r="AK201" s="56">
        <f t="shared" si="73"/>
        <v>0</v>
      </c>
      <c r="AL201" s="56">
        <f t="shared" si="74"/>
        <v>0</v>
      </c>
      <c r="AM201" s="159" t="b">
        <f t="shared" si="75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76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86"/>
        <v>0</v>
      </c>
      <c r="AU201" s="125">
        <f t="shared" si="87"/>
        <v>0</v>
      </c>
      <c r="AV201" s="183">
        <f t="shared" si="88"/>
        <v>0</v>
      </c>
      <c r="AW201" s="32"/>
      <c r="AX201" s="32"/>
      <c r="AY201" s="450" t="str">
        <f t="shared" si="83"/>
        <v xml:space="preserve"> </v>
      </c>
    </row>
    <row r="202" spans="1:51" s="120" customFormat="1">
      <c r="A202" s="543"/>
      <c r="B202" s="543"/>
      <c r="C202" s="117">
        <f t="shared" si="59"/>
        <v>181</v>
      </c>
      <c r="D202" s="174"/>
      <c r="E202" s="174"/>
      <c r="F202" s="341">
        <f t="shared" si="77"/>
        <v>0</v>
      </c>
      <c r="G202" s="283"/>
      <c r="H202" s="118" t="str">
        <f t="shared" si="64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66"/>
        <v>-</v>
      </c>
      <c r="L202" s="156"/>
      <c r="M202" s="44" t="str">
        <f t="shared" si="65"/>
        <v>-</v>
      </c>
      <c r="N202" s="157">
        <f t="shared" si="78"/>
        <v>0</v>
      </c>
      <c r="O202" s="157">
        <f t="shared" si="79"/>
        <v>0</v>
      </c>
      <c r="P202" s="157">
        <f t="shared" si="80"/>
        <v>0</v>
      </c>
      <c r="Q202" s="157">
        <f t="shared" si="81"/>
        <v>0</v>
      </c>
      <c r="R202" s="158">
        <f t="shared" si="82"/>
        <v>0</v>
      </c>
      <c r="S202" s="158">
        <f t="shared" si="82"/>
        <v>0</v>
      </c>
      <c r="T202" s="158">
        <f t="shared" si="82"/>
        <v>0</v>
      </c>
      <c r="U202" s="158">
        <f t="shared" si="67"/>
        <v>0</v>
      </c>
      <c r="V202" s="158">
        <f t="shared" si="60"/>
        <v>0</v>
      </c>
      <c r="W202" s="158">
        <f t="shared" si="60"/>
        <v>0</v>
      </c>
      <c r="X202" s="158">
        <f t="shared" si="60"/>
        <v>0</v>
      </c>
      <c r="Y202" s="158">
        <f t="shared" si="60"/>
        <v>0</v>
      </c>
      <c r="Z202" s="158">
        <f t="shared" si="84"/>
        <v>0</v>
      </c>
      <c r="AA202" s="158">
        <f t="shared" si="84"/>
        <v>0</v>
      </c>
      <c r="AB202" s="158">
        <f t="shared" si="84"/>
        <v>0</v>
      </c>
      <c r="AC202" s="158">
        <f t="shared" si="84"/>
        <v>0</v>
      </c>
      <c r="AD202" s="158">
        <f t="shared" si="85"/>
        <v>0</v>
      </c>
      <c r="AE202" s="44" t="str">
        <f>IF(J202="s",IF(K202&gt;(SUMMARY!$I$12*H202),K202,0),"- ")</f>
        <v xml:space="preserve">- </v>
      </c>
      <c r="AF202" s="56" t="str">
        <f t="shared" si="68"/>
        <v>OK</v>
      </c>
      <c r="AG202" s="56">
        <f t="shared" si="69"/>
        <v>0</v>
      </c>
      <c r="AH202" s="56">
        <f t="shared" si="70"/>
        <v>0</v>
      </c>
      <c r="AI202" s="56">
        <f t="shared" si="71"/>
        <v>0</v>
      </c>
      <c r="AJ202" s="56">
        <f t="shared" si="72"/>
        <v>0</v>
      </c>
      <c r="AK202" s="56">
        <f t="shared" si="73"/>
        <v>0</v>
      </c>
      <c r="AL202" s="56">
        <f t="shared" si="74"/>
        <v>0</v>
      </c>
      <c r="AM202" s="159" t="b">
        <f t="shared" si="75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76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86"/>
        <v>0</v>
      </c>
      <c r="AU202" s="125">
        <f t="shared" si="87"/>
        <v>0</v>
      </c>
      <c r="AV202" s="183">
        <f t="shared" si="88"/>
        <v>0</v>
      </c>
      <c r="AW202" s="32"/>
      <c r="AX202" s="32"/>
      <c r="AY202" s="450" t="str">
        <f t="shared" si="83"/>
        <v xml:space="preserve"> </v>
      </c>
    </row>
    <row r="203" spans="1:51" s="120" customFormat="1">
      <c r="A203" s="543"/>
      <c r="B203" s="543"/>
      <c r="C203" s="117">
        <f t="shared" si="59"/>
        <v>182</v>
      </c>
      <c r="D203" s="174"/>
      <c r="E203" s="174"/>
      <c r="F203" s="341">
        <f t="shared" si="77"/>
        <v>0</v>
      </c>
      <c r="G203" s="283"/>
      <c r="H203" s="118" t="str">
        <f t="shared" si="64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66"/>
        <v>-</v>
      </c>
      <c r="L203" s="156"/>
      <c r="M203" s="44" t="str">
        <f t="shared" si="65"/>
        <v>-</v>
      </c>
      <c r="N203" s="157">
        <f t="shared" si="78"/>
        <v>0</v>
      </c>
      <c r="O203" s="157">
        <f t="shared" si="79"/>
        <v>0</v>
      </c>
      <c r="P203" s="157">
        <f t="shared" si="80"/>
        <v>0</v>
      </c>
      <c r="Q203" s="157">
        <f t="shared" si="81"/>
        <v>0</v>
      </c>
      <c r="R203" s="158">
        <f t="shared" si="82"/>
        <v>0</v>
      </c>
      <c r="S203" s="158">
        <f t="shared" si="82"/>
        <v>0</v>
      </c>
      <c r="T203" s="158">
        <f t="shared" si="82"/>
        <v>0</v>
      </c>
      <c r="U203" s="158">
        <f t="shared" si="67"/>
        <v>0</v>
      </c>
      <c r="V203" s="158">
        <f t="shared" si="60"/>
        <v>0</v>
      </c>
      <c r="W203" s="158">
        <f t="shared" si="60"/>
        <v>0</v>
      </c>
      <c r="X203" s="158">
        <f t="shared" si="60"/>
        <v>0</v>
      </c>
      <c r="Y203" s="158">
        <f t="shared" si="60"/>
        <v>0</v>
      </c>
      <c r="Z203" s="158">
        <f t="shared" si="84"/>
        <v>0</v>
      </c>
      <c r="AA203" s="158">
        <f t="shared" si="84"/>
        <v>0</v>
      </c>
      <c r="AB203" s="158">
        <f t="shared" si="84"/>
        <v>0</v>
      </c>
      <c r="AC203" s="158">
        <f t="shared" si="84"/>
        <v>0</v>
      </c>
      <c r="AD203" s="158">
        <f t="shared" si="85"/>
        <v>0</v>
      </c>
      <c r="AE203" s="44" t="str">
        <f>IF(J203="s",IF(K203&gt;(SUMMARY!$I$12*H203),K203,0),"- ")</f>
        <v xml:space="preserve">- </v>
      </c>
      <c r="AF203" s="56" t="str">
        <f t="shared" si="68"/>
        <v>OK</v>
      </c>
      <c r="AG203" s="56">
        <f t="shared" si="69"/>
        <v>0</v>
      </c>
      <c r="AH203" s="56">
        <f t="shared" si="70"/>
        <v>0</v>
      </c>
      <c r="AI203" s="56">
        <f t="shared" si="71"/>
        <v>0</v>
      </c>
      <c r="AJ203" s="56">
        <f t="shared" si="72"/>
        <v>0</v>
      </c>
      <c r="AK203" s="56">
        <f t="shared" si="73"/>
        <v>0</v>
      </c>
      <c r="AL203" s="56">
        <f t="shared" si="74"/>
        <v>0</v>
      </c>
      <c r="AM203" s="159" t="b">
        <f t="shared" si="75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76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86"/>
        <v>0</v>
      </c>
      <c r="AU203" s="125">
        <f t="shared" si="87"/>
        <v>0</v>
      </c>
      <c r="AV203" s="183">
        <f t="shared" si="88"/>
        <v>0</v>
      </c>
      <c r="AW203" s="32"/>
      <c r="AX203" s="32"/>
      <c r="AY203" s="450" t="str">
        <f t="shared" si="83"/>
        <v xml:space="preserve"> </v>
      </c>
    </row>
    <row r="204" spans="1:51" s="120" customFormat="1">
      <c r="A204" s="543"/>
      <c r="B204" s="543"/>
      <c r="C204" s="117">
        <f t="shared" si="59"/>
        <v>183</v>
      </c>
      <c r="D204" s="174"/>
      <c r="E204" s="174"/>
      <c r="F204" s="341">
        <f t="shared" si="77"/>
        <v>0</v>
      </c>
      <c r="G204" s="283"/>
      <c r="H204" s="118" t="str">
        <f t="shared" si="64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66"/>
        <v>-</v>
      </c>
      <c r="L204" s="156"/>
      <c r="M204" s="44" t="str">
        <f t="shared" si="65"/>
        <v>-</v>
      </c>
      <c r="N204" s="157">
        <f t="shared" si="78"/>
        <v>0</v>
      </c>
      <c r="O204" s="157">
        <f t="shared" si="79"/>
        <v>0</v>
      </c>
      <c r="P204" s="157">
        <f t="shared" si="80"/>
        <v>0</v>
      </c>
      <c r="Q204" s="157">
        <f t="shared" si="81"/>
        <v>0</v>
      </c>
      <c r="R204" s="158">
        <f t="shared" si="82"/>
        <v>0</v>
      </c>
      <c r="S204" s="158">
        <f t="shared" si="82"/>
        <v>0</v>
      </c>
      <c r="T204" s="158">
        <f t="shared" si="82"/>
        <v>0</v>
      </c>
      <c r="U204" s="158">
        <f t="shared" si="67"/>
        <v>0</v>
      </c>
      <c r="V204" s="158">
        <f t="shared" si="60"/>
        <v>0</v>
      </c>
      <c r="W204" s="158">
        <f t="shared" si="60"/>
        <v>0</v>
      </c>
      <c r="X204" s="158">
        <f t="shared" si="60"/>
        <v>0</v>
      </c>
      <c r="Y204" s="158">
        <f t="shared" si="60"/>
        <v>0</v>
      </c>
      <c r="Z204" s="158">
        <f t="shared" si="84"/>
        <v>0</v>
      </c>
      <c r="AA204" s="158">
        <f t="shared" si="84"/>
        <v>0</v>
      </c>
      <c r="AB204" s="158">
        <f t="shared" si="84"/>
        <v>0</v>
      </c>
      <c r="AC204" s="158">
        <f t="shared" si="84"/>
        <v>0</v>
      </c>
      <c r="AD204" s="158">
        <f t="shared" si="85"/>
        <v>0</v>
      </c>
      <c r="AE204" s="44" t="str">
        <f>IF(J204="s",IF(K204&gt;(SUMMARY!$I$12*H204),K204,0),"- ")</f>
        <v xml:space="preserve">- </v>
      </c>
      <c r="AF204" s="56" t="str">
        <f t="shared" si="68"/>
        <v>OK</v>
      </c>
      <c r="AG204" s="56">
        <f t="shared" si="69"/>
        <v>0</v>
      </c>
      <c r="AH204" s="56">
        <f t="shared" si="70"/>
        <v>0</v>
      </c>
      <c r="AI204" s="56">
        <f t="shared" si="71"/>
        <v>0</v>
      </c>
      <c r="AJ204" s="56">
        <f t="shared" si="72"/>
        <v>0</v>
      </c>
      <c r="AK204" s="56">
        <f t="shared" si="73"/>
        <v>0</v>
      </c>
      <c r="AL204" s="56">
        <f t="shared" si="74"/>
        <v>0</v>
      </c>
      <c r="AM204" s="159" t="b">
        <f t="shared" si="75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76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86"/>
        <v>0</v>
      </c>
      <c r="AU204" s="125">
        <f t="shared" si="87"/>
        <v>0</v>
      </c>
      <c r="AV204" s="183">
        <f t="shared" si="88"/>
        <v>0</v>
      </c>
      <c r="AW204" s="32"/>
      <c r="AX204" s="32"/>
      <c r="AY204" s="450" t="str">
        <f t="shared" si="83"/>
        <v xml:space="preserve"> </v>
      </c>
    </row>
    <row r="205" spans="1:51" s="120" customFormat="1">
      <c r="A205" s="543"/>
      <c r="B205" s="543"/>
      <c r="C205" s="117">
        <f t="shared" si="59"/>
        <v>184</v>
      </c>
      <c r="D205" s="174"/>
      <c r="E205" s="174"/>
      <c r="F205" s="341">
        <f t="shared" si="77"/>
        <v>0</v>
      </c>
      <c r="G205" s="283"/>
      <c r="H205" s="118" t="str">
        <f t="shared" si="64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66"/>
        <v>-</v>
      </c>
      <c r="L205" s="156"/>
      <c r="M205" s="44" t="str">
        <f t="shared" si="65"/>
        <v>-</v>
      </c>
      <c r="N205" s="157">
        <f t="shared" si="78"/>
        <v>0</v>
      </c>
      <c r="O205" s="157">
        <f t="shared" si="79"/>
        <v>0</v>
      </c>
      <c r="P205" s="157">
        <f t="shared" si="80"/>
        <v>0</v>
      </c>
      <c r="Q205" s="157">
        <f t="shared" si="81"/>
        <v>0</v>
      </c>
      <c r="R205" s="158">
        <f t="shared" si="82"/>
        <v>0</v>
      </c>
      <c r="S205" s="158">
        <f t="shared" si="82"/>
        <v>0</v>
      </c>
      <c r="T205" s="158">
        <f t="shared" si="82"/>
        <v>0</v>
      </c>
      <c r="U205" s="158">
        <f t="shared" si="67"/>
        <v>0</v>
      </c>
      <c r="V205" s="158">
        <f t="shared" si="60"/>
        <v>0</v>
      </c>
      <c r="W205" s="158">
        <f t="shared" si="60"/>
        <v>0</v>
      </c>
      <c r="X205" s="158">
        <f t="shared" si="60"/>
        <v>0</v>
      </c>
      <c r="Y205" s="158">
        <f t="shared" si="60"/>
        <v>0</v>
      </c>
      <c r="Z205" s="158">
        <f t="shared" si="84"/>
        <v>0</v>
      </c>
      <c r="AA205" s="158">
        <f t="shared" si="84"/>
        <v>0</v>
      </c>
      <c r="AB205" s="158">
        <f t="shared" si="84"/>
        <v>0</v>
      </c>
      <c r="AC205" s="158">
        <f t="shared" si="84"/>
        <v>0</v>
      </c>
      <c r="AD205" s="158">
        <f t="shared" si="85"/>
        <v>0</v>
      </c>
      <c r="AE205" s="44" t="str">
        <f>IF(J205="s",IF(K205&gt;(SUMMARY!$I$12*H205),K205,0),"- ")</f>
        <v xml:space="preserve">- </v>
      </c>
      <c r="AF205" s="56" t="str">
        <f t="shared" si="68"/>
        <v>OK</v>
      </c>
      <c r="AG205" s="56">
        <f t="shared" si="69"/>
        <v>0</v>
      </c>
      <c r="AH205" s="56">
        <f t="shared" si="70"/>
        <v>0</v>
      </c>
      <c r="AI205" s="56">
        <f t="shared" si="71"/>
        <v>0</v>
      </c>
      <c r="AJ205" s="56">
        <f t="shared" si="72"/>
        <v>0</v>
      </c>
      <c r="AK205" s="56">
        <f t="shared" si="73"/>
        <v>0</v>
      </c>
      <c r="AL205" s="56">
        <f t="shared" si="74"/>
        <v>0</v>
      </c>
      <c r="AM205" s="159" t="b">
        <f t="shared" si="75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76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86"/>
        <v>0</v>
      </c>
      <c r="AU205" s="125">
        <f t="shared" si="87"/>
        <v>0</v>
      </c>
      <c r="AV205" s="183">
        <f t="shared" si="88"/>
        <v>0</v>
      </c>
      <c r="AW205" s="32"/>
      <c r="AX205" s="32"/>
      <c r="AY205" s="450" t="str">
        <f t="shared" si="83"/>
        <v xml:space="preserve"> </v>
      </c>
    </row>
    <row r="206" spans="1:51" s="120" customFormat="1">
      <c r="A206" s="543"/>
      <c r="B206" s="543"/>
      <c r="C206" s="117">
        <f t="shared" si="59"/>
        <v>185</v>
      </c>
      <c r="D206" s="174"/>
      <c r="E206" s="174"/>
      <c r="F206" s="341">
        <f t="shared" si="77"/>
        <v>0</v>
      </c>
      <c r="G206" s="283"/>
      <c r="H206" s="118" t="str">
        <f t="shared" si="64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66"/>
        <v>-</v>
      </c>
      <c r="L206" s="156"/>
      <c r="M206" s="44" t="str">
        <f t="shared" si="65"/>
        <v>-</v>
      </c>
      <c r="N206" s="157">
        <f t="shared" si="78"/>
        <v>0</v>
      </c>
      <c r="O206" s="157">
        <f t="shared" si="79"/>
        <v>0</v>
      </c>
      <c r="P206" s="157">
        <f t="shared" si="80"/>
        <v>0</v>
      </c>
      <c r="Q206" s="157">
        <f t="shared" si="81"/>
        <v>0</v>
      </c>
      <c r="R206" s="158">
        <f t="shared" si="82"/>
        <v>0</v>
      </c>
      <c r="S206" s="158">
        <f t="shared" si="82"/>
        <v>0</v>
      </c>
      <c r="T206" s="158">
        <f t="shared" si="82"/>
        <v>0</v>
      </c>
      <c r="U206" s="158">
        <f t="shared" si="67"/>
        <v>0</v>
      </c>
      <c r="V206" s="158">
        <f t="shared" si="60"/>
        <v>0</v>
      </c>
      <c r="W206" s="158">
        <f t="shared" si="60"/>
        <v>0</v>
      </c>
      <c r="X206" s="158">
        <f t="shared" si="60"/>
        <v>0</v>
      </c>
      <c r="Y206" s="158">
        <f t="shared" si="60"/>
        <v>0</v>
      </c>
      <c r="Z206" s="158">
        <f t="shared" si="84"/>
        <v>0</v>
      </c>
      <c r="AA206" s="158">
        <f t="shared" si="84"/>
        <v>0</v>
      </c>
      <c r="AB206" s="158">
        <f t="shared" si="84"/>
        <v>0</v>
      </c>
      <c r="AC206" s="158">
        <f t="shared" si="84"/>
        <v>0</v>
      </c>
      <c r="AD206" s="158">
        <f t="shared" si="85"/>
        <v>0</v>
      </c>
      <c r="AE206" s="44" t="str">
        <f>IF(J206="s",IF(K206&gt;(SUMMARY!$I$12*H206),K206,0),"- ")</f>
        <v xml:space="preserve">- </v>
      </c>
      <c r="AF206" s="56" t="str">
        <f t="shared" si="68"/>
        <v>OK</v>
      </c>
      <c r="AG206" s="56">
        <f t="shared" si="69"/>
        <v>0</v>
      </c>
      <c r="AH206" s="56">
        <f t="shared" si="70"/>
        <v>0</v>
      </c>
      <c r="AI206" s="56">
        <f t="shared" si="71"/>
        <v>0</v>
      </c>
      <c r="AJ206" s="56">
        <f t="shared" si="72"/>
        <v>0</v>
      </c>
      <c r="AK206" s="56">
        <f t="shared" si="73"/>
        <v>0</v>
      </c>
      <c r="AL206" s="56">
        <f t="shared" si="74"/>
        <v>0</v>
      </c>
      <c r="AM206" s="159" t="b">
        <f t="shared" si="75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76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86"/>
        <v>0</v>
      </c>
      <c r="AU206" s="125">
        <f t="shared" si="87"/>
        <v>0</v>
      </c>
      <c r="AV206" s="183">
        <f t="shared" si="88"/>
        <v>0</v>
      </c>
      <c r="AW206" s="32"/>
      <c r="AX206" s="32"/>
      <c r="AY206" s="450" t="str">
        <f t="shared" si="83"/>
        <v xml:space="preserve"> </v>
      </c>
    </row>
    <row r="207" spans="1:51" s="120" customFormat="1">
      <c r="A207" s="543"/>
      <c r="B207" s="543"/>
      <c r="C207" s="117">
        <f t="shared" si="59"/>
        <v>186</v>
      </c>
      <c r="D207" s="174"/>
      <c r="E207" s="174"/>
      <c r="F207" s="341">
        <f t="shared" si="77"/>
        <v>0</v>
      </c>
      <c r="G207" s="283"/>
      <c r="H207" s="118" t="str">
        <f t="shared" si="64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66"/>
        <v>-</v>
      </c>
      <c r="L207" s="156"/>
      <c r="M207" s="44" t="str">
        <f t="shared" si="65"/>
        <v>-</v>
      </c>
      <c r="N207" s="157">
        <f t="shared" si="78"/>
        <v>0</v>
      </c>
      <c r="O207" s="157">
        <f t="shared" si="79"/>
        <v>0</v>
      </c>
      <c r="P207" s="157">
        <f t="shared" si="80"/>
        <v>0</v>
      </c>
      <c r="Q207" s="157">
        <f t="shared" si="81"/>
        <v>0</v>
      </c>
      <c r="R207" s="158">
        <f t="shared" si="82"/>
        <v>0</v>
      </c>
      <c r="S207" s="158">
        <f t="shared" si="82"/>
        <v>0</v>
      </c>
      <c r="T207" s="158">
        <f t="shared" si="82"/>
        <v>0</v>
      </c>
      <c r="U207" s="158">
        <f t="shared" si="67"/>
        <v>0</v>
      </c>
      <c r="V207" s="158">
        <f t="shared" si="60"/>
        <v>0</v>
      </c>
      <c r="W207" s="158">
        <f t="shared" si="60"/>
        <v>0</v>
      </c>
      <c r="X207" s="158">
        <f t="shared" si="60"/>
        <v>0</v>
      </c>
      <c r="Y207" s="158">
        <f t="shared" si="60"/>
        <v>0</v>
      </c>
      <c r="Z207" s="158">
        <f t="shared" si="84"/>
        <v>0</v>
      </c>
      <c r="AA207" s="158">
        <f t="shared" si="84"/>
        <v>0</v>
      </c>
      <c r="AB207" s="158">
        <f t="shared" si="84"/>
        <v>0</v>
      </c>
      <c r="AC207" s="158">
        <f t="shared" si="84"/>
        <v>0</v>
      </c>
      <c r="AD207" s="158">
        <f t="shared" si="85"/>
        <v>0</v>
      </c>
      <c r="AE207" s="44" t="str">
        <f>IF(J207="s",IF(K207&gt;(SUMMARY!$I$12*H207),K207,0),"- ")</f>
        <v xml:space="preserve">- </v>
      </c>
      <c r="AF207" s="56" t="str">
        <f t="shared" si="68"/>
        <v>OK</v>
      </c>
      <c r="AG207" s="56">
        <f t="shared" si="69"/>
        <v>0</v>
      </c>
      <c r="AH207" s="56">
        <f t="shared" si="70"/>
        <v>0</v>
      </c>
      <c r="AI207" s="56">
        <f t="shared" si="71"/>
        <v>0</v>
      </c>
      <c r="AJ207" s="56">
        <f t="shared" si="72"/>
        <v>0</v>
      </c>
      <c r="AK207" s="56">
        <f t="shared" si="73"/>
        <v>0</v>
      </c>
      <c r="AL207" s="56">
        <f t="shared" si="74"/>
        <v>0</v>
      </c>
      <c r="AM207" s="159" t="b">
        <f t="shared" si="75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76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86"/>
        <v>0</v>
      </c>
      <c r="AU207" s="125">
        <f t="shared" si="87"/>
        <v>0</v>
      </c>
      <c r="AV207" s="183">
        <f t="shared" si="88"/>
        <v>0</v>
      </c>
      <c r="AW207" s="32"/>
      <c r="AX207" s="32"/>
      <c r="AY207" s="450" t="str">
        <f t="shared" si="83"/>
        <v xml:space="preserve"> </v>
      </c>
    </row>
    <row r="208" spans="1:51" s="120" customFormat="1">
      <c r="A208" s="543"/>
      <c r="B208" s="543"/>
      <c r="C208" s="117">
        <f t="shared" si="59"/>
        <v>187</v>
      </c>
      <c r="D208" s="174"/>
      <c r="E208" s="174"/>
      <c r="F208" s="341">
        <f t="shared" si="77"/>
        <v>0</v>
      </c>
      <c r="G208" s="283"/>
      <c r="H208" s="118" t="str">
        <f t="shared" si="64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66"/>
        <v>-</v>
      </c>
      <c r="L208" s="156"/>
      <c r="M208" s="44" t="str">
        <f t="shared" si="65"/>
        <v>-</v>
      </c>
      <c r="N208" s="157">
        <f t="shared" si="78"/>
        <v>0</v>
      </c>
      <c r="O208" s="157">
        <f t="shared" si="79"/>
        <v>0</v>
      </c>
      <c r="P208" s="157">
        <f t="shared" si="80"/>
        <v>0</v>
      </c>
      <c r="Q208" s="157">
        <f t="shared" si="81"/>
        <v>0</v>
      </c>
      <c r="R208" s="158">
        <f t="shared" si="82"/>
        <v>0</v>
      </c>
      <c r="S208" s="158">
        <f t="shared" si="82"/>
        <v>0</v>
      </c>
      <c r="T208" s="158">
        <f t="shared" si="82"/>
        <v>0</v>
      </c>
      <c r="U208" s="158">
        <f t="shared" si="67"/>
        <v>0</v>
      </c>
      <c r="V208" s="158">
        <f t="shared" si="60"/>
        <v>0</v>
      </c>
      <c r="W208" s="158">
        <f t="shared" si="60"/>
        <v>0</v>
      </c>
      <c r="X208" s="158">
        <f t="shared" si="60"/>
        <v>0</v>
      </c>
      <c r="Y208" s="158">
        <f t="shared" si="60"/>
        <v>0</v>
      </c>
      <c r="Z208" s="158">
        <f t="shared" si="84"/>
        <v>0</v>
      </c>
      <c r="AA208" s="158">
        <f t="shared" si="84"/>
        <v>0</v>
      </c>
      <c r="AB208" s="158">
        <f t="shared" si="84"/>
        <v>0</v>
      </c>
      <c r="AC208" s="158">
        <f t="shared" si="84"/>
        <v>0</v>
      </c>
      <c r="AD208" s="158">
        <f t="shared" si="85"/>
        <v>0</v>
      </c>
      <c r="AE208" s="44" t="str">
        <f>IF(J208="s",IF(K208&gt;(SUMMARY!$I$12*H208),K208,0),"- ")</f>
        <v xml:space="preserve">- </v>
      </c>
      <c r="AF208" s="56" t="str">
        <f t="shared" si="68"/>
        <v>OK</v>
      </c>
      <c r="AG208" s="56">
        <f t="shared" si="69"/>
        <v>0</v>
      </c>
      <c r="AH208" s="56">
        <f t="shared" si="70"/>
        <v>0</v>
      </c>
      <c r="AI208" s="56">
        <f t="shared" si="71"/>
        <v>0</v>
      </c>
      <c r="AJ208" s="56">
        <f t="shared" si="72"/>
        <v>0</v>
      </c>
      <c r="AK208" s="56">
        <f t="shared" si="73"/>
        <v>0</v>
      </c>
      <c r="AL208" s="56">
        <f t="shared" si="74"/>
        <v>0</v>
      </c>
      <c r="AM208" s="159" t="b">
        <f t="shared" si="75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76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86"/>
        <v>0</v>
      </c>
      <c r="AU208" s="125">
        <f t="shared" si="87"/>
        <v>0</v>
      </c>
      <c r="AV208" s="183">
        <f t="shared" si="88"/>
        <v>0</v>
      </c>
      <c r="AW208" s="32"/>
      <c r="AX208" s="32"/>
      <c r="AY208" s="450" t="str">
        <f t="shared" si="83"/>
        <v xml:space="preserve"> </v>
      </c>
    </row>
    <row r="209" spans="1:51" s="120" customFormat="1">
      <c r="A209" s="543"/>
      <c r="B209" s="543"/>
      <c r="C209" s="117">
        <f t="shared" ref="C209:C272" si="89">C208+1</f>
        <v>188</v>
      </c>
      <c r="D209" s="174"/>
      <c r="E209" s="174"/>
      <c r="F209" s="341">
        <f t="shared" si="77"/>
        <v>0</v>
      </c>
      <c r="G209" s="283"/>
      <c r="H209" s="118" t="str">
        <f t="shared" si="64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66"/>
        <v>-</v>
      </c>
      <c r="L209" s="156"/>
      <c r="M209" s="44" t="str">
        <f t="shared" si="65"/>
        <v>-</v>
      </c>
      <c r="N209" s="157">
        <f t="shared" si="78"/>
        <v>0</v>
      </c>
      <c r="O209" s="157">
        <f t="shared" si="79"/>
        <v>0</v>
      </c>
      <c r="P209" s="157">
        <f t="shared" si="80"/>
        <v>0</v>
      </c>
      <c r="Q209" s="157">
        <f t="shared" si="81"/>
        <v>0</v>
      </c>
      <c r="R209" s="158">
        <f t="shared" si="82"/>
        <v>0</v>
      </c>
      <c r="S209" s="158">
        <f t="shared" si="82"/>
        <v>0</v>
      </c>
      <c r="T209" s="158">
        <f t="shared" si="82"/>
        <v>0</v>
      </c>
      <c r="U209" s="158">
        <f t="shared" si="67"/>
        <v>0</v>
      </c>
      <c r="V209" s="158">
        <f t="shared" si="60"/>
        <v>0</v>
      </c>
      <c r="W209" s="158">
        <f t="shared" si="60"/>
        <v>0</v>
      </c>
      <c r="X209" s="158">
        <f t="shared" si="60"/>
        <v>0</v>
      </c>
      <c r="Y209" s="158">
        <f t="shared" ref="Y209:AB272" si="90">IF($L209=AK$4,$I209,0)</f>
        <v>0</v>
      </c>
      <c r="Z209" s="158">
        <f t="shared" si="84"/>
        <v>0</v>
      </c>
      <c r="AA209" s="158">
        <f t="shared" si="84"/>
        <v>0</v>
      </c>
      <c r="AB209" s="158">
        <f t="shared" si="84"/>
        <v>0</v>
      </c>
      <c r="AC209" s="158">
        <f t="shared" si="84"/>
        <v>0</v>
      </c>
      <c r="AD209" s="158">
        <f t="shared" si="85"/>
        <v>0</v>
      </c>
      <c r="AE209" s="44" t="str">
        <f>IF(J209="s",IF(K209&gt;(SUMMARY!$I$12*H209),K209,0),"- ")</f>
        <v xml:space="preserve">- </v>
      </c>
      <c r="AF209" s="56" t="str">
        <f t="shared" si="68"/>
        <v>OK</v>
      </c>
      <c r="AG209" s="56">
        <f t="shared" si="69"/>
        <v>0</v>
      </c>
      <c r="AH209" s="56">
        <f t="shared" si="70"/>
        <v>0</v>
      </c>
      <c r="AI209" s="56">
        <f t="shared" si="71"/>
        <v>0</v>
      </c>
      <c r="AJ209" s="56">
        <f t="shared" si="72"/>
        <v>0</v>
      </c>
      <c r="AK209" s="56">
        <f t="shared" si="73"/>
        <v>0</v>
      </c>
      <c r="AL209" s="56">
        <f t="shared" si="74"/>
        <v>0</v>
      </c>
      <c r="AM209" s="159" t="b">
        <f t="shared" si="75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76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86"/>
        <v>0</v>
      </c>
      <c r="AU209" s="125">
        <f t="shared" si="87"/>
        <v>0</v>
      </c>
      <c r="AV209" s="183">
        <f t="shared" si="88"/>
        <v>0</v>
      </c>
      <c r="AW209" s="32"/>
      <c r="AX209" s="32"/>
      <c r="AY209" s="450" t="str">
        <f t="shared" si="83"/>
        <v xml:space="preserve"> </v>
      </c>
    </row>
    <row r="210" spans="1:51" s="120" customFormat="1">
      <c r="A210" s="543"/>
      <c r="B210" s="543"/>
      <c r="C210" s="117">
        <f t="shared" si="89"/>
        <v>189</v>
      </c>
      <c r="D210" s="174"/>
      <c r="E210" s="174"/>
      <c r="F210" s="341">
        <f t="shared" si="77"/>
        <v>0</v>
      </c>
      <c r="G210" s="283"/>
      <c r="H210" s="118" t="str">
        <f t="shared" si="64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66"/>
        <v>-</v>
      </c>
      <c r="L210" s="156"/>
      <c r="M210" s="44" t="str">
        <f t="shared" si="65"/>
        <v>-</v>
      </c>
      <c r="N210" s="157">
        <f t="shared" si="78"/>
        <v>0</v>
      </c>
      <c r="O210" s="157">
        <f t="shared" si="79"/>
        <v>0</v>
      </c>
      <c r="P210" s="157">
        <f t="shared" si="80"/>
        <v>0</v>
      </c>
      <c r="Q210" s="157">
        <f t="shared" si="81"/>
        <v>0</v>
      </c>
      <c r="R210" s="158">
        <f t="shared" si="82"/>
        <v>0</v>
      </c>
      <c r="S210" s="158">
        <f t="shared" si="82"/>
        <v>0</v>
      </c>
      <c r="T210" s="158">
        <f t="shared" si="82"/>
        <v>0</v>
      </c>
      <c r="U210" s="158">
        <f t="shared" si="67"/>
        <v>0</v>
      </c>
      <c r="V210" s="158">
        <f t="shared" si="67"/>
        <v>0</v>
      </c>
      <c r="W210" s="158">
        <f t="shared" si="67"/>
        <v>0</v>
      </c>
      <c r="X210" s="158">
        <f t="shared" si="67"/>
        <v>0</v>
      </c>
      <c r="Y210" s="158">
        <f t="shared" si="90"/>
        <v>0</v>
      </c>
      <c r="Z210" s="158">
        <f t="shared" si="84"/>
        <v>0</v>
      </c>
      <c r="AA210" s="158">
        <f t="shared" si="84"/>
        <v>0</v>
      </c>
      <c r="AB210" s="158">
        <f t="shared" si="84"/>
        <v>0</v>
      </c>
      <c r="AC210" s="158">
        <f t="shared" si="84"/>
        <v>0</v>
      </c>
      <c r="AD210" s="158">
        <f t="shared" si="85"/>
        <v>0</v>
      </c>
      <c r="AE210" s="44" t="str">
        <f>IF(J210="s",IF(K210&gt;(SUMMARY!$I$12*H210),K210,0),"- ")</f>
        <v xml:space="preserve">- </v>
      </c>
      <c r="AF210" s="56" t="str">
        <f t="shared" si="68"/>
        <v>OK</v>
      </c>
      <c r="AG210" s="56">
        <f t="shared" si="69"/>
        <v>0</v>
      </c>
      <c r="AH210" s="56">
        <f t="shared" si="70"/>
        <v>0</v>
      </c>
      <c r="AI210" s="56">
        <f t="shared" si="71"/>
        <v>0</v>
      </c>
      <c r="AJ210" s="56">
        <f t="shared" si="72"/>
        <v>0</v>
      </c>
      <c r="AK210" s="56">
        <f t="shared" si="73"/>
        <v>0</v>
      </c>
      <c r="AL210" s="56">
        <f t="shared" si="74"/>
        <v>0</v>
      </c>
      <c r="AM210" s="159" t="b">
        <f t="shared" si="75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76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86"/>
        <v>0</v>
      </c>
      <c r="AU210" s="125">
        <f t="shared" si="87"/>
        <v>0</v>
      </c>
      <c r="AV210" s="183">
        <f t="shared" si="88"/>
        <v>0</v>
      </c>
      <c r="AW210" s="32"/>
      <c r="AX210" s="32"/>
      <c r="AY210" s="450" t="str">
        <f t="shared" si="83"/>
        <v xml:space="preserve"> </v>
      </c>
    </row>
    <row r="211" spans="1:51" s="120" customFormat="1">
      <c r="A211" s="543"/>
      <c r="B211" s="543"/>
      <c r="C211" s="117">
        <f t="shared" si="89"/>
        <v>190</v>
      </c>
      <c r="D211" s="174"/>
      <c r="E211" s="174"/>
      <c r="F211" s="341">
        <f t="shared" si="77"/>
        <v>0</v>
      </c>
      <c r="G211" s="283"/>
      <c r="H211" s="118" t="str">
        <f t="shared" si="64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66"/>
        <v>-</v>
      </c>
      <c r="L211" s="156"/>
      <c r="M211" s="44" t="str">
        <f t="shared" si="65"/>
        <v>-</v>
      </c>
      <c r="N211" s="157">
        <f t="shared" si="78"/>
        <v>0</v>
      </c>
      <c r="O211" s="157">
        <f t="shared" si="79"/>
        <v>0</v>
      </c>
      <c r="P211" s="157">
        <f t="shared" si="80"/>
        <v>0</v>
      </c>
      <c r="Q211" s="157">
        <f t="shared" si="81"/>
        <v>0</v>
      </c>
      <c r="R211" s="158">
        <f t="shared" si="82"/>
        <v>0</v>
      </c>
      <c r="S211" s="158">
        <f t="shared" si="82"/>
        <v>0</v>
      </c>
      <c r="T211" s="158">
        <f t="shared" si="82"/>
        <v>0</v>
      </c>
      <c r="U211" s="158">
        <f t="shared" si="67"/>
        <v>0</v>
      </c>
      <c r="V211" s="158">
        <f t="shared" si="67"/>
        <v>0</v>
      </c>
      <c r="W211" s="158">
        <f t="shared" si="67"/>
        <v>0</v>
      </c>
      <c r="X211" s="158">
        <f t="shared" si="67"/>
        <v>0</v>
      </c>
      <c r="Y211" s="158">
        <f t="shared" si="90"/>
        <v>0</v>
      </c>
      <c r="Z211" s="158">
        <f t="shared" si="84"/>
        <v>0</v>
      </c>
      <c r="AA211" s="158">
        <f t="shared" si="84"/>
        <v>0</v>
      </c>
      <c r="AB211" s="158">
        <f t="shared" si="84"/>
        <v>0</v>
      </c>
      <c r="AC211" s="158">
        <f t="shared" si="84"/>
        <v>0</v>
      </c>
      <c r="AD211" s="158">
        <f t="shared" si="85"/>
        <v>0</v>
      </c>
      <c r="AE211" s="44" t="str">
        <f>IF(J211="s",IF(K211&gt;(SUMMARY!$I$12*H211),K211,0),"- ")</f>
        <v xml:space="preserve">- </v>
      </c>
      <c r="AF211" s="56" t="str">
        <f t="shared" si="68"/>
        <v>OK</v>
      </c>
      <c r="AG211" s="56">
        <f t="shared" si="69"/>
        <v>0</v>
      </c>
      <c r="AH211" s="56">
        <f t="shared" si="70"/>
        <v>0</v>
      </c>
      <c r="AI211" s="56">
        <f t="shared" si="71"/>
        <v>0</v>
      </c>
      <c r="AJ211" s="56">
        <f t="shared" si="72"/>
        <v>0</v>
      </c>
      <c r="AK211" s="56">
        <f t="shared" si="73"/>
        <v>0</v>
      </c>
      <c r="AL211" s="56">
        <f t="shared" si="74"/>
        <v>0</v>
      </c>
      <c r="AM211" s="159" t="b">
        <f t="shared" si="75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76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86"/>
        <v>0</v>
      </c>
      <c r="AU211" s="125">
        <f t="shared" si="87"/>
        <v>0</v>
      </c>
      <c r="AV211" s="183">
        <f t="shared" si="88"/>
        <v>0</v>
      </c>
      <c r="AW211" s="32"/>
      <c r="AX211" s="32"/>
      <c r="AY211" s="450" t="str">
        <f t="shared" si="83"/>
        <v xml:space="preserve"> </v>
      </c>
    </row>
    <row r="212" spans="1:51" s="120" customFormat="1">
      <c r="A212" s="543"/>
      <c r="B212" s="543"/>
      <c r="C212" s="117">
        <f t="shared" si="89"/>
        <v>191</v>
      </c>
      <c r="D212" s="174"/>
      <c r="E212" s="174"/>
      <c r="F212" s="341">
        <f t="shared" si="77"/>
        <v>0</v>
      </c>
      <c r="G212" s="283"/>
      <c r="H212" s="118" t="str">
        <f t="shared" si="64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66"/>
        <v>-</v>
      </c>
      <c r="L212" s="156"/>
      <c r="M212" s="44" t="str">
        <f t="shared" si="65"/>
        <v>-</v>
      </c>
      <c r="N212" s="157">
        <f t="shared" si="78"/>
        <v>0</v>
      </c>
      <c r="O212" s="157">
        <f t="shared" si="79"/>
        <v>0</v>
      </c>
      <c r="P212" s="157">
        <f t="shared" si="80"/>
        <v>0</v>
      </c>
      <c r="Q212" s="157">
        <f t="shared" si="81"/>
        <v>0</v>
      </c>
      <c r="R212" s="158">
        <f t="shared" si="82"/>
        <v>0</v>
      </c>
      <c r="S212" s="158">
        <f t="shared" si="82"/>
        <v>0</v>
      </c>
      <c r="T212" s="158">
        <f t="shared" si="82"/>
        <v>0</v>
      </c>
      <c r="U212" s="158">
        <f t="shared" si="67"/>
        <v>0</v>
      </c>
      <c r="V212" s="158">
        <f t="shared" si="67"/>
        <v>0</v>
      </c>
      <c r="W212" s="158">
        <f t="shared" si="67"/>
        <v>0</v>
      </c>
      <c r="X212" s="158">
        <f t="shared" si="67"/>
        <v>0</v>
      </c>
      <c r="Y212" s="158">
        <f t="shared" si="90"/>
        <v>0</v>
      </c>
      <c r="Z212" s="158">
        <f t="shared" si="84"/>
        <v>0</v>
      </c>
      <c r="AA212" s="158">
        <f t="shared" si="84"/>
        <v>0</v>
      </c>
      <c r="AB212" s="158">
        <f t="shared" si="84"/>
        <v>0</v>
      </c>
      <c r="AC212" s="158">
        <f t="shared" si="84"/>
        <v>0</v>
      </c>
      <c r="AD212" s="158">
        <f t="shared" si="85"/>
        <v>0</v>
      </c>
      <c r="AE212" s="44" t="str">
        <f>IF(J212="s",IF(K212&gt;(SUMMARY!$I$12*H212),K212,0),"- ")</f>
        <v xml:space="preserve">- </v>
      </c>
      <c r="AF212" s="56" t="str">
        <f t="shared" si="68"/>
        <v>OK</v>
      </c>
      <c r="AG212" s="56">
        <f t="shared" si="69"/>
        <v>0</v>
      </c>
      <c r="AH212" s="56">
        <f t="shared" si="70"/>
        <v>0</v>
      </c>
      <c r="AI212" s="56">
        <f t="shared" si="71"/>
        <v>0</v>
      </c>
      <c r="AJ212" s="56">
        <f t="shared" si="72"/>
        <v>0</v>
      </c>
      <c r="AK212" s="56">
        <f t="shared" si="73"/>
        <v>0</v>
      </c>
      <c r="AL212" s="56">
        <f t="shared" si="74"/>
        <v>0</v>
      </c>
      <c r="AM212" s="159" t="b">
        <f t="shared" si="75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76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86"/>
        <v>0</v>
      </c>
      <c r="AU212" s="125">
        <f t="shared" si="87"/>
        <v>0</v>
      </c>
      <c r="AV212" s="183">
        <f t="shared" si="88"/>
        <v>0</v>
      </c>
      <c r="AW212" s="32"/>
      <c r="AX212" s="32"/>
      <c r="AY212" s="450" t="str">
        <f t="shared" si="83"/>
        <v xml:space="preserve"> </v>
      </c>
    </row>
    <row r="213" spans="1:51" s="120" customFormat="1">
      <c r="A213" s="543"/>
      <c r="B213" s="543"/>
      <c r="C213" s="117">
        <f t="shared" si="89"/>
        <v>192</v>
      </c>
      <c r="D213" s="174"/>
      <c r="E213" s="174"/>
      <c r="F213" s="341">
        <f t="shared" si="77"/>
        <v>0</v>
      </c>
      <c r="G213" s="283"/>
      <c r="H213" s="118" t="str">
        <f t="shared" ref="H213:H272" si="91">IF(J213="s",A213*B213,"-")</f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66"/>
        <v>-</v>
      </c>
      <c r="L213" s="156"/>
      <c r="M213" s="44" t="str">
        <f t="shared" ref="M213:M272" si="92">IF(J213="S",IF(D213&lt;E213,E213,D213),"-")</f>
        <v>-</v>
      </c>
      <c r="N213" s="157">
        <f t="shared" si="78"/>
        <v>0</v>
      </c>
      <c r="O213" s="157">
        <f t="shared" si="79"/>
        <v>0</v>
      </c>
      <c r="P213" s="157">
        <f t="shared" si="80"/>
        <v>0</v>
      </c>
      <c r="Q213" s="157">
        <f t="shared" si="81"/>
        <v>0</v>
      </c>
      <c r="R213" s="158">
        <f t="shared" si="82"/>
        <v>0</v>
      </c>
      <c r="S213" s="158">
        <f t="shared" si="82"/>
        <v>0</v>
      </c>
      <c r="T213" s="158">
        <f t="shared" si="82"/>
        <v>0</v>
      </c>
      <c r="U213" s="158">
        <f t="shared" si="67"/>
        <v>0</v>
      </c>
      <c r="V213" s="158">
        <f t="shared" si="67"/>
        <v>0</v>
      </c>
      <c r="W213" s="158">
        <f t="shared" si="67"/>
        <v>0</v>
      </c>
      <c r="X213" s="158">
        <f t="shared" si="67"/>
        <v>0</v>
      </c>
      <c r="Y213" s="158">
        <f t="shared" si="90"/>
        <v>0</v>
      </c>
      <c r="Z213" s="158">
        <f t="shared" si="84"/>
        <v>0</v>
      </c>
      <c r="AA213" s="158">
        <f t="shared" si="84"/>
        <v>0</v>
      </c>
      <c r="AB213" s="158">
        <f t="shared" si="84"/>
        <v>0</v>
      </c>
      <c r="AC213" s="158">
        <f t="shared" si="84"/>
        <v>0</v>
      </c>
      <c r="AD213" s="158">
        <f t="shared" si="85"/>
        <v>0</v>
      </c>
      <c r="AE213" s="44" t="str">
        <f>IF(J213="s",IF(K213&gt;(SUMMARY!$I$12*H213),K213,0),"- ")</f>
        <v xml:space="preserve">- </v>
      </c>
      <c r="AF213" s="56" t="str">
        <f t="shared" si="68"/>
        <v>OK</v>
      </c>
      <c r="AG213" s="56">
        <f t="shared" si="69"/>
        <v>0</v>
      </c>
      <c r="AH213" s="56">
        <f t="shared" si="70"/>
        <v>0</v>
      </c>
      <c r="AI213" s="56">
        <f t="shared" si="71"/>
        <v>0</v>
      </c>
      <c r="AJ213" s="56">
        <f t="shared" si="72"/>
        <v>0</v>
      </c>
      <c r="AK213" s="56">
        <f t="shared" si="73"/>
        <v>0</v>
      </c>
      <c r="AL213" s="56">
        <f t="shared" si="74"/>
        <v>0</v>
      </c>
      <c r="AM213" s="159" t="b">
        <f t="shared" si="75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76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86"/>
        <v>0</v>
      </c>
      <c r="AU213" s="125">
        <f t="shared" si="87"/>
        <v>0</v>
      </c>
      <c r="AV213" s="183">
        <f t="shared" si="88"/>
        <v>0</v>
      </c>
      <c r="AW213" s="32"/>
      <c r="AX213" s="32"/>
      <c r="AY213" s="450" t="str">
        <f t="shared" si="83"/>
        <v xml:space="preserve"> </v>
      </c>
    </row>
    <row r="214" spans="1:51" s="120" customFormat="1">
      <c r="A214" s="543"/>
      <c r="B214" s="543"/>
      <c r="C214" s="117">
        <f t="shared" si="89"/>
        <v>193</v>
      </c>
      <c r="D214" s="174"/>
      <c r="E214" s="174"/>
      <c r="F214" s="341">
        <f t="shared" si="77"/>
        <v>0</v>
      </c>
      <c r="G214" s="283"/>
      <c r="H214" s="118" t="str">
        <f t="shared" si="91"/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93">IF(J214="s",AR214,AN214)</f>
        <v>-</v>
      </c>
      <c r="L214" s="156"/>
      <c r="M214" s="44" t="str">
        <f t="shared" si="92"/>
        <v>-</v>
      </c>
      <c r="N214" s="157">
        <f t="shared" si="78"/>
        <v>0</v>
      </c>
      <c r="O214" s="157">
        <f t="shared" si="79"/>
        <v>0</v>
      </c>
      <c r="P214" s="157">
        <f t="shared" si="80"/>
        <v>0</v>
      </c>
      <c r="Q214" s="157">
        <f t="shared" si="81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90"/>
        <v>0</v>
      </c>
      <c r="Z214" s="158">
        <f t="shared" si="84"/>
        <v>0</v>
      </c>
      <c r="AA214" s="158">
        <f t="shared" si="84"/>
        <v>0</v>
      </c>
      <c r="AB214" s="158">
        <f t="shared" si="84"/>
        <v>0</v>
      </c>
      <c r="AC214" s="158">
        <f t="shared" si="84"/>
        <v>0</v>
      </c>
      <c r="AD214" s="158">
        <f t="shared" si="85"/>
        <v>0</v>
      </c>
      <c r="AE214" s="44" t="str">
        <f>IF(J214="s",IF(K214&gt;(SUMMARY!$I$12*H214),K214,0),"- ")</f>
        <v xml:space="preserve">- </v>
      </c>
      <c r="AF214" s="56" t="str">
        <f t="shared" ref="AF214:AF276" si="94">IF(F214&gt;(A214*12),"error","OK")</f>
        <v>OK</v>
      </c>
      <c r="AG214" s="56">
        <f t="shared" ref="AG214:AG276" si="95">IF(M214="-",0,IF(M214&gt;7.999,1,0))</f>
        <v>0</v>
      </c>
      <c r="AH214" s="56">
        <f t="shared" ref="AH214:AH276" si="96">IF(M214&lt;8,IF(M214&gt;3.999,1,0),0)</f>
        <v>0</v>
      </c>
      <c r="AI214" s="56">
        <f t="shared" ref="AI214:AI276" si="97">IF(M214&lt;4,IF(M214&gt;0,1,0),0)</f>
        <v>0</v>
      </c>
      <c r="AJ214" s="56">
        <f t="shared" ref="AJ214:AJ276" si="98">IF(J214="S",1,0)</f>
        <v>0</v>
      </c>
      <c r="AK214" s="56">
        <f t="shared" ref="AK214:AK276" si="99">IF(J214="C",1,0)</f>
        <v>0</v>
      </c>
      <c r="AL214" s="56">
        <f t="shared" ref="AL214:AL276" si="100">IF(J214="c",F214/12,0)</f>
        <v>0</v>
      </c>
      <c r="AM214" s="159" t="b">
        <f t="shared" ref="AM214:AM276" si="101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102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86"/>
        <v>0</v>
      </c>
      <c r="AU214" s="125">
        <f t="shared" si="87"/>
        <v>0</v>
      </c>
      <c r="AV214" s="183">
        <f t="shared" si="88"/>
        <v>0</v>
      </c>
      <c r="AW214" s="32"/>
      <c r="AX214" s="32"/>
      <c r="AY214" s="450" t="str">
        <f t="shared" si="83"/>
        <v xml:space="preserve"> </v>
      </c>
    </row>
    <row r="215" spans="1:51" s="120" customFormat="1">
      <c r="A215" s="543"/>
      <c r="B215" s="543"/>
      <c r="C215" s="117">
        <f t="shared" si="89"/>
        <v>194</v>
      </c>
      <c r="D215" s="174"/>
      <c r="E215" s="174"/>
      <c r="F215" s="341">
        <f t="shared" ref="F215:F275" si="103">B215*12</f>
        <v>0</v>
      </c>
      <c r="G215" s="283"/>
      <c r="H215" s="118" t="str">
        <f t="shared" si="91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93"/>
        <v>-</v>
      </c>
      <c r="L215" s="156"/>
      <c r="M215" s="44" t="str">
        <f t="shared" si="92"/>
        <v>-</v>
      </c>
      <c r="N215" s="157">
        <f t="shared" ref="N215:N276" si="104">IF(L215=Z$4,I215,0)</f>
        <v>0</v>
      </c>
      <c r="O215" s="157">
        <f t="shared" ref="O215:O276" si="105">IF(L215=AA$4,I215,0)</f>
        <v>0</v>
      </c>
      <c r="P215" s="157">
        <f t="shared" ref="P215:P276" si="106">IF(L215=AB$4,I215,0)</f>
        <v>0</v>
      </c>
      <c r="Q215" s="157">
        <f t="shared" ref="Q215:Q276" si="107">IF(L215=AC$4,I215,0)</f>
        <v>0</v>
      </c>
      <c r="R215" s="158">
        <f t="shared" ref="R215:V276" si="108">IF($L215=AD$4,$I215,0)</f>
        <v>0</v>
      </c>
      <c r="S215" s="158">
        <f t="shared" si="108"/>
        <v>0</v>
      </c>
      <c r="T215" s="158">
        <f t="shared" si="108"/>
        <v>0</v>
      </c>
      <c r="U215" s="158">
        <f t="shared" si="108"/>
        <v>0</v>
      </c>
      <c r="V215" s="158">
        <f t="shared" si="108"/>
        <v>0</v>
      </c>
      <c r="W215" s="158">
        <f t="shared" ref="W215:AB276" si="109">IF($L215=AI$4,$I215,0)</f>
        <v>0</v>
      </c>
      <c r="X215" s="158">
        <f t="shared" si="109"/>
        <v>0</v>
      </c>
      <c r="Y215" s="158">
        <f t="shared" si="90"/>
        <v>0</v>
      </c>
      <c r="Z215" s="158">
        <f t="shared" si="84"/>
        <v>0</v>
      </c>
      <c r="AA215" s="158">
        <f t="shared" si="84"/>
        <v>0</v>
      </c>
      <c r="AB215" s="158">
        <f t="shared" si="84"/>
        <v>0</v>
      </c>
      <c r="AC215" s="158">
        <f t="shared" si="84"/>
        <v>0</v>
      </c>
      <c r="AD215" s="158">
        <f t="shared" si="85"/>
        <v>0</v>
      </c>
      <c r="AE215" s="44" t="str">
        <f>IF(J215="s",IF(K215&gt;(SUMMARY!$I$12*H215),K215,0),"- ")</f>
        <v xml:space="preserve">- </v>
      </c>
      <c r="AF215" s="56" t="str">
        <f t="shared" si="94"/>
        <v>OK</v>
      </c>
      <c r="AG215" s="56">
        <f t="shared" si="95"/>
        <v>0</v>
      </c>
      <c r="AH215" s="56">
        <f t="shared" si="96"/>
        <v>0</v>
      </c>
      <c r="AI215" s="56">
        <f t="shared" si="97"/>
        <v>0</v>
      </c>
      <c r="AJ215" s="56">
        <f t="shared" si="98"/>
        <v>0</v>
      </c>
      <c r="AK215" s="56">
        <f t="shared" si="99"/>
        <v>0</v>
      </c>
      <c r="AL215" s="56">
        <f t="shared" si="100"/>
        <v>0</v>
      </c>
      <c r="AM215" s="159" t="b">
        <f t="shared" si="101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102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si="86"/>
        <v>0</v>
      </c>
      <c r="AU215" s="125">
        <f t="shared" si="87"/>
        <v>0</v>
      </c>
      <c r="AV215" s="183">
        <f t="shared" si="88"/>
        <v>0</v>
      </c>
      <c r="AW215" s="32"/>
      <c r="AX215" s="32"/>
      <c r="AY215" s="450" t="str">
        <f t="shared" ref="AY215:AY276" si="110">IF(AZ215="s",(AT215+AU215)/16*AV215/12," ")</f>
        <v xml:space="preserve"> </v>
      </c>
    </row>
    <row r="216" spans="1:51" s="120" customFormat="1">
      <c r="A216" s="543"/>
      <c r="B216" s="543"/>
      <c r="C216" s="117">
        <f t="shared" si="89"/>
        <v>195</v>
      </c>
      <c r="D216" s="174"/>
      <c r="E216" s="174"/>
      <c r="F216" s="341">
        <f t="shared" si="103"/>
        <v>0</v>
      </c>
      <c r="G216" s="283"/>
      <c r="H216" s="118" t="str">
        <f t="shared" si="91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93"/>
        <v>-</v>
      </c>
      <c r="L216" s="156"/>
      <c r="M216" s="44" t="str">
        <f t="shared" si="92"/>
        <v>-</v>
      </c>
      <c r="N216" s="157">
        <f t="shared" si="104"/>
        <v>0</v>
      </c>
      <c r="O216" s="157">
        <f t="shared" si="105"/>
        <v>0</v>
      </c>
      <c r="P216" s="157">
        <f t="shared" si="106"/>
        <v>0</v>
      </c>
      <c r="Q216" s="157">
        <f t="shared" si="107"/>
        <v>0</v>
      </c>
      <c r="R216" s="158">
        <f t="shared" si="108"/>
        <v>0</v>
      </c>
      <c r="S216" s="158">
        <f t="shared" si="108"/>
        <v>0</v>
      </c>
      <c r="T216" s="158">
        <f t="shared" si="108"/>
        <v>0</v>
      </c>
      <c r="U216" s="158">
        <f t="shared" si="108"/>
        <v>0</v>
      </c>
      <c r="V216" s="158">
        <f t="shared" si="108"/>
        <v>0</v>
      </c>
      <c r="W216" s="158">
        <f t="shared" si="109"/>
        <v>0</v>
      </c>
      <c r="X216" s="158">
        <f t="shared" si="109"/>
        <v>0</v>
      </c>
      <c r="Y216" s="158">
        <f t="shared" si="90"/>
        <v>0</v>
      </c>
      <c r="Z216" s="158">
        <f t="shared" si="84"/>
        <v>0</v>
      </c>
      <c r="AA216" s="158">
        <f t="shared" si="84"/>
        <v>0</v>
      </c>
      <c r="AB216" s="158">
        <f t="shared" si="84"/>
        <v>0</v>
      </c>
      <c r="AC216" s="158">
        <f t="shared" si="84"/>
        <v>0</v>
      </c>
      <c r="AD216" s="158">
        <f t="shared" si="85"/>
        <v>0</v>
      </c>
      <c r="AE216" s="44" t="str">
        <f>IF(J216="s",IF(K216&gt;(SUMMARY!$I$12*H216),K216,0),"- ")</f>
        <v xml:space="preserve">- </v>
      </c>
      <c r="AF216" s="56" t="str">
        <f t="shared" si="94"/>
        <v>OK</v>
      </c>
      <c r="AG216" s="56">
        <f t="shared" si="95"/>
        <v>0</v>
      </c>
      <c r="AH216" s="56">
        <f t="shared" si="96"/>
        <v>0</v>
      </c>
      <c r="AI216" s="56">
        <f t="shared" si="97"/>
        <v>0</v>
      </c>
      <c r="AJ216" s="56">
        <f t="shared" si="98"/>
        <v>0</v>
      </c>
      <c r="AK216" s="56">
        <f t="shared" si="99"/>
        <v>0</v>
      </c>
      <c r="AL216" s="56">
        <f t="shared" si="100"/>
        <v>0</v>
      </c>
      <c r="AM216" s="159" t="b">
        <f t="shared" si="101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102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86"/>
        <v>0</v>
      </c>
      <c r="AU216" s="125">
        <f t="shared" si="87"/>
        <v>0</v>
      </c>
      <c r="AV216" s="183">
        <f t="shared" si="88"/>
        <v>0</v>
      </c>
      <c r="AW216" s="32"/>
      <c r="AX216" s="32"/>
      <c r="AY216" s="450" t="str">
        <f t="shared" si="110"/>
        <v xml:space="preserve"> </v>
      </c>
    </row>
    <row r="217" spans="1:51" s="120" customFormat="1">
      <c r="A217" s="543"/>
      <c r="B217" s="543"/>
      <c r="C217" s="117">
        <f t="shared" si="89"/>
        <v>196</v>
      </c>
      <c r="D217" s="174"/>
      <c r="E217" s="174"/>
      <c r="F217" s="341">
        <f t="shared" si="103"/>
        <v>0</v>
      </c>
      <c r="G217" s="283"/>
      <c r="H217" s="118" t="str">
        <f t="shared" si="91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93"/>
        <v>-</v>
      </c>
      <c r="L217" s="156"/>
      <c r="M217" s="44" t="str">
        <f t="shared" si="92"/>
        <v>-</v>
      </c>
      <c r="N217" s="157">
        <f t="shared" si="104"/>
        <v>0</v>
      </c>
      <c r="O217" s="157">
        <f t="shared" si="105"/>
        <v>0</v>
      </c>
      <c r="P217" s="157">
        <f t="shared" si="106"/>
        <v>0</v>
      </c>
      <c r="Q217" s="157">
        <f t="shared" si="107"/>
        <v>0</v>
      </c>
      <c r="R217" s="158">
        <f t="shared" si="108"/>
        <v>0</v>
      </c>
      <c r="S217" s="158">
        <f t="shared" si="108"/>
        <v>0</v>
      </c>
      <c r="T217" s="158">
        <f t="shared" si="108"/>
        <v>0</v>
      </c>
      <c r="U217" s="158">
        <f t="shared" si="108"/>
        <v>0</v>
      </c>
      <c r="V217" s="158">
        <f t="shared" si="108"/>
        <v>0</v>
      </c>
      <c r="W217" s="158">
        <f t="shared" si="109"/>
        <v>0</v>
      </c>
      <c r="X217" s="158">
        <f t="shared" si="109"/>
        <v>0</v>
      </c>
      <c r="Y217" s="158">
        <f t="shared" si="90"/>
        <v>0</v>
      </c>
      <c r="Z217" s="158">
        <f t="shared" si="84"/>
        <v>0</v>
      </c>
      <c r="AA217" s="158">
        <f t="shared" si="84"/>
        <v>0</v>
      </c>
      <c r="AB217" s="158">
        <f t="shared" si="84"/>
        <v>0</v>
      </c>
      <c r="AC217" s="158">
        <f t="shared" si="84"/>
        <v>0</v>
      </c>
      <c r="AD217" s="158">
        <f t="shared" si="85"/>
        <v>0</v>
      </c>
      <c r="AE217" s="44" t="str">
        <f>IF(J217="s",IF(K217&gt;(SUMMARY!$I$12*H217),K217,0),"- ")</f>
        <v xml:space="preserve">- </v>
      </c>
      <c r="AF217" s="56" t="str">
        <f t="shared" si="94"/>
        <v>OK</v>
      </c>
      <c r="AG217" s="56">
        <f t="shared" si="95"/>
        <v>0</v>
      </c>
      <c r="AH217" s="56">
        <f t="shared" si="96"/>
        <v>0</v>
      </c>
      <c r="AI217" s="56">
        <f t="shared" si="97"/>
        <v>0</v>
      </c>
      <c r="AJ217" s="56">
        <f t="shared" si="98"/>
        <v>0</v>
      </c>
      <c r="AK217" s="56">
        <f t="shared" si="99"/>
        <v>0</v>
      </c>
      <c r="AL217" s="56">
        <f t="shared" si="100"/>
        <v>0</v>
      </c>
      <c r="AM217" s="159" t="b">
        <f t="shared" si="101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102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86"/>
        <v>0</v>
      </c>
      <c r="AU217" s="125">
        <f t="shared" si="87"/>
        <v>0</v>
      </c>
      <c r="AV217" s="183">
        <f t="shared" si="88"/>
        <v>0</v>
      </c>
      <c r="AW217" s="32"/>
      <c r="AX217" s="32"/>
      <c r="AY217" s="450" t="str">
        <f t="shared" si="110"/>
        <v xml:space="preserve"> </v>
      </c>
    </row>
    <row r="218" spans="1:51" s="120" customFormat="1">
      <c r="A218" s="543"/>
      <c r="B218" s="543"/>
      <c r="C218" s="117">
        <f t="shared" si="89"/>
        <v>197</v>
      </c>
      <c r="D218" s="174"/>
      <c r="E218" s="174"/>
      <c r="F218" s="341">
        <f t="shared" si="103"/>
        <v>0</v>
      </c>
      <c r="G218" s="283"/>
      <c r="H218" s="118" t="str">
        <f t="shared" si="91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93"/>
        <v>-</v>
      </c>
      <c r="L218" s="156"/>
      <c r="M218" s="44" t="str">
        <f t="shared" si="92"/>
        <v>-</v>
      </c>
      <c r="N218" s="157">
        <f t="shared" si="104"/>
        <v>0</v>
      </c>
      <c r="O218" s="157">
        <f t="shared" si="105"/>
        <v>0</v>
      </c>
      <c r="P218" s="157">
        <f t="shared" si="106"/>
        <v>0</v>
      </c>
      <c r="Q218" s="157">
        <f t="shared" si="107"/>
        <v>0</v>
      </c>
      <c r="R218" s="158">
        <f t="shared" si="108"/>
        <v>0</v>
      </c>
      <c r="S218" s="158">
        <f t="shared" si="108"/>
        <v>0</v>
      </c>
      <c r="T218" s="158">
        <f t="shared" si="108"/>
        <v>0</v>
      </c>
      <c r="U218" s="158">
        <f t="shared" si="108"/>
        <v>0</v>
      </c>
      <c r="V218" s="158">
        <f t="shared" si="108"/>
        <v>0</v>
      </c>
      <c r="W218" s="158">
        <f t="shared" si="109"/>
        <v>0</v>
      </c>
      <c r="X218" s="158">
        <f t="shared" si="109"/>
        <v>0</v>
      </c>
      <c r="Y218" s="158">
        <f t="shared" si="90"/>
        <v>0</v>
      </c>
      <c r="Z218" s="158">
        <f t="shared" si="84"/>
        <v>0</v>
      </c>
      <c r="AA218" s="158">
        <f t="shared" si="84"/>
        <v>0</v>
      </c>
      <c r="AB218" s="158">
        <f t="shared" si="84"/>
        <v>0</v>
      </c>
      <c r="AC218" s="158">
        <f t="shared" si="84"/>
        <v>0</v>
      </c>
      <c r="AD218" s="158">
        <f t="shared" si="85"/>
        <v>0</v>
      </c>
      <c r="AE218" s="44" t="str">
        <f>IF(J218="s",IF(K218&gt;(SUMMARY!$I$12*H218),K218,0),"- ")</f>
        <v xml:space="preserve">- </v>
      </c>
      <c r="AF218" s="56" t="str">
        <f t="shared" si="94"/>
        <v>OK</v>
      </c>
      <c r="AG218" s="56">
        <f t="shared" si="95"/>
        <v>0</v>
      </c>
      <c r="AH218" s="56">
        <f t="shared" si="96"/>
        <v>0</v>
      </c>
      <c r="AI218" s="56">
        <f t="shared" si="97"/>
        <v>0</v>
      </c>
      <c r="AJ218" s="56">
        <f t="shared" si="98"/>
        <v>0</v>
      </c>
      <c r="AK218" s="56">
        <f t="shared" si="99"/>
        <v>0</v>
      </c>
      <c r="AL218" s="56">
        <f t="shared" si="100"/>
        <v>0</v>
      </c>
      <c r="AM218" s="159" t="b">
        <f t="shared" si="101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102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86"/>
        <v>0</v>
      </c>
      <c r="AU218" s="125">
        <f t="shared" si="87"/>
        <v>0</v>
      </c>
      <c r="AV218" s="183">
        <f t="shared" si="88"/>
        <v>0</v>
      </c>
      <c r="AW218" s="32"/>
      <c r="AX218" s="32"/>
      <c r="AY218" s="450" t="str">
        <f t="shared" si="110"/>
        <v xml:space="preserve"> </v>
      </c>
    </row>
    <row r="219" spans="1:51" s="120" customFormat="1">
      <c r="A219" s="543"/>
      <c r="B219" s="543"/>
      <c r="C219" s="117">
        <f t="shared" si="89"/>
        <v>198</v>
      </c>
      <c r="D219" s="174"/>
      <c r="E219" s="174"/>
      <c r="F219" s="341">
        <f t="shared" si="103"/>
        <v>0</v>
      </c>
      <c r="G219" s="283"/>
      <c r="H219" s="118" t="str">
        <f t="shared" si="91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93"/>
        <v>-</v>
      </c>
      <c r="L219" s="156"/>
      <c r="M219" s="44" t="str">
        <f t="shared" si="92"/>
        <v>-</v>
      </c>
      <c r="N219" s="157">
        <f t="shared" si="104"/>
        <v>0</v>
      </c>
      <c r="O219" s="157">
        <f t="shared" si="105"/>
        <v>0</v>
      </c>
      <c r="P219" s="157">
        <f t="shared" si="106"/>
        <v>0</v>
      </c>
      <c r="Q219" s="157">
        <f t="shared" si="107"/>
        <v>0</v>
      </c>
      <c r="R219" s="158">
        <f t="shared" si="108"/>
        <v>0</v>
      </c>
      <c r="S219" s="158">
        <f t="shared" si="108"/>
        <v>0</v>
      </c>
      <c r="T219" s="158">
        <f t="shared" si="108"/>
        <v>0</v>
      </c>
      <c r="U219" s="158">
        <f t="shared" si="108"/>
        <v>0</v>
      </c>
      <c r="V219" s="158">
        <f t="shared" si="108"/>
        <v>0</v>
      </c>
      <c r="W219" s="158">
        <f t="shared" si="109"/>
        <v>0</v>
      </c>
      <c r="X219" s="158">
        <f t="shared" si="109"/>
        <v>0</v>
      </c>
      <c r="Y219" s="158">
        <f t="shared" si="90"/>
        <v>0</v>
      </c>
      <c r="Z219" s="158">
        <f t="shared" si="84"/>
        <v>0</v>
      </c>
      <c r="AA219" s="158">
        <f t="shared" si="84"/>
        <v>0</v>
      </c>
      <c r="AB219" s="158">
        <f t="shared" si="84"/>
        <v>0</v>
      </c>
      <c r="AC219" s="158">
        <f t="shared" si="84"/>
        <v>0</v>
      </c>
      <c r="AD219" s="158">
        <f t="shared" si="85"/>
        <v>0</v>
      </c>
      <c r="AE219" s="44" t="str">
        <f>IF(J219="s",IF(K219&gt;(SUMMARY!$I$12*H219),K219,0),"- ")</f>
        <v xml:space="preserve">- </v>
      </c>
      <c r="AF219" s="56" t="str">
        <f t="shared" si="94"/>
        <v>OK</v>
      </c>
      <c r="AG219" s="56">
        <f t="shared" si="95"/>
        <v>0</v>
      </c>
      <c r="AH219" s="56">
        <f t="shared" si="96"/>
        <v>0</v>
      </c>
      <c r="AI219" s="56">
        <f t="shared" si="97"/>
        <v>0</v>
      </c>
      <c r="AJ219" s="56">
        <f t="shared" si="98"/>
        <v>0</v>
      </c>
      <c r="AK219" s="56">
        <f t="shared" si="99"/>
        <v>0</v>
      </c>
      <c r="AL219" s="56">
        <f t="shared" si="100"/>
        <v>0</v>
      </c>
      <c r="AM219" s="159" t="b">
        <f t="shared" si="101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102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86"/>
        <v>0</v>
      </c>
      <c r="AU219" s="125">
        <f t="shared" si="87"/>
        <v>0</v>
      </c>
      <c r="AV219" s="183">
        <f t="shared" si="88"/>
        <v>0</v>
      </c>
      <c r="AW219" s="32"/>
      <c r="AX219" s="32"/>
      <c r="AY219" s="450" t="str">
        <f t="shared" si="110"/>
        <v xml:space="preserve"> </v>
      </c>
    </row>
    <row r="220" spans="1:51" s="120" customFormat="1">
      <c r="A220" s="543"/>
      <c r="B220" s="543"/>
      <c r="C220" s="117">
        <f t="shared" si="89"/>
        <v>199</v>
      </c>
      <c r="D220" s="174"/>
      <c r="E220" s="174"/>
      <c r="F220" s="341">
        <f t="shared" si="103"/>
        <v>0</v>
      </c>
      <c r="G220" s="283"/>
      <c r="H220" s="118" t="str">
        <f t="shared" si="91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93"/>
        <v>-</v>
      </c>
      <c r="L220" s="156"/>
      <c r="M220" s="44" t="str">
        <f t="shared" si="92"/>
        <v>-</v>
      </c>
      <c r="N220" s="157">
        <f t="shared" si="104"/>
        <v>0</v>
      </c>
      <c r="O220" s="157">
        <f t="shared" si="105"/>
        <v>0</v>
      </c>
      <c r="P220" s="157">
        <f t="shared" si="106"/>
        <v>0</v>
      </c>
      <c r="Q220" s="157">
        <f t="shared" si="107"/>
        <v>0</v>
      </c>
      <c r="R220" s="158">
        <f t="shared" si="108"/>
        <v>0</v>
      </c>
      <c r="S220" s="158">
        <f t="shared" si="108"/>
        <v>0</v>
      </c>
      <c r="T220" s="158">
        <f t="shared" si="108"/>
        <v>0</v>
      </c>
      <c r="U220" s="158">
        <f t="shared" si="108"/>
        <v>0</v>
      </c>
      <c r="V220" s="158">
        <f t="shared" si="108"/>
        <v>0</v>
      </c>
      <c r="W220" s="158">
        <f t="shared" si="109"/>
        <v>0</v>
      </c>
      <c r="X220" s="158">
        <f t="shared" si="109"/>
        <v>0</v>
      </c>
      <c r="Y220" s="158">
        <f t="shared" si="90"/>
        <v>0</v>
      </c>
      <c r="Z220" s="158">
        <f t="shared" si="84"/>
        <v>0</v>
      </c>
      <c r="AA220" s="158">
        <f t="shared" si="84"/>
        <v>0</v>
      </c>
      <c r="AB220" s="158">
        <f t="shared" si="84"/>
        <v>0</v>
      </c>
      <c r="AC220" s="158">
        <f t="shared" si="84"/>
        <v>0</v>
      </c>
      <c r="AD220" s="158">
        <f t="shared" si="85"/>
        <v>0</v>
      </c>
      <c r="AE220" s="44" t="str">
        <f>IF(J220="s",IF(K220&gt;(SUMMARY!$I$12*H220),K220,0),"- ")</f>
        <v xml:space="preserve">- </v>
      </c>
      <c r="AF220" s="56" t="str">
        <f t="shared" si="94"/>
        <v>OK</v>
      </c>
      <c r="AG220" s="56">
        <f t="shared" si="95"/>
        <v>0</v>
      </c>
      <c r="AH220" s="56">
        <f t="shared" si="96"/>
        <v>0</v>
      </c>
      <c r="AI220" s="56">
        <f t="shared" si="97"/>
        <v>0</v>
      </c>
      <c r="AJ220" s="56">
        <f t="shared" si="98"/>
        <v>0</v>
      </c>
      <c r="AK220" s="56">
        <f t="shared" si="99"/>
        <v>0</v>
      </c>
      <c r="AL220" s="56">
        <f t="shared" si="100"/>
        <v>0</v>
      </c>
      <c r="AM220" s="159" t="b">
        <f t="shared" si="101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102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86"/>
        <v>0</v>
      </c>
      <c r="AU220" s="125">
        <f t="shared" si="87"/>
        <v>0</v>
      </c>
      <c r="AV220" s="183">
        <f t="shared" si="88"/>
        <v>0</v>
      </c>
      <c r="AW220" s="32"/>
      <c r="AX220" s="32"/>
      <c r="AY220" s="450" t="str">
        <f t="shared" si="110"/>
        <v xml:space="preserve"> </v>
      </c>
    </row>
    <row r="221" spans="1:51" s="120" customFormat="1">
      <c r="A221" s="543"/>
      <c r="B221" s="543"/>
      <c r="C221" s="117">
        <f t="shared" si="89"/>
        <v>200</v>
      </c>
      <c r="D221" s="174"/>
      <c r="E221" s="174"/>
      <c r="F221" s="341">
        <f t="shared" si="103"/>
        <v>0</v>
      </c>
      <c r="G221" s="283"/>
      <c r="H221" s="118" t="str">
        <f t="shared" si="91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93"/>
        <v>-</v>
      </c>
      <c r="L221" s="156"/>
      <c r="M221" s="44" t="str">
        <f t="shared" si="92"/>
        <v>-</v>
      </c>
      <c r="N221" s="157">
        <f t="shared" si="104"/>
        <v>0</v>
      </c>
      <c r="O221" s="157">
        <f t="shared" si="105"/>
        <v>0</v>
      </c>
      <c r="P221" s="157">
        <f t="shared" si="106"/>
        <v>0</v>
      </c>
      <c r="Q221" s="157">
        <f t="shared" si="107"/>
        <v>0</v>
      </c>
      <c r="R221" s="158">
        <f t="shared" si="108"/>
        <v>0</v>
      </c>
      <c r="S221" s="158">
        <f t="shared" si="108"/>
        <v>0</v>
      </c>
      <c r="T221" s="158">
        <f t="shared" si="108"/>
        <v>0</v>
      </c>
      <c r="U221" s="158">
        <f t="shared" si="108"/>
        <v>0</v>
      </c>
      <c r="V221" s="158">
        <f t="shared" si="108"/>
        <v>0</v>
      </c>
      <c r="W221" s="158">
        <f t="shared" si="109"/>
        <v>0</v>
      </c>
      <c r="X221" s="158">
        <f t="shared" si="109"/>
        <v>0</v>
      </c>
      <c r="Y221" s="158">
        <f t="shared" si="90"/>
        <v>0</v>
      </c>
      <c r="Z221" s="158">
        <f t="shared" si="84"/>
        <v>0</v>
      </c>
      <c r="AA221" s="158">
        <f t="shared" si="84"/>
        <v>0</v>
      </c>
      <c r="AB221" s="158">
        <f t="shared" si="84"/>
        <v>0</v>
      </c>
      <c r="AC221" s="158">
        <f t="shared" si="84"/>
        <v>0</v>
      </c>
      <c r="AD221" s="158">
        <f t="shared" si="85"/>
        <v>0</v>
      </c>
      <c r="AE221" s="44" t="str">
        <f>IF(J221="s",IF(K221&gt;(SUMMARY!$I$12*H221),K221,0),"- ")</f>
        <v xml:space="preserve">- </v>
      </c>
      <c r="AF221" s="56" t="str">
        <f t="shared" si="94"/>
        <v>OK</v>
      </c>
      <c r="AG221" s="56">
        <f t="shared" si="95"/>
        <v>0</v>
      </c>
      <c r="AH221" s="56">
        <f t="shared" si="96"/>
        <v>0</v>
      </c>
      <c r="AI221" s="56">
        <f t="shared" si="97"/>
        <v>0</v>
      </c>
      <c r="AJ221" s="56">
        <f t="shared" si="98"/>
        <v>0</v>
      </c>
      <c r="AK221" s="56">
        <f t="shared" si="99"/>
        <v>0</v>
      </c>
      <c r="AL221" s="56">
        <f t="shared" si="100"/>
        <v>0</v>
      </c>
      <c r="AM221" s="159" t="b">
        <f t="shared" si="101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102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86"/>
        <v>0</v>
      </c>
      <c r="AU221" s="125">
        <f t="shared" si="87"/>
        <v>0</v>
      </c>
      <c r="AV221" s="183">
        <f t="shared" si="88"/>
        <v>0</v>
      </c>
      <c r="AW221" s="32"/>
      <c r="AX221" s="32"/>
      <c r="AY221" s="450" t="str">
        <f t="shared" si="110"/>
        <v xml:space="preserve"> </v>
      </c>
    </row>
    <row r="222" spans="1:51" s="120" customFormat="1">
      <c r="A222" s="543"/>
      <c r="B222" s="543"/>
      <c r="C222" s="117">
        <f t="shared" si="89"/>
        <v>201</v>
      </c>
      <c r="D222" s="174"/>
      <c r="E222" s="174"/>
      <c r="F222" s="341">
        <f t="shared" si="103"/>
        <v>0</v>
      </c>
      <c r="G222" s="283"/>
      <c r="H222" s="118" t="str">
        <f t="shared" si="91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93"/>
        <v>-</v>
      </c>
      <c r="L222" s="156"/>
      <c r="M222" s="44" t="str">
        <f t="shared" si="92"/>
        <v>-</v>
      </c>
      <c r="N222" s="157">
        <f t="shared" si="104"/>
        <v>0</v>
      </c>
      <c r="O222" s="157">
        <f t="shared" si="105"/>
        <v>0</v>
      </c>
      <c r="P222" s="157">
        <f t="shared" si="106"/>
        <v>0</v>
      </c>
      <c r="Q222" s="157">
        <f t="shared" si="107"/>
        <v>0</v>
      </c>
      <c r="R222" s="158">
        <f t="shared" si="108"/>
        <v>0</v>
      </c>
      <c r="S222" s="158">
        <f t="shared" si="108"/>
        <v>0</v>
      </c>
      <c r="T222" s="158">
        <f t="shared" si="108"/>
        <v>0</v>
      </c>
      <c r="U222" s="158">
        <f t="shared" si="108"/>
        <v>0</v>
      </c>
      <c r="V222" s="158">
        <f t="shared" ref="V222:V276" si="111">IF($L222=AH$4,$I222,0)</f>
        <v>0</v>
      </c>
      <c r="W222" s="158">
        <f t="shared" si="109"/>
        <v>0</v>
      </c>
      <c r="X222" s="158">
        <f t="shared" si="109"/>
        <v>0</v>
      </c>
      <c r="Y222" s="158">
        <f t="shared" si="90"/>
        <v>0</v>
      </c>
      <c r="Z222" s="158">
        <f t="shared" si="84"/>
        <v>0</v>
      </c>
      <c r="AA222" s="158">
        <f t="shared" si="84"/>
        <v>0</v>
      </c>
      <c r="AB222" s="158">
        <f t="shared" si="84"/>
        <v>0</v>
      </c>
      <c r="AC222" s="158">
        <f t="shared" si="84"/>
        <v>0</v>
      </c>
      <c r="AD222" s="158">
        <f t="shared" si="85"/>
        <v>0</v>
      </c>
      <c r="AE222" s="44" t="str">
        <f>IF(J222="s",IF(K222&gt;(SUMMARY!$I$12*H222),K222,0),"- ")</f>
        <v xml:space="preserve">- </v>
      </c>
      <c r="AF222" s="56" t="str">
        <f t="shared" si="94"/>
        <v>OK</v>
      </c>
      <c r="AG222" s="56">
        <f t="shared" si="95"/>
        <v>0</v>
      </c>
      <c r="AH222" s="56">
        <f t="shared" si="96"/>
        <v>0</v>
      </c>
      <c r="AI222" s="56">
        <f t="shared" si="97"/>
        <v>0</v>
      </c>
      <c r="AJ222" s="56">
        <f t="shared" si="98"/>
        <v>0</v>
      </c>
      <c r="AK222" s="56">
        <f t="shared" si="99"/>
        <v>0</v>
      </c>
      <c r="AL222" s="56">
        <f t="shared" si="100"/>
        <v>0</v>
      </c>
      <c r="AM222" s="159" t="b">
        <f t="shared" si="101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102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86"/>
        <v>0</v>
      </c>
      <c r="AU222" s="125">
        <f t="shared" si="87"/>
        <v>0</v>
      </c>
      <c r="AV222" s="183">
        <f t="shared" si="88"/>
        <v>0</v>
      </c>
      <c r="AW222" s="32"/>
      <c r="AX222" s="32"/>
      <c r="AY222" s="450" t="str">
        <f t="shared" si="110"/>
        <v xml:space="preserve"> </v>
      </c>
    </row>
    <row r="223" spans="1:51" s="120" customFormat="1">
      <c r="A223" s="543"/>
      <c r="B223" s="543"/>
      <c r="C223" s="117">
        <f t="shared" si="89"/>
        <v>202</v>
      </c>
      <c r="D223" s="174"/>
      <c r="E223" s="174"/>
      <c r="F223" s="341">
        <f t="shared" si="103"/>
        <v>0</v>
      </c>
      <c r="G223" s="283"/>
      <c r="H223" s="118" t="str">
        <f t="shared" si="91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93"/>
        <v>-</v>
      </c>
      <c r="L223" s="156"/>
      <c r="M223" s="44" t="str">
        <f t="shared" si="92"/>
        <v>-</v>
      </c>
      <c r="N223" s="157">
        <f t="shared" si="104"/>
        <v>0</v>
      </c>
      <c r="O223" s="157">
        <f t="shared" si="105"/>
        <v>0</v>
      </c>
      <c r="P223" s="157">
        <f t="shared" si="106"/>
        <v>0</v>
      </c>
      <c r="Q223" s="157">
        <f t="shared" si="107"/>
        <v>0</v>
      </c>
      <c r="R223" s="158">
        <f t="shared" si="108"/>
        <v>0</v>
      </c>
      <c r="S223" s="158">
        <f t="shared" si="108"/>
        <v>0</v>
      </c>
      <c r="T223" s="158">
        <f t="shared" si="108"/>
        <v>0</v>
      </c>
      <c r="U223" s="158">
        <f t="shared" si="108"/>
        <v>0</v>
      </c>
      <c r="V223" s="158">
        <f t="shared" si="111"/>
        <v>0</v>
      </c>
      <c r="W223" s="158">
        <f t="shared" si="109"/>
        <v>0</v>
      </c>
      <c r="X223" s="158">
        <f t="shared" si="109"/>
        <v>0</v>
      </c>
      <c r="Y223" s="158">
        <f t="shared" si="90"/>
        <v>0</v>
      </c>
      <c r="Z223" s="158">
        <f t="shared" si="84"/>
        <v>0</v>
      </c>
      <c r="AA223" s="158">
        <f t="shared" si="84"/>
        <v>0</v>
      </c>
      <c r="AB223" s="158">
        <f t="shared" si="84"/>
        <v>0</v>
      </c>
      <c r="AC223" s="158">
        <f t="shared" si="84"/>
        <v>0</v>
      </c>
      <c r="AD223" s="158">
        <f t="shared" si="85"/>
        <v>0</v>
      </c>
      <c r="AE223" s="44" t="str">
        <f>IF(J223="s",IF(K223&gt;(SUMMARY!$I$12*H223),K223,0),"- ")</f>
        <v xml:space="preserve">- </v>
      </c>
      <c r="AF223" s="56" t="str">
        <f t="shared" si="94"/>
        <v>OK</v>
      </c>
      <c r="AG223" s="56">
        <f t="shared" si="95"/>
        <v>0</v>
      </c>
      <c r="AH223" s="56">
        <f t="shared" si="96"/>
        <v>0</v>
      </c>
      <c r="AI223" s="56">
        <f t="shared" si="97"/>
        <v>0</v>
      </c>
      <c r="AJ223" s="56">
        <f t="shared" si="98"/>
        <v>0</v>
      </c>
      <c r="AK223" s="56">
        <f t="shared" si="99"/>
        <v>0</v>
      </c>
      <c r="AL223" s="56">
        <f t="shared" si="100"/>
        <v>0</v>
      </c>
      <c r="AM223" s="159" t="b">
        <f t="shared" si="101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102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86"/>
        <v>0</v>
      </c>
      <c r="AU223" s="125">
        <f t="shared" si="87"/>
        <v>0</v>
      </c>
      <c r="AV223" s="183">
        <f t="shared" si="88"/>
        <v>0</v>
      </c>
      <c r="AW223" s="32"/>
      <c r="AX223" s="32"/>
      <c r="AY223" s="450" t="str">
        <f t="shared" si="110"/>
        <v xml:space="preserve"> </v>
      </c>
    </row>
    <row r="224" spans="1:51" s="120" customFormat="1">
      <c r="A224" s="543"/>
      <c r="B224" s="543"/>
      <c r="C224" s="117">
        <f t="shared" si="89"/>
        <v>203</v>
      </c>
      <c r="D224" s="174"/>
      <c r="E224" s="174"/>
      <c r="F224" s="341">
        <f t="shared" si="103"/>
        <v>0</v>
      </c>
      <c r="G224" s="283"/>
      <c r="H224" s="118" t="str">
        <f t="shared" si="91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93"/>
        <v>-</v>
      </c>
      <c r="L224" s="156"/>
      <c r="M224" s="44" t="str">
        <f t="shared" si="92"/>
        <v>-</v>
      </c>
      <c r="N224" s="157">
        <f t="shared" si="104"/>
        <v>0</v>
      </c>
      <c r="O224" s="157">
        <f t="shared" si="105"/>
        <v>0</v>
      </c>
      <c r="P224" s="157">
        <f t="shared" si="106"/>
        <v>0</v>
      </c>
      <c r="Q224" s="157">
        <f t="shared" si="107"/>
        <v>0</v>
      </c>
      <c r="R224" s="158">
        <f t="shared" si="108"/>
        <v>0</v>
      </c>
      <c r="S224" s="158">
        <f t="shared" si="108"/>
        <v>0</v>
      </c>
      <c r="T224" s="158">
        <f t="shared" si="108"/>
        <v>0</v>
      </c>
      <c r="U224" s="158">
        <f t="shared" si="108"/>
        <v>0</v>
      </c>
      <c r="V224" s="158">
        <f t="shared" si="111"/>
        <v>0</v>
      </c>
      <c r="W224" s="158">
        <f t="shared" si="109"/>
        <v>0</v>
      </c>
      <c r="X224" s="158">
        <f t="shared" si="109"/>
        <v>0</v>
      </c>
      <c r="Y224" s="158">
        <f t="shared" si="90"/>
        <v>0</v>
      </c>
      <c r="Z224" s="158">
        <f t="shared" si="84"/>
        <v>0</v>
      </c>
      <c r="AA224" s="158">
        <f t="shared" si="84"/>
        <v>0</v>
      </c>
      <c r="AB224" s="158">
        <f t="shared" si="84"/>
        <v>0</v>
      </c>
      <c r="AC224" s="158">
        <f t="shared" si="84"/>
        <v>0</v>
      </c>
      <c r="AD224" s="158">
        <f t="shared" si="85"/>
        <v>0</v>
      </c>
      <c r="AE224" s="44" t="str">
        <f>IF(J224="s",IF(K224&gt;(SUMMARY!$I$12*H224),K224,0),"- ")</f>
        <v xml:space="preserve">- </v>
      </c>
      <c r="AF224" s="56" t="str">
        <f t="shared" si="94"/>
        <v>OK</v>
      </c>
      <c r="AG224" s="56">
        <f t="shared" si="95"/>
        <v>0</v>
      </c>
      <c r="AH224" s="56">
        <f t="shared" si="96"/>
        <v>0</v>
      </c>
      <c r="AI224" s="56">
        <f t="shared" si="97"/>
        <v>0</v>
      </c>
      <c r="AJ224" s="56">
        <f t="shared" si="98"/>
        <v>0</v>
      </c>
      <c r="AK224" s="56">
        <f t="shared" si="99"/>
        <v>0</v>
      </c>
      <c r="AL224" s="56">
        <f t="shared" si="100"/>
        <v>0</v>
      </c>
      <c r="AM224" s="159" t="b">
        <f t="shared" si="101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102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86"/>
        <v>0</v>
      </c>
      <c r="AU224" s="125">
        <f t="shared" si="87"/>
        <v>0</v>
      </c>
      <c r="AV224" s="183">
        <f t="shared" si="88"/>
        <v>0</v>
      </c>
      <c r="AW224" s="32"/>
      <c r="AX224" s="32"/>
      <c r="AY224" s="450" t="str">
        <f t="shared" si="110"/>
        <v xml:space="preserve"> </v>
      </c>
    </row>
    <row r="225" spans="1:51" s="120" customFormat="1">
      <c r="A225" s="543"/>
      <c r="B225" s="543"/>
      <c r="C225" s="117">
        <f t="shared" si="89"/>
        <v>204</v>
      </c>
      <c r="D225" s="174"/>
      <c r="E225" s="174"/>
      <c r="F225" s="341">
        <f t="shared" si="103"/>
        <v>0</v>
      </c>
      <c r="G225" s="283"/>
      <c r="H225" s="118" t="str">
        <f t="shared" si="91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93"/>
        <v>-</v>
      </c>
      <c r="L225" s="156"/>
      <c r="M225" s="44" t="str">
        <f t="shared" si="92"/>
        <v>-</v>
      </c>
      <c r="N225" s="157">
        <f t="shared" si="104"/>
        <v>0</v>
      </c>
      <c r="O225" s="157">
        <f t="shared" si="105"/>
        <v>0</v>
      </c>
      <c r="P225" s="157">
        <f t="shared" si="106"/>
        <v>0</v>
      </c>
      <c r="Q225" s="157">
        <f t="shared" si="107"/>
        <v>0</v>
      </c>
      <c r="R225" s="158">
        <f t="shared" si="108"/>
        <v>0</v>
      </c>
      <c r="S225" s="158">
        <f t="shared" si="108"/>
        <v>0</v>
      </c>
      <c r="T225" s="158">
        <f t="shared" si="108"/>
        <v>0</v>
      </c>
      <c r="U225" s="158">
        <f t="shared" si="108"/>
        <v>0</v>
      </c>
      <c r="V225" s="158">
        <f t="shared" si="111"/>
        <v>0</v>
      </c>
      <c r="W225" s="158">
        <f t="shared" si="109"/>
        <v>0</v>
      </c>
      <c r="X225" s="158">
        <f t="shared" si="109"/>
        <v>0</v>
      </c>
      <c r="Y225" s="158">
        <f t="shared" si="90"/>
        <v>0</v>
      </c>
      <c r="Z225" s="158">
        <f t="shared" si="84"/>
        <v>0</v>
      </c>
      <c r="AA225" s="158">
        <f t="shared" si="84"/>
        <v>0</v>
      </c>
      <c r="AB225" s="158">
        <f t="shared" si="84"/>
        <v>0</v>
      </c>
      <c r="AC225" s="158">
        <f t="shared" si="84"/>
        <v>0</v>
      </c>
      <c r="AD225" s="158">
        <f t="shared" si="85"/>
        <v>0</v>
      </c>
      <c r="AE225" s="44" t="str">
        <f>IF(J225="s",IF(K225&gt;(SUMMARY!$I$12*H225),K225,0),"- ")</f>
        <v xml:space="preserve">- </v>
      </c>
      <c r="AF225" s="56" t="str">
        <f t="shared" si="94"/>
        <v>OK</v>
      </c>
      <c r="AG225" s="56">
        <f t="shared" si="95"/>
        <v>0</v>
      </c>
      <c r="AH225" s="56">
        <f t="shared" si="96"/>
        <v>0</v>
      </c>
      <c r="AI225" s="56">
        <f t="shared" si="97"/>
        <v>0</v>
      </c>
      <c r="AJ225" s="56">
        <f t="shared" si="98"/>
        <v>0</v>
      </c>
      <c r="AK225" s="56">
        <f t="shared" si="99"/>
        <v>0</v>
      </c>
      <c r="AL225" s="56">
        <f t="shared" si="100"/>
        <v>0</v>
      </c>
      <c r="AM225" s="159" t="b">
        <f t="shared" si="101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102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86"/>
        <v>0</v>
      </c>
      <c r="AU225" s="125">
        <f t="shared" si="87"/>
        <v>0</v>
      </c>
      <c r="AV225" s="183">
        <f t="shared" si="88"/>
        <v>0</v>
      </c>
      <c r="AW225" s="32"/>
      <c r="AX225" s="32"/>
      <c r="AY225" s="450" t="str">
        <f t="shared" si="110"/>
        <v xml:space="preserve"> </v>
      </c>
    </row>
    <row r="226" spans="1:51" s="120" customFormat="1">
      <c r="A226" s="543"/>
      <c r="B226" s="543"/>
      <c r="C226" s="117">
        <f t="shared" si="89"/>
        <v>205</v>
      </c>
      <c r="D226" s="174"/>
      <c r="E226" s="174"/>
      <c r="F226" s="341">
        <f t="shared" si="103"/>
        <v>0</v>
      </c>
      <c r="G226" s="283"/>
      <c r="H226" s="118" t="str">
        <f t="shared" si="91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93"/>
        <v>-</v>
      </c>
      <c r="L226" s="156"/>
      <c r="M226" s="44" t="str">
        <f t="shared" si="92"/>
        <v>-</v>
      </c>
      <c r="N226" s="157">
        <f t="shared" si="104"/>
        <v>0</v>
      </c>
      <c r="O226" s="157">
        <f t="shared" si="105"/>
        <v>0</v>
      </c>
      <c r="P226" s="157">
        <f t="shared" si="106"/>
        <v>0</v>
      </c>
      <c r="Q226" s="157">
        <f t="shared" si="107"/>
        <v>0</v>
      </c>
      <c r="R226" s="158">
        <f t="shared" si="108"/>
        <v>0</v>
      </c>
      <c r="S226" s="158">
        <f t="shared" si="108"/>
        <v>0</v>
      </c>
      <c r="T226" s="158">
        <f t="shared" si="108"/>
        <v>0</v>
      </c>
      <c r="U226" s="158">
        <f t="shared" si="108"/>
        <v>0</v>
      </c>
      <c r="V226" s="158">
        <f t="shared" si="111"/>
        <v>0</v>
      </c>
      <c r="W226" s="158">
        <f t="shared" si="109"/>
        <v>0</v>
      </c>
      <c r="X226" s="158">
        <f t="shared" si="109"/>
        <v>0</v>
      </c>
      <c r="Y226" s="158">
        <f t="shared" si="90"/>
        <v>0</v>
      </c>
      <c r="Z226" s="158">
        <f t="shared" si="84"/>
        <v>0</v>
      </c>
      <c r="AA226" s="158">
        <f t="shared" si="84"/>
        <v>0</v>
      </c>
      <c r="AB226" s="158">
        <f t="shared" si="84"/>
        <v>0</v>
      </c>
      <c r="AC226" s="158">
        <f t="shared" si="84"/>
        <v>0</v>
      </c>
      <c r="AD226" s="158">
        <f t="shared" si="85"/>
        <v>0</v>
      </c>
      <c r="AE226" s="44" t="str">
        <f>IF(J226="s",IF(K226&gt;(SUMMARY!$I$12*H226),K226,0),"- ")</f>
        <v xml:space="preserve">- </v>
      </c>
      <c r="AF226" s="56" t="str">
        <f t="shared" si="94"/>
        <v>OK</v>
      </c>
      <c r="AG226" s="56">
        <f t="shared" si="95"/>
        <v>0</v>
      </c>
      <c r="AH226" s="56">
        <f t="shared" si="96"/>
        <v>0</v>
      </c>
      <c r="AI226" s="56">
        <f t="shared" si="97"/>
        <v>0</v>
      </c>
      <c r="AJ226" s="56">
        <f t="shared" si="98"/>
        <v>0</v>
      </c>
      <c r="AK226" s="56">
        <f t="shared" si="99"/>
        <v>0</v>
      </c>
      <c r="AL226" s="56">
        <f t="shared" si="100"/>
        <v>0</v>
      </c>
      <c r="AM226" s="159" t="b">
        <f t="shared" si="101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102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86"/>
        <v>0</v>
      </c>
      <c r="AU226" s="125">
        <f t="shared" si="87"/>
        <v>0</v>
      </c>
      <c r="AV226" s="183">
        <f t="shared" si="88"/>
        <v>0</v>
      </c>
      <c r="AW226" s="32"/>
      <c r="AX226" s="32"/>
      <c r="AY226" s="450" t="str">
        <f t="shared" si="110"/>
        <v xml:space="preserve"> </v>
      </c>
    </row>
    <row r="227" spans="1:51" s="120" customFormat="1">
      <c r="A227" s="543"/>
      <c r="B227" s="543"/>
      <c r="C227" s="117">
        <f t="shared" si="89"/>
        <v>206</v>
      </c>
      <c r="D227" s="174"/>
      <c r="E227" s="174"/>
      <c r="F227" s="341">
        <f t="shared" si="103"/>
        <v>0</v>
      </c>
      <c r="G227" s="283"/>
      <c r="H227" s="118" t="str">
        <f t="shared" si="91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93"/>
        <v>-</v>
      </c>
      <c r="L227" s="156"/>
      <c r="M227" s="44" t="str">
        <f t="shared" si="92"/>
        <v>-</v>
      </c>
      <c r="N227" s="157">
        <f t="shared" si="104"/>
        <v>0</v>
      </c>
      <c r="O227" s="157">
        <f t="shared" si="105"/>
        <v>0</v>
      </c>
      <c r="P227" s="157">
        <f t="shared" si="106"/>
        <v>0</v>
      </c>
      <c r="Q227" s="157">
        <f t="shared" si="107"/>
        <v>0</v>
      </c>
      <c r="R227" s="158">
        <f t="shared" si="108"/>
        <v>0</v>
      </c>
      <c r="S227" s="158">
        <f t="shared" si="108"/>
        <v>0</v>
      </c>
      <c r="T227" s="158">
        <f t="shared" si="108"/>
        <v>0</v>
      </c>
      <c r="U227" s="158">
        <f t="shared" si="108"/>
        <v>0</v>
      </c>
      <c r="V227" s="158">
        <f t="shared" si="111"/>
        <v>0</v>
      </c>
      <c r="W227" s="158">
        <f t="shared" si="109"/>
        <v>0</v>
      </c>
      <c r="X227" s="158">
        <f t="shared" si="109"/>
        <v>0</v>
      </c>
      <c r="Y227" s="158">
        <f t="shared" si="90"/>
        <v>0</v>
      </c>
      <c r="Z227" s="158">
        <f t="shared" si="84"/>
        <v>0</v>
      </c>
      <c r="AA227" s="158">
        <f t="shared" si="84"/>
        <v>0</v>
      </c>
      <c r="AB227" s="158">
        <f t="shared" si="84"/>
        <v>0</v>
      </c>
      <c r="AC227" s="158">
        <f t="shared" si="84"/>
        <v>0</v>
      </c>
      <c r="AD227" s="158">
        <f t="shared" si="85"/>
        <v>0</v>
      </c>
      <c r="AE227" s="44" t="str">
        <f>IF(J227="s",IF(K227&gt;(SUMMARY!$I$12*H227),K227,0),"- ")</f>
        <v xml:space="preserve">- </v>
      </c>
      <c r="AF227" s="56" t="str">
        <f t="shared" si="94"/>
        <v>OK</v>
      </c>
      <c r="AG227" s="56">
        <f t="shared" si="95"/>
        <v>0</v>
      </c>
      <c r="AH227" s="56">
        <f t="shared" si="96"/>
        <v>0</v>
      </c>
      <c r="AI227" s="56">
        <f t="shared" si="97"/>
        <v>0</v>
      </c>
      <c r="AJ227" s="56">
        <f t="shared" si="98"/>
        <v>0</v>
      </c>
      <c r="AK227" s="56">
        <f t="shared" si="99"/>
        <v>0</v>
      </c>
      <c r="AL227" s="56">
        <f t="shared" si="100"/>
        <v>0</v>
      </c>
      <c r="AM227" s="159" t="b">
        <f t="shared" si="101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102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86"/>
        <v>0</v>
      </c>
      <c r="AU227" s="125">
        <f t="shared" si="87"/>
        <v>0</v>
      </c>
      <c r="AV227" s="183">
        <f t="shared" si="88"/>
        <v>0</v>
      </c>
      <c r="AW227" s="32"/>
      <c r="AX227" s="32"/>
      <c r="AY227" s="450" t="str">
        <f t="shared" si="110"/>
        <v xml:space="preserve"> </v>
      </c>
    </row>
    <row r="228" spans="1:51" s="120" customFormat="1">
      <c r="A228" s="543"/>
      <c r="B228" s="543"/>
      <c r="C228" s="117">
        <f t="shared" si="89"/>
        <v>207</v>
      </c>
      <c r="D228" s="174"/>
      <c r="E228" s="174"/>
      <c r="F228" s="341">
        <f t="shared" si="103"/>
        <v>0</v>
      </c>
      <c r="G228" s="283"/>
      <c r="H228" s="118" t="str">
        <f t="shared" si="91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93"/>
        <v>-</v>
      </c>
      <c r="L228" s="156"/>
      <c r="M228" s="44" t="str">
        <f t="shared" si="92"/>
        <v>-</v>
      </c>
      <c r="N228" s="157">
        <f t="shared" si="104"/>
        <v>0</v>
      </c>
      <c r="O228" s="157">
        <f t="shared" si="105"/>
        <v>0</v>
      </c>
      <c r="P228" s="157">
        <f t="shared" si="106"/>
        <v>0</v>
      </c>
      <c r="Q228" s="157">
        <f t="shared" si="107"/>
        <v>0</v>
      </c>
      <c r="R228" s="158">
        <f t="shared" si="108"/>
        <v>0</v>
      </c>
      <c r="S228" s="158">
        <f t="shared" si="108"/>
        <v>0</v>
      </c>
      <c r="T228" s="158">
        <f t="shared" si="108"/>
        <v>0</v>
      </c>
      <c r="U228" s="158">
        <f t="shared" si="108"/>
        <v>0</v>
      </c>
      <c r="V228" s="158">
        <f t="shared" si="111"/>
        <v>0</v>
      </c>
      <c r="W228" s="158">
        <f t="shared" si="109"/>
        <v>0</v>
      </c>
      <c r="X228" s="158">
        <f t="shared" si="109"/>
        <v>0</v>
      </c>
      <c r="Y228" s="158">
        <f t="shared" si="90"/>
        <v>0</v>
      </c>
      <c r="Z228" s="158">
        <f t="shared" si="84"/>
        <v>0</v>
      </c>
      <c r="AA228" s="158">
        <f t="shared" si="84"/>
        <v>0</v>
      </c>
      <c r="AB228" s="158">
        <f t="shared" si="84"/>
        <v>0</v>
      </c>
      <c r="AC228" s="158">
        <f t="shared" ref="AC228:AD276" si="112">IF($L228=AO$4,$I228,0)</f>
        <v>0</v>
      </c>
      <c r="AD228" s="158">
        <f t="shared" si="85"/>
        <v>0</v>
      </c>
      <c r="AE228" s="44" t="str">
        <f>IF(J228="s",IF(K228&gt;(SUMMARY!$I$12*H228),K228,0),"- ")</f>
        <v xml:space="preserve">- </v>
      </c>
      <c r="AF228" s="56" t="str">
        <f t="shared" si="94"/>
        <v>OK</v>
      </c>
      <c r="AG228" s="56">
        <f t="shared" si="95"/>
        <v>0</v>
      </c>
      <c r="AH228" s="56">
        <f t="shared" si="96"/>
        <v>0</v>
      </c>
      <c r="AI228" s="56">
        <f t="shared" si="97"/>
        <v>0</v>
      </c>
      <c r="AJ228" s="56">
        <f t="shared" si="98"/>
        <v>0</v>
      </c>
      <c r="AK228" s="56">
        <f t="shared" si="99"/>
        <v>0</v>
      </c>
      <c r="AL228" s="56">
        <f t="shared" si="100"/>
        <v>0</v>
      </c>
      <c r="AM228" s="159" t="b">
        <f t="shared" si="101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102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86"/>
        <v>0</v>
      </c>
      <c r="AU228" s="125">
        <f t="shared" si="87"/>
        <v>0</v>
      </c>
      <c r="AV228" s="183">
        <f t="shared" si="88"/>
        <v>0</v>
      </c>
      <c r="AW228" s="32"/>
      <c r="AX228" s="32"/>
      <c r="AY228" s="450" t="str">
        <f t="shared" si="110"/>
        <v xml:space="preserve"> </v>
      </c>
    </row>
    <row r="229" spans="1:51" s="120" customFormat="1">
      <c r="A229" s="543"/>
      <c r="B229" s="543"/>
      <c r="C229" s="117">
        <f t="shared" si="89"/>
        <v>208</v>
      </c>
      <c r="D229" s="174"/>
      <c r="E229" s="174"/>
      <c r="F229" s="341">
        <f t="shared" si="103"/>
        <v>0</v>
      </c>
      <c r="G229" s="283"/>
      <c r="H229" s="118" t="str">
        <f t="shared" si="91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93"/>
        <v>-</v>
      </c>
      <c r="L229" s="156"/>
      <c r="M229" s="44" t="str">
        <f t="shared" si="92"/>
        <v>-</v>
      </c>
      <c r="N229" s="157">
        <f t="shared" si="104"/>
        <v>0</v>
      </c>
      <c r="O229" s="157">
        <f t="shared" si="105"/>
        <v>0</v>
      </c>
      <c r="P229" s="157">
        <f t="shared" si="106"/>
        <v>0</v>
      </c>
      <c r="Q229" s="157">
        <f t="shared" si="107"/>
        <v>0</v>
      </c>
      <c r="R229" s="158">
        <f t="shared" si="108"/>
        <v>0</v>
      </c>
      <c r="S229" s="158">
        <f t="shared" si="108"/>
        <v>0</v>
      </c>
      <c r="T229" s="158">
        <f t="shared" si="108"/>
        <v>0</v>
      </c>
      <c r="U229" s="158">
        <f t="shared" si="108"/>
        <v>0</v>
      </c>
      <c r="V229" s="158">
        <f t="shared" si="111"/>
        <v>0</v>
      </c>
      <c r="W229" s="158">
        <f t="shared" si="109"/>
        <v>0</v>
      </c>
      <c r="X229" s="158">
        <f t="shared" si="109"/>
        <v>0</v>
      </c>
      <c r="Y229" s="158">
        <f t="shared" si="90"/>
        <v>0</v>
      </c>
      <c r="Z229" s="158">
        <f t="shared" si="90"/>
        <v>0</v>
      </c>
      <c r="AA229" s="158">
        <f t="shared" si="90"/>
        <v>0</v>
      </c>
      <c r="AB229" s="158">
        <f t="shared" si="90"/>
        <v>0</v>
      </c>
      <c r="AC229" s="158">
        <f t="shared" si="112"/>
        <v>0</v>
      </c>
      <c r="AD229" s="158">
        <f t="shared" si="112"/>
        <v>0</v>
      </c>
      <c r="AE229" s="44" t="str">
        <f>IF(J229="s",IF(K229&gt;(SUMMARY!$I$12*H229),K229,0),"- ")</f>
        <v xml:space="preserve">- </v>
      </c>
      <c r="AF229" s="56" t="str">
        <f t="shared" si="94"/>
        <v>OK</v>
      </c>
      <c r="AG229" s="56">
        <f t="shared" si="95"/>
        <v>0</v>
      </c>
      <c r="AH229" s="56">
        <f t="shared" si="96"/>
        <v>0</v>
      </c>
      <c r="AI229" s="56">
        <f t="shared" si="97"/>
        <v>0</v>
      </c>
      <c r="AJ229" s="56">
        <f t="shared" si="98"/>
        <v>0</v>
      </c>
      <c r="AK229" s="56">
        <f t="shared" si="99"/>
        <v>0</v>
      </c>
      <c r="AL229" s="56">
        <f t="shared" si="100"/>
        <v>0</v>
      </c>
      <c r="AM229" s="159" t="b">
        <f t="shared" si="101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102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86"/>
        <v>0</v>
      </c>
      <c r="AU229" s="125">
        <f t="shared" si="87"/>
        <v>0</v>
      </c>
      <c r="AV229" s="183">
        <f t="shared" si="88"/>
        <v>0</v>
      </c>
      <c r="AW229" s="32"/>
      <c r="AX229" s="32"/>
      <c r="AY229" s="450" t="str">
        <f t="shared" si="110"/>
        <v xml:space="preserve"> </v>
      </c>
    </row>
    <row r="230" spans="1:51" s="120" customFormat="1">
      <c r="A230" s="543"/>
      <c r="B230" s="543"/>
      <c r="C230" s="117">
        <f t="shared" si="89"/>
        <v>209</v>
      </c>
      <c r="D230" s="174"/>
      <c r="E230" s="174"/>
      <c r="F230" s="341">
        <f t="shared" si="103"/>
        <v>0</v>
      </c>
      <c r="G230" s="283"/>
      <c r="H230" s="118" t="str">
        <f t="shared" si="91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93"/>
        <v>-</v>
      </c>
      <c r="L230" s="156"/>
      <c r="M230" s="44" t="str">
        <f t="shared" si="92"/>
        <v>-</v>
      </c>
      <c r="N230" s="157">
        <f t="shared" si="104"/>
        <v>0</v>
      </c>
      <c r="O230" s="157">
        <f t="shared" si="105"/>
        <v>0</v>
      </c>
      <c r="P230" s="157">
        <f t="shared" si="106"/>
        <v>0</v>
      </c>
      <c r="Q230" s="157">
        <f t="shared" si="107"/>
        <v>0</v>
      </c>
      <c r="R230" s="158">
        <f t="shared" si="108"/>
        <v>0</v>
      </c>
      <c r="S230" s="158">
        <f t="shared" si="108"/>
        <v>0</v>
      </c>
      <c r="T230" s="158">
        <f t="shared" si="108"/>
        <v>0</v>
      </c>
      <c r="U230" s="158">
        <f t="shared" si="108"/>
        <v>0</v>
      </c>
      <c r="V230" s="158">
        <f t="shared" si="111"/>
        <v>0</v>
      </c>
      <c r="W230" s="158">
        <f t="shared" si="109"/>
        <v>0</v>
      </c>
      <c r="X230" s="158">
        <f t="shared" si="109"/>
        <v>0</v>
      </c>
      <c r="Y230" s="158">
        <f t="shared" si="90"/>
        <v>0</v>
      </c>
      <c r="Z230" s="158">
        <f t="shared" si="90"/>
        <v>0</v>
      </c>
      <c r="AA230" s="158">
        <f t="shared" si="90"/>
        <v>0</v>
      </c>
      <c r="AB230" s="158">
        <f t="shared" si="90"/>
        <v>0</v>
      </c>
      <c r="AC230" s="158">
        <f t="shared" si="112"/>
        <v>0</v>
      </c>
      <c r="AD230" s="158">
        <f t="shared" si="112"/>
        <v>0</v>
      </c>
      <c r="AE230" s="44" t="str">
        <f>IF(J230="s",IF(K230&gt;(SUMMARY!$I$12*H230),K230,0),"- ")</f>
        <v xml:space="preserve">- </v>
      </c>
      <c r="AF230" s="56" t="str">
        <f t="shared" si="94"/>
        <v>OK</v>
      </c>
      <c r="AG230" s="56">
        <f t="shared" si="95"/>
        <v>0</v>
      </c>
      <c r="AH230" s="56">
        <f t="shared" si="96"/>
        <v>0</v>
      </c>
      <c r="AI230" s="56">
        <f t="shared" si="97"/>
        <v>0</v>
      </c>
      <c r="AJ230" s="56">
        <f t="shared" si="98"/>
        <v>0</v>
      </c>
      <c r="AK230" s="56">
        <f t="shared" si="99"/>
        <v>0</v>
      </c>
      <c r="AL230" s="56">
        <f t="shared" si="100"/>
        <v>0</v>
      </c>
      <c r="AM230" s="159" t="b">
        <f t="shared" si="101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102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86"/>
        <v>0</v>
      </c>
      <c r="AU230" s="125">
        <f t="shared" si="87"/>
        <v>0</v>
      </c>
      <c r="AV230" s="183">
        <f t="shared" si="88"/>
        <v>0</v>
      </c>
      <c r="AW230" s="32"/>
      <c r="AX230" s="32"/>
      <c r="AY230" s="450" t="str">
        <f t="shared" si="110"/>
        <v xml:space="preserve"> </v>
      </c>
    </row>
    <row r="231" spans="1:51" s="120" customFormat="1">
      <c r="A231" s="543"/>
      <c r="B231" s="543"/>
      <c r="C231" s="117">
        <f t="shared" si="89"/>
        <v>210</v>
      </c>
      <c r="D231" s="174"/>
      <c r="E231" s="174"/>
      <c r="F231" s="341">
        <f t="shared" si="103"/>
        <v>0</v>
      </c>
      <c r="G231" s="283"/>
      <c r="H231" s="118" t="str">
        <f t="shared" si="91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93"/>
        <v>-</v>
      </c>
      <c r="L231" s="156"/>
      <c r="M231" s="44" t="str">
        <f t="shared" si="92"/>
        <v>-</v>
      </c>
      <c r="N231" s="157">
        <f t="shared" si="104"/>
        <v>0</v>
      </c>
      <c r="O231" s="157">
        <f t="shared" si="105"/>
        <v>0</v>
      </c>
      <c r="P231" s="157">
        <f t="shared" si="106"/>
        <v>0</v>
      </c>
      <c r="Q231" s="157">
        <f t="shared" si="107"/>
        <v>0</v>
      </c>
      <c r="R231" s="158">
        <f t="shared" si="108"/>
        <v>0</v>
      </c>
      <c r="S231" s="158">
        <f t="shared" si="108"/>
        <v>0</v>
      </c>
      <c r="T231" s="158">
        <f t="shared" si="108"/>
        <v>0</v>
      </c>
      <c r="U231" s="158">
        <f t="shared" si="108"/>
        <v>0</v>
      </c>
      <c r="V231" s="158">
        <f t="shared" si="111"/>
        <v>0</v>
      </c>
      <c r="W231" s="158">
        <f t="shared" si="109"/>
        <v>0</v>
      </c>
      <c r="X231" s="158">
        <f t="shared" si="109"/>
        <v>0</v>
      </c>
      <c r="Y231" s="158">
        <f t="shared" si="90"/>
        <v>0</v>
      </c>
      <c r="Z231" s="158">
        <f t="shared" si="90"/>
        <v>0</v>
      </c>
      <c r="AA231" s="158">
        <f t="shared" si="90"/>
        <v>0</v>
      </c>
      <c r="AB231" s="158">
        <f t="shared" si="90"/>
        <v>0</v>
      </c>
      <c r="AC231" s="158">
        <f t="shared" si="112"/>
        <v>0</v>
      </c>
      <c r="AD231" s="158">
        <f t="shared" si="112"/>
        <v>0</v>
      </c>
      <c r="AE231" s="44" t="str">
        <f>IF(J231="s",IF(K231&gt;(SUMMARY!$I$12*H231),K231,0),"- ")</f>
        <v xml:space="preserve">- </v>
      </c>
      <c r="AF231" s="56" t="str">
        <f t="shared" si="94"/>
        <v>OK</v>
      </c>
      <c r="AG231" s="56">
        <f t="shared" si="95"/>
        <v>0</v>
      </c>
      <c r="AH231" s="56">
        <f t="shared" si="96"/>
        <v>0</v>
      </c>
      <c r="AI231" s="56">
        <f t="shared" si="97"/>
        <v>0</v>
      </c>
      <c r="AJ231" s="56">
        <f t="shared" si="98"/>
        <v>0</v>
      </c>
      <c r="AK231" s="56">
        <f t="shared" si="99"/>
        <v>0</v>
      </c>
      <c r="AL231" s="56">
        <f t="shared" si="100"/>
        <v>0</v>
      </c>
      <c r="AM231" s="159" t="b">
        <f t="shared" si="101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102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86"/>
        <v>0</v>
      </c>
      <c r="AU231" s="125">
        <f t="shared" si="87"/>
        <v>0</v>
      </c>
      <c r="AV231" s="183">
        <f t="shared" si="88"/>
        <v>0</v>
      </c>
      <c r="AW231" s="32"/>
      <c r="AX231" s="32"/>
      <c r="AY231" s="450" t="str">
        <f t="shared" si="110"/>
        <v xml:space="preserve"> </v>
      </c>
    </row>
    <row r="232" spans="1:51" s="120" customFormat="1">
      <c r="A232" s="543"/>
      <c r="B232" s="543"/>
      <c r="C232" s="117">
        <f t="shared" si="89"/>
        <v>211</v>
      </c>
      <c r="D232" s="174"/>
      <c r="E232" s="174"/>
      <c r="F232" s="341">
        <f t="shared" si="103"/>
        <v>0</v>
      </c>
      <c r="G232" s="283"/>
      <c r="H232" s="118" t="str">
        <f t="shared" si="91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93"/>
        <v>-</v>
      </c>
      <c r="L232" s="156"/>
      <c r="M232" s="44" t="str">
        <f t="shared" si="92"/>
        <v>-</v>
      </c>
      <c r="N232" s="157">
        <f t="shared" si="104"/>
        <v>0</v>
      </c>
      <c r="O232" s="157">
        <f t="shared" si="105"/>
        <v>0</v>
      </c>
      <c r="P232" s="157">
        <f t="shared" si="106"/>
        <v>0</v>
      </c>
      <c r="Q232" s="157">
        <f t="shared" si="107"/>
        <v>0</v>
      </c>
      <c r="R232" s="158">
        <f t="shared" si="108"/>
        <v>0</v>
      </c>
      <c r="S232" s="158">
        <f t="shared" si="108"/>
        <v>0</v>
      </c>
      <c r="T232" s="158">
        <f t="shared" si="108"/>
        <v>0</v>
      </c>
      <c r="U232" s="158">
        <f t="shared" si="108"/>
        <v>0</v>
      </c>
      <c r="V232" s="158">
        <f t="shared" si="111"/>
        <v>0</v>
      </c>
      <c r="W232" s="158">
        <f t="shared" si="109"/>
        <v>0</v>
      </c>
      <c r="X232" s="158">
        <f t="shared" si="109"/>
        <v>0</v>
      </c>
      <c r="Y232" s="158">
        <f t="shared" si="90"/>
        <v>0</v>
      </c>
      <c r="Z232" s="158">
        <f t="shared" si="90"/>
        <v>0</v>
      </c>
      <c r="AA232" s="158">
        <f t="shared" si="90"/>
        <v>0</v>
      </c>
      <c r="AB232" s="158">
        <f t="shared" si="90"/>
        <v>0</v>
      </c>
      <c r="AC232" s="158">
        <f t="shared" si="112"/>
        <v>0</v>
      </c>
      <c r="AD232" s="158">
        <f t="shared" si="112"/>
        <v>0</v>
      </c>
      <c r="AE232" s="44" t="str">
        <f>IF(J232="s",IF(K232&gt;(SUMMARY!$I$12*H232),K232,0),"- ")</f>
        <v xml:space="preserve">- </v>
      </c>
      <c r="AF232" s="56" t="str">
        <f t="shared" si="94"/>
        <v>OK</v>
      </c>
      <c r="AG232" s="56">
        <f t="shared" si="95"/>
        <v>0</v>
      </c>
      <c r="AH232" s="56">
        <f t="shared" si="96"/>
        <v>0</v>
      </c>
      <c r="AI232" s="56">
        <f t="shared" si="97"/>
        <v>0</v>
      </c>
      <c r="AJ232" s="56">
        <f t="shared" si="98"/>
        <v>0</v>
      </c>
      <c r="AK232" s="56">
        <f t="shared" si="99"/>
        <v>0</v>
      </c>
      <c r="AL232" s="56">
        <f t="shared" si="100"/>
        <v>0</v>
      </c>
      <c r="AM232" s="159" t="b">
        <f t="shared" si="101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102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86"/>
        <v>0</v>
      </c>
      <c r="AU232" s="125">
        <f t="shared" si="87"/>
        <v>0</v>
      </c>
      <c r="AV232" s="183">
        <f t="shared" si="88"/>
        <v>0</v>
      </c>
      <c r="AW232" s="32"/>
      <c r="AX232" s="32"/>
      <c r="AY232" s="450" t="str">
        <f t="shared" si="110"/>
        <v xml:space="preserve"> </v>
      </c>
    </row>
    <row r="233" spans="1:51" s="120" customFormat="1">
      <c r="A233" s="543"/>
      <c r="B233" s="543"/>
      <c r="C233" s="117">
        <f t="shared" si="89"/>
        <v>212</v>
      </c>
      <c r="D233" s="174"/>
      <c r="E233" s="174"/>
      <c r="F233" s="341">
        <f t="shared" si="103"/>
        <v>0</v>
      </c>
      <c r="G233" s="283"/>
      <c r="H233" s="118" t="str">
        <f t="shared" si="91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93"/>
        <v>-</v>
      </c>
      <c r="L233" s="156"/>
      <c r="M233" s="44" t="str">
        <f t="shared" si="92"/>
        <v>-</v>
      </c>
      <c r="N233" s="157">
        <f t="shared" si="104"/>
        <v>0</v>
      </c>
      <c r="O233" s="157">
        <f t="shared" si="105"/>
        <v>0</v>
      </c>
      <c r="P233" s="157">
        <f t="shared" si="106"/>
        <v>0</v>
      </c>
      <c r="Q233" s="157">
        <f t="shared" si="107"/>
        <v>0</v>
      </c>
      <c r="R233" s="158">
        <f t="shared" si="108"/>
        <v>0</v>
      </c>
      <c r="S233" s="158">
        <f t="shared" si="108"/>
        <v>0</v>
      </c>
      <c r="T233" s="158">
        <f t="shared" si="108"/>
        <v>0</v>
      </c>
      <c r="U233" s="158">
        <f t="shared" si="108"/>
        <v>0</v>
      </c>
      <c r="V233" s="158">
        <f t="shared" si="111"/>
        <v>0</v>
      </c>
      <c r="W233" s="158">
        <f t="shared" si="109"/>
        <v>0</v>
      </c>
      <c r="X233" s="158">
        <f t="shared" si="109"/>
        <v>0</v>
      </c>
      <c r="Y233" s="158">
        <f t="shared" si="90"/>
        <v>0</v>
      </c>
      <c r="Z233" s="158">
        <f t="shared" si="90"/>
        <v>0</v>
      </c>
      <c r="AA233" s="158">
        <f t="shared" si="90"/>
        <v>0</v>
      </c>
      <c r="AB233" s="158">
        <f t="shared" si="90"/>
        <v>0</v>
      </c>
      <c r="AC233" s="158">
        <f t="shared" si="112"/>
        <v>0</v>
      </c>
      <c r="AD233" s="158">
        <f t="shared" si="112"/>
        <v>0</v>
      </c>
      <c r="AE233" s="44" t="str">
        <f>IF(J233="s",IF(K233&gt;(SUMMARY!$I$12*H233),K233,0),"- ")</f>
        <v xml:space="preserve">- </v>
      </c>
      <c r="AF233" s="56" t="str">
        <f t="shared" si="94"/>
        <v>OK</v>
      </c>
      <c r="AG233" s="56">
        <f t="shared" si="95"/>
        <v>0</v>
      </c>
      <c r="AH233" s="56">
        <f t="shared" si="96"/>
        <v>0</v>
      </c>
      <c r="AI233" s="56">
        <f t="shared" si="97"/>
        <v>0</v>
      </c>
      <c r="AJ233" s="56">
        <f t="shared" si="98"/>
        <v>0</v>
      </c>
      <c r="AK233" s="56">
        <f t="shared" si="99"/>
        <v>0</v>
      </c>
      <c r="AL233" s="56">
        <f t="shared" si="100"/>
        <v>0</v>
      </c>
      <c r="AM233" s="159" t="b">
        <f t="shared" si="101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102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86"/>
        <v>0</v>
      </c>
      <c r="AU233" s="125">
        <f t="shared" si="87"/>
        <v>0</v>
      </c>
      <c r="AV233" s="183">
        <f t="shared" si="88"/>
        <v>0</v>
      </c>
      <c r="AW233" s="32"/>
      <c r="AX233" s="32"/>
      <c r="AY233" s="450" t="str">
        <f t="shared" si="110"/>
        <v xml:space="preserve"> </v>
      </c>
    </row>
    <row r="234" spans="1:51" s="120" customFormat="1">
      <c r="A234" s="543"/>
      <c r="B234" s="543"/>
      <c r="C234" s="117">
        <f t="shared" si="89"/>
        <v>213</v>
      </c>
      <c r="D234" s="174"/>
      <c r="E234" s="174"/>
      <c r="F234" s="341">
        <f t="shared" si="103"/>
        <v>0</v>
      </c>
      <c r="G234" s="283"/>
      <c r="H234" s="118" t="str">
        <f t="shared" si="91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93"/>
        <v>-</v>
      </c>
      <c r="L234" s="156"/>
      <c r="M234" s="44" t="str">
        <f t="shared" si="92"/>
        <v>-</v>
      </c>
      <c r="N234" s="157">
        <f t="shared" si="104"/>
        <v>0</v>
      </c>
      <c r="O234" s="157">
        <f t="shared" si="105"/>
        <v>0</v>
      </c>
      <c r="P234" s="157">
        <f t="shared" si="106"/>
        <v>0</v>
      </c>
      <c r="Q234" s="157">
        <f t="shared" si="107"/>
        <v>0</v>
      </c>
      <c r="R234" s="158">
        <f t="shared" si="108"/>
        <v>0</v>
      </c>
      <c r="S234" s="158">
        <f t="shared" si="108"/>
        <v>0</v>
      </c>
      <c r="T234" s="158">
        <f t="shared" si="108"/>
        <v>0</v>
      </c>
      <c r="U234" s="158">
        <f t="shared" si="108"/>
        <v>0</v>
      </c>
      <c r="V234" s="158">
        <f t="shared" si="111"/>
        <v>0</v>
      </c>
      <c r="W234" s="158">
        <f t="shared" si="109"/>
        <v>0</v>
      </c>
      <c r="X234" s="158">
        <f t="shared" si="109"/>
        <v>0</v>
      </c>
      <c r="Y234" s="158">
        <f t="shared" si="90"/>
        <v>0</v>
      </c>
      <c r="Z234" s="158">
        <f t="shared" si="90"/>
        <v>0</v>
      </c>
      <c r="AA234" s="158">
        <f t="shared" si="90"/>
        <v>0</v>
      </c>
      <c r="AB234" s="158">
        <f t="shared" si="90"/>
        <v>0</v>
      </c>
      <c r="AC234" s="158">
        <f t="shared" si="112"/>
        <v>0</v>
      </c>
      <c r="AD234" s="158">
        <f t="shared" si="112"/>
        <v>0</v>
      </c>
      <c r="AE234" s="44" t="str">
        <f>IF(J234="s",IF(K234&gt;(SUMMARY!$I$12*H234),K234,0),"- ")</f>
        <v xml:space="preserve">- </v>
      </c>
      <c r="AF234" s="56" t="str">
        <f t="shared" si="94"/>
        <v>OK</v>
      </c>
      <c r="AG234" s="56">
        <f t="shared" si="95"/>
        <v>0</v>
      </c>
      <c r="AH234" s="56">
        <f t="shared" si="96"/>
        <v>0</v>
      </c>
      <c r="AI234" s="56">
        <f t="shared" si="97"/>
        <v>0</v>
      </c>
      <c r="AJ234" s="56">
        <f t="shared" si="98"/>
        <v>0</v>
      </c>
      <c r="AK234" s="56">
        <f t="shared" si="99"/>
        <v>0</v>
      </c>
      <c r="AL234" s="56">
        <f t="shared" si="100"/>
        <v>0</v>
      </c>
      <c r="AM234" s="159" t="b">
        <f t="shared" si="101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102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86"/>
        <v>0</v>
      </c>
      <c r="AU234" s="125">
        <f t="shared" si="87"/>
        <v>0</v>
      </c>
      <c r="AV234" s="183">
        <f t="shared" si="88"/>
        <v>0</v>
      </c>
      <c r="AW234" s="32"/>
      <c r="AX234" s="32"/>
      <c r="AY234" s="450" t="str">
        <f t="shared" si="110"/>
        <v xml:space="preserve"> </v>
      </c>
    </row>
    <row r="235" spans="1:51" s="120" customFormat="1">
      <c r="A235" s="543"/>
      <c r="B235" s="543"/>
      <c r="C235" s="117">
        <f t="shared" si="89"/>
        <v>214</v>
      </c>
      <c r="D235" s="174"/>
      <c r="E235" s="174"/>
      <c r="F235" s="341">
        <f t="shared" si="103"/>
        <v>0</v>
      </c>
      <c r="G235" s="283"/>
      <c r="H235" s="118" t="str">
        <f t="shared" si="91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93"/>
        <v>-</v>
      </c>
      <c r="L235" s="156"/>
      <c r="M235" s="44" t="str">
        <f t="shared" si="92"/>
        <v>-</v>
      </c>
      <c r="N235" s="157">
        <f t="shared" si="104"/>
        <v>0</v>
      </c>
      <c r="O235" s="157">
        <f t="shared" si="105"/>
        <v>0</v>
      </c>
      <c r="P235" s="157">
        <f t="shared" si="106"/>
        <v>0</v>
      </c>
      <c r="Q235" s="157">
        <f t="shared" si="107"/>
        <v>0</v>
      </c>
      <c r="R235" s="158">
        <f t="shared" si="108"/>
        <v>0</v>
      </c>
      <c r="S235" s="158">
        <f t="shared" si="108"/>
        <v>0</v>
      </c>
      <c r="T235" s="158">
        <f t="shared" si="108"/>
        <v>0</v>
      </c>
      <c r="U235" s="158">
        <f t="shared" si="108"/>
        <v>0</v>
      </c>
      <c r="V235" s="158">
        <f t="shared" si="111"/>
        <v>0</v>
      </c>
      <c r="W235" s="158">
        <f t="shared" si="109"/>
        <v>0</v>
      </c>
      <c r="X235" s="158">
        <f t="shared" si="109"/>
        <v>0</v>
      </c>
      <c r="Y235" s="158">
        <f t="shared" si="90"/>
        <v>0</v>
      </c>
      <c r="Z235" s="158">
        <f t="shared" si="90"/>
        <v>0</v>
      </c>
      <c r="AA235" s="158">
        <f t="shared" si="90"/>
        <v>0</v>
      </c>
      <c r="AB235" s="158">
        <f t="shared" si="90"/>
        <v>0</v>
      </c>
      <c r="AC235" s="158">
        <f t="shared" si="112"/>
        <v>0</v>
      </c>
      <c r="AD235" s="158">
        <f t="shared" si="112"/>
        <v>0</v>
      </c>
      <c r="AE235" s="44" t="str">
        <f>IF(J235="s",IF(K235&gt;(SUMMARY!$I$12*H235),K235,0),"- ")</f>
        <v xml:space="preserve">- </v>
      </c>
      <c r="AF235" s="56" t="str">
        <f t="shared" si="94"/>
        <v>OK</v>
      </c>
      <c r="AG235" s="56">
        <f t="shared" si="95"/>
        <v>0</v>
      </c>
      <c r="AH235" s="56">
        <f t="shared" si="96"/>
        <v>0</v>
      </c>
      <c r="AI235" s="56">
        <f t="shared" si="97"/>
        <v>0</v>
      </c>
      <c r="AJ235" s="56">
        <f t="shared" si="98"/>
        <v>0</v>
      </c>
      <c r="AK235" s="56">
        <f t="shared" si="99"/>
        <v>0</v>
      </c>
      <c r="AL235" s="56">
        <f t="shared" si="100"/>
        <v>0</v>
      </c>
      <c r="AM235" s="159" t="b">
        <f t="shared" si="101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102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86"/>
        <v>0</v>
      </c>
      <c r="AU235" s="125">
        <f t="shared" si="87"/>
        <v>0</v>
      </c>
      <c r="AV235" s="183">
        <f t="shared" si="88"/>
        <v>0</v>
      </c>
      <c r="AW235" s="32"/>
      <c r="AX235" s="32"/>
      <c r="AY235" s="450" t="str">
        <f t="shared" si="110"/>
        <v xml:space="preserve"> </v>
      </c>
    </row>
    <row r="236" spans="1:51" s="120" customFormat="1">
      <c r="A236" s="543"/>
      <c r="B236" s="543"/>
      <c r="C236" s="117">
        <f t="shared" si="89"/>
        <v>215</v>
      </c>
      <c r="D236" s="174"/>
      <c r="E236" s="174"/>
      <c r="F236" s="341">
        <f t="shared" si="103"/>
        <v>0</v>
      </c>
      <c r="G236" s="283"/>
      <c r="H236" s="118" t="str">
        <f t="shared" si="91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93"/>
        <v>-</v>
      </c>
      <c r="L236" s="156"/>
      <c r="M236" s="44" t="str">
        <f t="shared" si="92"/>
        <v>-</v>
      </c>
      <c r="N236" s="157">
        <f t="shared" si="104"/>
        <v>0</v>
      </c>
      <c r="O236" s="157">
        <f t="shared" si="105"/>
        <v>0</v>
      </c>
      <c r="P236" s="157">
        <f t="shared" si="106"/>
        <v>0</v>
      </c>
      <c r="Q236" s="157">
        <f t="shared" si="107"/>
        <v>0</v>
      </c>
      <c r="R236" s="158">
        <f t="shared" si="108"/>
        <v>0</v>
      </c>
      <c r="S236" s="158">
        <f t="shared" si="108"/>
        <v>0</v>
      </c>
      <c r="T236" s="158">
        <f t="shared" si="108"/>
        <v>0</v>
      </c>
      <c r="U236" s="158">
        <f t="shared" si="108"/>
        <v>0</v>
      </c>
      <c r="V236" s="158">
        <f t="shared" si="111"/>
        <v>0</v>
      </c>
      <c r="W236" s="158">
        <f t="shared" si="109"/>
        <v>0</v>
      </c>
      <c r="X236" s="158">
        <f t="shared" si="109"/>
        <v>0</v>
      </c>
      <c r="Y236" s="158">
        <f t="shared" si="90"/>
        <v>0</v>
      </c>
      <c r="Z236" s="158">
        <f t="shared" si="90"/>
        <v>0</v>
      </c>
      <c r="AA236" s="158">
        <f t="shared" si="90"/>
        <v>0</v>
      </c>
      <c r="AB236" s="158">
        <f t="shared" si="90"/>
        <v>0</v>
      </c>
      <c r="AC236" s="158">
        <f t="shared" si="112"/>
        <v>0</v>
      </c>
      <c r="AD236" s="158">
        <f t="shared" si="112"/>
        <v>0</v>
      </c>
      <c r="AE236" s="44" t="str">
        <f>IF(J236="s",IF(K236&gt;(SUMMARY!$I$12*H236),K236,0),"- ")</f>
        <v xml:space="preserve">- </v>
      </c>
      <c r="AF236" s="56" t="str">
        <f t="shared" si="94"/>
        <v>OK</v>
      </c>
      <c r="AG236" s="56">
        <f t="shared" si="95"/>
        <v>0</v>
      </c>
      <c r="AH236" s="56">
        <f t="shared" si="96"/>
        <v>0</v>
      </c>
      <c r="AI236" s="56">
        <f t="shared" si="97"/>
        <v>0</v>
      </c>
      <c r="AJ236" s="56">
        <f t="shared" si="98"/>
        <v>0</v>
      </c>
      <c r="AK236" s="56">
        <f t="shared" si="99"/>
        <v>0</v>
      </c>
      <c r="AL236" s="56">
        <f t="shared" si="100"/>
        <v>0</v>
      </c>
      <c r="AM236" s="159" t="b">
        <f t="shared" si="101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102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86"/>
        <v>0</v>
      </c>
      <c r="AU236" s="125">
        <f t="shared" si="87"/>
        <v>0</v>
      </c>
      <c r="AV236" s="183">
        <f t="shared" si="88"/>
        <v>0</v>
      </c>
      <c r="AW236" s="32"/>
      <c r="AX236" s="32"/>
      <c r="AY236" s="450" t="str">
        <f t="shared" si="110"/>
        <v xml:space="preserve"> </v>
      </c>
    </row>
    <row r="237" spans="1:51" s="120" customFormat="1">
      <c r="A237" s="543"/>
      <c r="B237" s="543"/>
      <c r="C237" s="117">
        <f t="shared" si="89"/>
        <v>216</v>
      </c>
      <c r="D237" s="174"/>
      <c r="E237" s="174"/>
      <c r="F237" s="341">
        <f t="shared" si="103"/>
        <v>0</v>
      </c>
      <c r="G237" s="283"/>
      <c r="H237" s="118" t="str">
        <f t="shared" si="91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93"/>
        <v>-</v>
      </c>
      <c r="L237" s="156"/>
      <c r="M237" s="44" t="str">
        <f t="shared" si="92"/>
        <v>-</v>
      </c>
      <c r="N237" s="157">
        <f t="shared" si="104"/>
        <v>0</v>
      </c>
      <c r="O237" s="157">
        <f t="shared" si="105"/>
        <v>0</v>
      </c>
      <c r="P237" s="157">
        <f t="shared" si="106"/>
        <v>0</v>
      </c>
      <c r="Q237" s="157">
        <f t="shared" si="107"/>
        <v>0</v>
      </c>
      <c r="R237" s="158">
        <f t="shared" si="108"/>
        <v>0</v>
      </c>
      <c r="S237" s="158">
        <f t="shared" si="108"/>
        <v>0</v>
      </c>
      <c r="T237" s="158">
        <f t="shared" si="108"/>
        <v>0</v>
      </c>
      <c r="U237" s="158">
        <f t="shared" si="108"/>
        <v>0</v>
      </c>
      <c r="V237" s="158">
        <f t="shared" si="111"/>
        <v>0</v>
      </c>
      <c r="W237" s="158">
        <f t="shared" si="109"/>
        <v>0</v>
      </c>
      <c r="X237" s="158">
        <f t="shared" si="109"/>
        <v>0</v>
      </c>
      <c r="Y237" s="158">
        <f t="shared" si="90"/>
        <v>0</v>
      </c>
      <c r="Z237" s="158">
        <f t="shared" si="90"/>
        <v>0</v>
      </c>
      <c r="AA237" s="158">
        <f t="shared" si="90"/>
        <v>0</v>
      </c>
      <c r="AB237" s="158">
        <f t="shared" si="90"/>
        <v>0</v>
      </c>
      <c r="AC237" s="158">
        <f t="shared" si="112"/>
        <v>0</v>
      </c>
      <c r="AD237" s="158">
        <f t="shared" si="112"/>
        <v>0</v>
      </c>
      <c r="AE237" s="44" t="str">
        <f>IF(J237="s",IF(K237&gt;(SUMMARY!$I$12*H237),K237,0),"- ")</f>
        <v xml:space="preserve">- </v>
      </c>
      <c r="AF237" s="56" t="str">
        <f t="shared" si="94"/>
        <v>OK</v>
      </c>
      <c r="AG237" s="56">
        <f t="shared" si="95"/>
        <v>0</v>
      </c>
      <c r="AH237" s="56">
        <f t="shared" si="96"/>
        <v>0</v>
      </c>
      <c r="AI237" s="56">
        <f t="shared" si="97"/>
        <v>0</v>
      </c>
      <c r="AJ237" s="56">
        <f t="shared" si="98"/>
        <v>0</v>
      </c>
      <c r="AK237" s="56">
        <f t="shared" si="99"/>
        <v>0</v>
      </c>
      <c r="AL237" s="56">
        <f t="shared" si="100"/>
        <v>0</v>
      </c>
      <c r="AM237" s="159" t="b">
        <f t="shared" si="101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102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86"/>
        <v>0</v>
      </c>
      <c r="AU237" s="125">
        <f t="shared" si="87"/>
        <v>0</v>
      </c>
      <c r="AV237" s="183">
        <f t="shared" si="88"/>
        <v>0</v>
      </c>
      <c r="AW237" s="32"/>
      <c r="AX237" s="32"/>
      <c r="AY237" s="450" t="str">
        <f t="shared" si="110"/>
        <v xml:space="preserve"> </v>
      </c>
    </row>
    <row r="238" spans="1:51" s="120" customFormat="1">
      <c r="A238" s="543"/>
      <c r="B238" s="543"/>
      <c r="C238" s="117">
        <f t="shared" si="89"/>
        <v>217</v>
      </c>
      <c r="D238" s="174"/>
      <c r="E238" s="174"/>
      <c r="F238" s="341">
        <f t="shared" si="103"/>
        <v>0</v>
      </c>
      <c r="G238" s="283"/>
      <c r="H238" s="118" t="str">
        <f t="shared" si="91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93"/>
        <v>-</v>
      </c>
      <c r="L238" s="156"/>
      <c r="M238" s="44" t="str">
        <f t="shared" si="92"/>
        <v>-</v>
      </c>
      <c r="N238" s="157">
        <f t="shared" si="104"/>
        <v>0</v>
      </c>
      <c r="O238" s="157">
        <f t="shared" si="105"/>
        <v>0</v>
      </c>
      <c r="P238" s="157">
        <f t="shared" si="106"/>
        <v>0</v>
      </c>
      <c r="Q238" s="157">
        <f t="shared" si="107"/>
        <v>0</v>
      </c>
      <c r="R238" s="158">
        <f t="shared" si="108"/>
        <v>0</v>
      </c>
      <c r="S238" s="158">
        <f t="shared" si="108"/>
        <v>0</v>
      </c>
      <c r="T238" s="158">
        <f t="shared" si="108"/>
        <v>0</v>
      </c>
      <c r="U238" s="158">
        <f t="shared" si="108"/>
        <v>0</v>
      </c>
      <c r="V238" s="158">
        <f t="shared" si="111"/>
        <v>0</v>
      </c>
      <c r="W238" s="158">
        <f t="shared" si="109"/>
        <v>0</v>
      </c>
      <c r="X238" s="158">
        <f t="shared" si="109"/>
        <v>0</v>
      </c>
      <c r="Y238" s="158">
        <f t="shared" si="90"/>
        <v>0</v>
      </c>
      <c r="Z238" s="158">
        <f t="shared" si="90"/>
        <v>0</v>
      </c>
      <c r="AA238" s="158">
        <f t="shared" si="90"/>
        <v>0</v>
      </c>
      <c r="AB238" s="158">
        <f t="shared" si="90"/>
        <v>0</v>
      </c>
      <c r="AC238" s="158">
        <f t="shared" si="112"/>
        <v>0</v>
      </c>
      <c r="AD238" s="158">
        <f t="shared" si="112"/>
        <v>0</v>
      </c>
      <c r="AE238" s="44" t="str">
        <f>IF(J238="s",IF(K238&gt;(SUMMARY!$I$12*H238),K238,0),"- ")</f>
        <v xml:space="preserve">- </v>
      </c>
      <c r="AF238" s="56" t="str">
        <f t="shared" si="94"/>
        <v>OK</v>
      </c>
      <c r="AG238" s="56">
        <f t="shared" si="95"/>
        <v>0</v>
      </c>
      <c r="AH238" s="56">
        <f t="shared" si="96"/>
        <v>0</v>
      </c>
      <c r="AI238" s="56">
        <f t="shared" si="97"/>
        <v>0</v>
      </c>
      <c r="AJ238" s="56">
        <f t="shared" si="98"/>
        <v>0</v>
      </c>
      <c r="AK238" s="56">
        <f t="shared" si="99"/>
        <v>0</v>
      </c>
      <c r="AL238" s="56">
        <f t="shared" si="100"/>
        <v>0</v>
      </c>
      <c r="AM238" s="159" t="b">
        <f t="shared" si="101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102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86"/>
        <v>0</v>
      </c>
      <c r="AU238" s="125">
        <f t="shared" si="87"/>
        <v>0</v>
      </c>
      <c r="AV238" s="183">
        <f t="shared" si="88"/>
        <v>0</v>
      </c>
      <c r="AW238" s="32"/>
      <c r="AX238" s="32"/>
      <c r="AY238" s="450" t="str">
        <f t="shared" si="110"/>
        <v xml:space="preserve"> </v>
      </c>
    </row>
    <row r="239" spans="1:51" s="120" customFormat="1">
      <c r="A239" s="543"/>
      <c r="B239" s="543"/>
      <c r="C239" s="117">
        <f t="shared" si="89"/>
        <v>218</v>
      </c>
      <c r="D239" s="174"/>
      <c r="E239" s="174"/>
      <c r="F239" s="341">
        <f t="shared" si="103"/>
        <v>0</v>
      </c>
      <c r="G239" s="283"/>
      <c r="H239" s="118" t="str">
        <f t="shared" si="91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93"/>
        <v>-</v>
      </c>
      <c r="L239" s="156"/>
      <c r="M239" s="44" t="str">
        <f t="shared" si="92"/>
        <v>-</v>
      </c>
      <c r="N239" s="157">
        <f t="shared" si="104"/>
        <v>0</v>
      </c>
      <c r="O239" s="157">
        <f t="shared" si="105"/>
        <v>0</v>
      </c>
      <c r="P239" s="157">
        <f t="shared" si="106"/>
        <v>0</v>
      </c>
      <c r="Q239" s="157">
        <f t="shared" si="107"/>
        <v>0</v>
      </c>
      <c r="R239" s="158">
        <f t="shared" si="108"/>
        <v>0</v>
      </c>
      <c r="S239" s="158">
        <f t="shared" si="108"/>
        <v>0</v>
      </c>
      <c r="T239" s="158">
        <f t="shared" si="108"/>
        <v>0</v>
      </c>
      <c r="U239" s="158">
        <f t="shared" si="108"/>
        <v>0</v>
      </c>
      <c r="V239" s="158">
        <f t="shared" si="111"/>
        <v>0</v>
      </c>
      <c r="W239" s="158">
        <f t="shared" si="109"/>
        <v>0</v>
      </c>
      <c r="X239" s="158">
        <f t="shared" si="109"/>
        <v>0</v>
      </c>
      <c r="Y239" s="158">
        <f t="shared" si="90"/>
        <v>0</v>
      </c>
      <c r="Z239" s="158">
        <f t="shared" si="90"/>
        <v>0</v>
      </c>
      <c r="AA239" s="158">
        <f t="shared" si="90"/>
        <v>0</v>
      </c>
      <c r="AB239" s="158">
        <f t="shared" si="90"/>
        <v>0</v>
      </c>
      <c r="AC239" s="158">
        <f t="shared" si="112"/>
        <v>0</v>
      </c>
      <c r="AD239" s="158">
        <f t="shared" si="112"/>
        <v>0</v>
      </c>
      <c r="AE239" s="44" t="str">
        <f>IF(J239="s",IF(K239&gt;(SUMMARY!$I$12*H239),K239,0),"- ")</f>
        <v xml:space="preserve">- </v>
      </c>
      <c r="AF239" s="56" t="str">
        <f t="shared" si="94"/>
        <v>OK</v>
      </c>
      <c r="AG239" s="56">
        <f t="shared" si="95"/>
        <v>0</v>
      </c>
      <c r="AH239" s="56">
        <f t="shared" si="96"/>
        <v>0</v>
      </c>
      <c r="AI239" s="56">
        <f t="shared" si="97"/>
        <v>0</v>
      </c>
      <c r="AJ239" s="56">
        <f t="shared" si="98"/>
        <v>0</v>
      </c>
      <c r="AK239" s="56">
        <f t="shared" si="99"/>
        <v>0</v>
      </c>
      <c r="AL239" s="56">
        <f t="shared" si="100"/>
        <v>0</v>
      </c>
      <c r="AM239" s="159" t="b">
        <f t="shared" si="101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102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86"/>
        <v>0</v>
      </c>
      <c r="AU239" s="125">
        <f t="shared" si="87"/>
        <v>0</v>
      </c>
      <c r="AV239" s="183">
        <f t="shared" si="88"/>
        <v>0</v>
      </c>
      <c r="AW239" s="32"/>
      <c r="AX239" s="32"/>
      <c r="AY239" s="450" t="str">
        <f t="shared" si="110"/>
        <v xml:space="preserve"> </v>
      </c>
    </row>
    <row r="240" spans="1:51" s="120" customFormat="1">
      <c r="A240" s="543"/>
      <c r="B240" s="543"/>
      <c r="C240" s="117">
        <f t="shared" si="89"/>
        <v>219</v>
      </c>
      <c r="D240" s="174"/>
      <c r="E240" s="174"/>
      <c r="F240" s="341">
        <f t="shared" si="103"/>
        <v>0</v>
      </c>
      <c r="G240" s="283"/>
      <c r="H240" s="118" t="str">
        <f t="shared" si="91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93"/>
        <v>-</v>
      </c>
      <c r="L240" s="156"/>
      <c r="M240" s="44" t="str">
        <f t="shared" si="92"/>
        <v>-</v>
      </c>
      <c r="N240" s="157">
        <f t="shared" si="104"/>
        <v>0</v>
      </c>
      <c r="O240" s="157">
        <f t="shared" si="105"/>
        <v>0</v>
      </c>
      <c r="P240" s="157">
        <f t="shared" si="106"/>
        <v>0</v>
      </c>
      <c r="Q240" s="157">
        <f t="shared" si="107"/>
        <v>0</v>
      </c>
      <c r="R240" s="158">
        <f t="shared" si="108"/>
        <v>0</v>
      </c>
      <c r="S240" s="158">
        <f t="shared" si="108"/>
        <v>0</v>
      </c>
      <c r="T240" s="158">
        <f t="shared" si="108"/>
        <v>0</v>
      </c>
      <c r="U240" s="158">
        <f t="shared" si="108"/>
        <v>0</v>
      </c>
      <c r="V240" s="158">
        <f t="shared" si="111"/>
        <v>0</v>
      </c>
      <c r="W240" s="158">
        <f t="shared" si="109"/>
        <v>0</v>
      </c>
      <c r="X240" s="158">
        <f t="shared" si="109"/>
        <v>0</v>
      </c>
      <c r="Y240" s="158">
        <f t="shared" si="90"/>
        <v>0</v>
      </c>
      <c r="Z240" s="158">
        <f t="shared" si="90"/>
        <v>0</v>
      </c>
      <c r="AA240" s="158">
        <f t="shared" si="90"/>
        <v>0</v>
      </c>
      <c r="AB240" s="158">
        <f t="shared" si="90"/>
        <v>0</v>
      </c>
      <c r="AC240" s="158">
        <f t="shared" si="112"/>
        <v>0</v>
      </c>
      <c r="AD240" s="158">
        <f t="shared" si="112"/>
        <v>0</v>
      </c>
      <c r="AE240" s="44" t="str">
        <f>IF(J240="s",IF(K240&gt;(SUMMARY!$I$12*H240),K240,0),"- ")</f>
        <v xml:space="preserve">- </v>
      </c>
      <c r="AF240" s="56" t="str">
        <f t="shared" si="94"/>
        <v>OK</v>
      </c>
      <c r="AG240" s="56">
        <f t="shared" si="95"/>
        <v>0</v>
      </c>
      <c r="AH240" s="56">
        <f t="shared" si="96"/>
        <v>0</v>
      </c>
      <c r="AI240" s="56">
        <f t="shared" si="97"/>
        <v>0</v>
      </c>
      <c r="AJ240" s="56">
        <f t="shared" si="98"/>
        <v>0</v>
      </c>
      <c r="AK240" s="56">
        <f t="shared" si="99"/>
        <v>0</v>
      </c>
      <c r="AL240" s="56">
        <f t="shared" si="100"/>
        <v>0</v>
      </c>
      <c r="AM240" s="159" t="b">
        <f t="shared" si="101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102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86"/>
        <v>0</v>
      </c>
      <c r="AU240" s="125">
        <f t="shared" si="87"/>
        <v>0</v>
      </c>
      <c r="AV240" s="183">
        <f t="shared" si="88"/>
        <v>0</v>
      </c>
      <c r="AW240" s="32"/>
      <c r="AX240" s="32"/>
      <c r="AY240" s="450" t="str">
        <f t="shared" si="110"/>
        <v xml:space="preserve"> </v>
      </c>
    </row>
    <row r="241" spans="1:51" s="120" customFormat="1">
      <c r="A241" s="543"/>
      <c r="B241" s="543"/>
      <c r="C241" s="117">
        <f t="shared" si="89"/>
        <v>220</v>
      </c>
      <c r="D241" s="174"/>
      <c r="E241" s="174"/>
      <c r="F241" s="341">
        <f t="shared" si="103"/>
        <v>0</v>
      </c>
      <c r="G241" s="283"/>
      <c r="H241" s="118" t="str">
        <f t="shared" si="91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93"/>
        <v>-</v>
      </c>
      <c r="L241" s="156"/>
      <c r="M241" s="44" t="str">
        <f t="shared" si="92"/>
        <v>-</v>
      </c>
      <c r="N241" s="157">
        <f t="shared" si="104"/>
        <v>0</v>
      </c>
      <c r="O241" s="157">
        <f t="shared" si="105"/>
        <v>0</v>
      </c>
      <c r="P241" s="157">
        <f t="shared" si="106"/>
        <v>0</v>
      </c>
      <c r="Q241" s="157">
        <f t="shared" si="107"/>
        <v>0</v>
      </c>
      <c r="R241" s="158">
        <f t="shared" si="108"/>
        <v>0</v>
      </c>
      <c r="S241" s="158">
        <f t="shared" si="108"/>
        <v>0</v>
      </c>
      <c r="T241" s="158">
        <f t="shared" si="108"/>
        <v>0</v>
      </c>
      <c r="U241" s="158">
        <f t="shared" si="108"/>
        <v>0</v>
      </c>
      <c r="V241" s="158">
        <f t="shared" si="111"/>
        <v>0</v>
      </c>
      <c r="W241" s="158">
        <f t="shared" si="109"/>
        <v>0</v>
      </c>
      <c r="X241" s="158">
        <f t="shared" si="109"/>
        <v>0</v>
      </c>
      <c r="Y241" s="158">
        <f t="shared" si="90"/>
        <v>0</v>
      </c>
      <c r="Z241" s="158">
        <f t="shared" si="90"/>
        <v>0</v>
      </c>
      <c r="AA241" s="158">
        <f t="shared" si="90"/>
        <v>0</v>
      </c>
      <c r="AB241" s="158">
        <f t="shared" si="90"/>
        <v>0</v>
      </c>
      <c r="AC241" s="158">
        <f t="shared" si="112"/>
        <v>0</v>
      </c>
      <c r="AD241" s="158">
        <f t="shared" si="112"/>
        <v>0</v>
      </c>
      <c r="AE241" s="44" t="str">
        <f>IF(J241="s",IF(K241&gt;(SUMMARY!$I$12*H241),K241,0),"- ")</f>
        <v xml:space="preserve">- </v>
      </c>
      <c r="AF241" s="56" t="str">
        <f t="shared" si="94"/>
        <v>OK</v>
      </c>
      <c r="AG241" s="56">
        <f t="shared" si="95"/>
        <v>0</v>
      </c>
      <c r="AH241" s="56">
        <f t="shared" si="96"/>
        <v>0</v>
      </c>
      <c r="AI241" s="56">
        <f t="shared" si="97"/>
        <v>0</v>
      </c>
      <c r="AJ241" s="56">
        <f t="shared" si="98"/>
        <v>0</v>
      </c>
      <c r="AK241" s="56">
        <f t="shared" si="99"/>
        <v>0</v>
      </c>
      <c r="AL241" s="56">
        <f t="shared" si="100"/>
        <v>0</v>
      </c>
      <c r="AM241" s="159" t="b">
        <f t="shared" si="101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102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86"/>
        <v>0</v>
      </c>
      <c r="AU241" s="125">
        <f t="shared" si="87"/>
        <v>0</v>
      </c>
      <c r="AV241" s="183">
        <f t="shared" si="88"/>
        <v>0</v>
      </c>
      <c r="AW241" s="32"/>
      <c r="AX241" s="32"/>
      <c r="AY241" s="450" t="str">
        <f t="shared" si="110"/>
        <v xml:space="preserve"> </v>
      </c>
    </row>
    <row r="242" spans="1:51" s="120" customFormat="1">
      <c r="A242" s="543"/>
      <c r="B242" s="543"/>
      <c r="C242" s="117">
        <f t="shared" si="89"/>
        <v>221</v>
      </c>
      <c r="D242" s="174"/>
      <c r="E242" s="174"/>
      <c r="F242" s="341">
        <f t="shared" si="103"/>
        <v>0</v>
      </c>
      <c r="G242" s="283"/>
      <c r="H242" s="118" t="str">
        <f t="shared" si="91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93"/>
        <v>-</v>
      </c>
      <c r="L242" s="156"/>
      <c r="M242" s="44" t="str">
        <f t="shared" si="92"/>
        <v>-</v>
      </c>
      <c r="N242" s="157">
        <f t="shared" si="104"/>
        <v>0</v>
      </c>
      <c r="O242" s="157">
        <f t="shared" si="105"/>
        <v>0</v>
      </c>
      <c r="P242" s="157">
        <f t="shared" si="106"/>
        <v>0</v>
      </c>
      <c r="Q242" s="157">
        <f t="shared" si="107"/>
        <v>0</v>
      </c>
      <c r="R242" s="158">
        <f t="shared" si="108"/>
        <v>0</v>
      </c>
      <c r="S242" s="158">
        <f t="shared" si="108"/>
        <v>0</v>
      </c>
      <c r="T242" s="158">
        <f t="shared" si="108"/>
        <v>0</v>
      </c>
      <c r="U242" s="158">
        <f t="shared" si="108"/>
        <v>0</v>
      </c>
      <c r="V242" s="158">
        <f t="shared" si="111"/>
        <v>0</v>
      </c>
      <c r="W242" s="158">
        <f t="shared" si="109"/>
        <v>0</v>
      </c>
      <c r="X242" s="158">
        <f t="shared" si="109"/>
        <v>0</v>
      </c>
      <c r="Y242" s="158">
        <f t="shared" si="90"/>
        <v>0</v>
      </c>
      <c r="Z242" s="158">
        <f t="shared" si="90"/>
        <v>0</v>
      </c>
      <c r="AA242" s="158">
        <f t="shared" si="90"/>
        <v>0</v>
      </c>
      <c r="AB242" s="158">
        <f t="shared" si="90"/>
        <v>0</v>
      </c>
      <c r="AC242" s="158">
        <f t="shared" si="112"/>
        <v>0</v>
      </c>
      <c r="AD242" s="158">
        <f t="shared" si="112"/>
        <v>0</v>
      </c>
      <c r="AE242" s="44" t="str">
        <f>IF(J242="s",IF(K242&gt;(SUMMARY!$I$12*H242),K242,0),"- ")</f>
        <v xml:space="preserve">- </v>
      </c>
      <c r="AF242" s="56" t="str">
        <f t="shared" si="94"/>
        <v>OK</v>
      </c>
      <c r="AG242" s="56">
        <f t="shared" si="95"/>
        <v>0</v>
      </c>
      <c r="AH242" s="56">
        <f t="shared" si="96"/>
        <v>0</v>
      </c>
      <c r="AI242" s="56">
        <f t="shared" si="97"/>
        <v>0</v>
      </c>
      <c r="AJ242" s="56">
        <f t="shared" si="98"/>
        <v>0</v>
      </c>
      <c r="AK242" s="56">
        <f t="shared" si="99"/>
        <v>0</v>
      </c>
      <c r="AL242" s="56">
        <f t="shared" si="100"/>
        <v>0</v>
      </c>
      <c r="AM242" s="159" t="b">
        <f t="shared" si="101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102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86"/>
        <v>0</v>
      </c>
      <c r="AU242" s="125">
        <f t="shared" si="87"/>
        <v>0</v>
      </c>
      <c r="AV242" s="183">
        <f t="shared" si="88"/>
        <v>0</v>
      </c>
      <c r="AW242" s="32"/>
      <c r="AX242" s="32"/>
      <c r="AY242" s="450" t="str">
        <f t="shared" si="110"/>
        <v xml:space="preserve"> </v>
      </c>
    </row>
    <row r="243" spans="1:51" s="120" customFormat="1">
      <c r="A243" s="543"/>
      <c r="B243" s="543"/>
      <c r="C243" s="117">
        <f t="shared" si="89"/>
        <v>222</v>
      </c>
      <c r="D243" s="174"/>
      <c r="E243" s="174"/>
      <c r="F243" s="341">
        <f t="shared" si="103"/>
        <v>0</v>
      </c>
      <c r="G243" s="283"/>
      <c r="H243" s="118" t="str">
        <f t="shared" si="91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93"/>
        <v>-</v>
      </c>
      <c r="L243" s="156"/>
      <c r="M243" s="44" t="str">
        <f t="shared" si="92"/>
        <v>-</v>
      </c>
      <c r="N243" s="157">
        <f t="shared" si="104"/>
        <v>0</v>
      </c>
      <c r="O243" s="157">
        <f t="shared" si="105"/>
        <v>0</v>
      </c>
      <c r="P243" s="157">
        <f t="shared" si="106"/>
        <v>0</v>
      </c>
      <c r="Q243" s="157">
        <f t="shared" si="107"/>
        <v>0</v>
      </c>
      <c r="R243" s="158">
        <f t="shared" si="108"/>
        <v>0</v>
      </c>
      <c r="S243" s="158">
        <f t="shared" si="108"/>
        <v>0</v>
      </c>
      <c r="T243" s="158">
        <f t="shared" si="108"/>
        <v>0</v>
      </c>
      <c r="U243" s="158">
        <f t="shared" si="108"/>
        <v>0</v>
      </c>
      <c r="V243" s="158">
        <f t="shared" si="111"/>
        <v>0</v>
      </c>
      <c r="W243" s="158">
        <f t="shared" si="109"/>
        <v>0</v>
      </c>
      <c r="X243" s="158">
        <f t="shared" si="109"/>
        <v>0</v>
      </c>
      <c r="Y243" s="158">
        <f t="shared" si="90"/>
        <v>0</v>
      </c>
      <c r="Z243" s="158">
        <f t="shared" si="90"/>
        <v>0</v>
      </c>
      <c r="AA243" s="158">
        <f t="shared" si="90"/>
        <v>0</v>
      </c>
      <c r="AB243" s="158">
        <f t="shared" si="90"/>
        <v>0</v>
      </c>
      <c r="AC243" s="158">
        <f t="shared" si="112"/>
        <v>0</v>
      </c>
      <c r="AD243" s="158">
        <f t="shared" si="112"/>
        <v>0</v>
      </c>
      <c r="AE243" s="44" t="str">
        <f>IF(J243="s",IF(K243&gt;(SUMMARY!$I$12*H243),K243,0),"- ")</f>
        <v xml:space="preserve">- </v>
      </c>
      <c r="AF243" s="56" t="str">
        <f t="shared" si="94"/>
        <v>OK</v>
      </c>
      <c r="AG243" s="56">
        <f t="shared" si="95"/>
        <v>0</v>
      </c>
      <c r="AH243" s="56">
        <f t="shared" si="96"/>
        <v>0</v>
      </c>
      <c r="AI243" s="56">
        <f t="shared" si="97"/>
        <v>0</v>
      </c>
      <c r="AJ243" s="56">
        <f t="shared" si="98"/>
        <v>0</v>
      </c>
      <c r="AK243" s="56">
        <f t="shared" si="99"/>
        <v>0</v>
      </c>
      <c r="AL243" s="56">
        <f t="shared" si="100"/>
        <v>0</v>
      </c>
      <c r="AM243" s="159" t="b">
        <f t="shared" si="101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102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86"/>
        <v>0</v>
      </c>
      <c r="AU243" s="125">
        <f t="shared" si="87"/>
        <v>0</v>
      </c>
      <c r="AV243" s="183">
        <f t="shared" si="88"/>
        <v>0</v>
      </c>
      <c r="AW243" s="32"/>
      <c r="AX243" s="32"/>
      <c r="AY243" s="450" t="str">
        <f t="shared" si="110"/>
        <v xml:space="preserve"> </v>
      </c>
    </row>
    <row r="244" spans="1:51" s="120" customFormat="1">
      <c r="A244" s="543"/>
      <c r="B244" s="543"/>
      <c r="C244" s="117">
        <f t="shared" si="89"/>
        <v>223</v>
      </c>
      <c r="D244" s="174"/>
      <c r="E244" s="174"/>
      <c r="F244" s="341">
        <f t="shared" si="103"/>
        <v>0</v>
      </c>
      <c r="G244" s="283"/>
      <c r="H244" s="118" t="str">
        <f t="shared" si="91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93"/>
        <v>-</v>
      </c>
      <c r="L244" s="156"/>
      <c r="M244" s="44" t="str">
        <f t="shared" si="92"/>
        <v>-</v>
      </c>
      <c r="N244" s="157">
        <f t="shared" si="104"/>
        <v>0</v>
      </c>
      <c r="O244" s="157">
        <f t="shared" si="105"/>
        <v>0</v>
      </c>
      <c r="P244" s="157">
        <f t="shared" si="106"/>
        <v>0</v>
      </c>
      <c r="Q244" s="157">
        <f t="shared" si="107"/>
        <v>0</v>
      </c>
      <c r="R244" s="158">
        <f t="shared" si="108"/>
        <v>0</v>
      </c>
      <c r="S244" s="158">
        <f t="shared" si="108"/>
        <v>0</v>
      </c>
      <c r="T244" s="158">
        <f t="shared" si="108"/>
        <v>0</v>
      </c>
      <c r="U244" s="158">
        <f t="shared" si="108"/>
        <v>0</v>
      </c>
      <c r="V244" s="158">
        <f t="shared" si="111"/>
        <v>0</v>
      </c>
      <c r="W244" s="158">
        <f t="shared" si="109"/>
        <v>0</v>
      </c>
      <c r="X244" s="158">
        <f t="shared" si="109"/>
        <v>0</v>
      </c>
      <c r="Y244" s="158">
        <f t="shared" si="90"/>
        <v>0</v>
      </c>
      <c r="Z244" s="158">
        <f t="shared" si="90"/>
        <v>0</v>
      </c>
      <c r="AA244" s="158">
        <f t="shared" si="90"/>
        <v>0</v>
      </c>
      <c r="AB244" s="158">
        <f t="shared" si="90"/>
        <v>0</v>
      </c>
      <c r="AC244" s="158">
        <f t="shared" si="112"/>
        <v>0</v>
      </c>
      <c r="AD244" s="158">
        <f t="shared" si="112"/>
        <v>0</v>
      </c>
      <c r="AE244" s="44" t="str">
        <f>IF(J244="s",IF(K244&gt;(SUMMARY!$I$12*H244),K244,0),"- ")</f>
        <v xml:space="preserve">- </v>
      </c>
      <c r="AF244" s="56" t="str">
        <f t="shared" si="94"/>
        <v>OK</v>
      </c>
      <c r="AG244" s="56">
        <f t="shared" si="95"/>
        <v>0</v>
      </c>
      <c r="AH244" s="56">
        <f t="shared" si="96"/>
        <v>0</v>
      </c>
      <c r="AI244" s="56">
        <f t="shared" si="97"/>
        <v>0</v>
      </c>
      <c r="AJ244" s="56">
        <f t="shared" si="98"/>
        <v>0</v>
      </c>
      <c r="AK244" s="56">
        <f t="shared" si="99"/>
        <v>0</v>
      </c>
      <c r="AL244" s="56">
        <f t="shared" si="100"/>
        <v>0</v>
      </c>
      <c r="AM244" s="159" t="b">
        <f t="shared" si="101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102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86"/>
        <v>0</v>
      </c>
      <c r="AU244" s="125">
        <f t="shared" si="87"/>
        <v>0</v>
      </c>
      <c r="AV244" s="183">
        <f t="shared" si="88"/>
        <v>0</v>
      </c>
      <c r="AW244" s="32"/>
      <c r="AX244" s="32"/>
      <c r="AY244" s="450" t="str">
        <f t="shared" si="110"/>
        <v xml:space="preserve"> </v>
      </c>
    </row>
    <row r="245" spans="1:51" s="120" customFormat="1">
      <c r="A245" s="543"/>
      <c r="B245" s="543"/>
      <c r="C245" s="117">
        <f t="shared" si="89"/>
        <v>224</v>
      </c>
      <c r="D245" s="174"/>
      <c r="E245" s="174"/>
      <c r="F245" s="341">
        <f t="shared" si="103"/>
        <v>0</v>
      </c>
      <c r="G245" s="283"/>
      <c r="H245" s="118" t="str">
        <f t="shared" si="91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93"/>
        <v>-</v>
      </c>
      <c r="L245" s="156"/>
      <c r="M245" s="44" t="str">
        <f t="shared" si="92"/>
        <v>-</v>
      </c>
      <c r="N245" s="157">
        <f t="shared" si="104"/>
        <v>0</v>
      </c>
      <c r="O245" s="157">
        <f t="shared" si="105"/>
        <v>0</v>
      </c>
      <c r="P245" s="157">
        <f t="shared" si="106"/>
        <v>0</v>
      </c>
      <c r="Q245" s="157">
        <f t="shared" si="107"/>
        <v>0</v>
      </c>
      <c r="R245" s="158">
        <f t="shared" si="108"/>
        <v>0</v>
      </c>
      <c r="S245" s="158">
        <f t="shared" si="108"/>
        <v>0</v>
      </c>
      <c r="T245" s="158">
        <f t="shared" si="108"/>
        <v>0</v>
      </c>
      <c r="U245" s="158">
        <f t="shared" si="108"/>
        <v>0</v>
      </c>
      <c r="V245" s="158">
        <f t="shared" si="111"/>
        <v>0</v>
      </c>
      <c r="W245" s="158">
        <f t="shared" si="109"/>
        <v>0</v>
      </c>
      <c r="X245" s="158">
        <f t="shared" si="109"/>
        <v>0</v>
      </c>
      <c r="Y245" s="158">
        <f t="shared" si="90"/>
        <v>0</v>
      </c>
      <c r="Z245" s="158">
        <f t="shared" si="90"/>
        <v>0</v>
      </c>
      <c r="AA245" s="158">
        <f t="shared" si="90"/>
        <v>0</v>
      </c>
      <c r="AB245" s="158">
        <f t="shared" si="90"/>
        <v>0</v>
      </c>
      <c r="AC245" s="158">
        <f t="shared" si="112"/>
        <v>0</v>
      </c>
      <c r="AD245" s="158">
        <f t="shared" si="112"/>
        <v>0</v>
      </c>
      <c r="AE245" s="44" t="str">
        <f>IF(J245="s",IF(K245&gt;(SUMMARY!$I$12*H245),K245,0),"- ")</f>
        <v xml:space="preserve">- </v>
      </c>
      <c r="AF245" s="56" t="str">
        <f t="shared" si="94"/>
        <v>OK</v>
      </c>
      <c r="AG245" s="56">
        <f t="shared" si="95"/>
        <v>0</v>
      </c>
      <c r="AH245" s="56">
        <f t="shared" si="96"/>
        <v>0</v>
      </c>
      <c r="AI245" s="56">
        <f t="shared" si="97"/>
        <v>0</v>
      </c>
      <c r="AJ245" s="56">
        <f t="shared" si="98"/>
        <v>0</v>
      </c>
      <c r="AK245" s="56">
        <f t="shared" si="99"/>
        <v>0</v>
      </c>
      <c r="AL245" s="56">
        <f t="shared" si="100"/>
        <v>0</v>
      </c>
      <c r="AM245" s="159" t="b">
        <f t="shared" si="101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102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86"/>
        <v>0</v>
      </c>
      <c r="AU245" s="125">
        <f t="shared" si="87"/>
        <v>0</v>
      </c>
      <c r="AV245" s="183">
        <f t="shared" si="88"/>
        <v>0</v>
      </c>
      <c r="AW245" s="32"/>
      <c r="AX245" s="32"/>
      <c r="AY245" s="450" t="str">
        <f t="shared" si="110"/>
        <v xml:space="preserve"> </v>
      </c>
    </row>
    <row r="246" spans="1:51" s="120" customFormat="1">
      <c r="A246" s="543"/>
      <c r="B246" s="543"/>
      <c r="C246" s="117">
        <f t="shared" si="89"/>
        <v>225</v>
      </c>
      <c r="D246" s="174"/>
      <c r="E246" s="174"/>
      <c r="F246" s="341">
        <f t="shared" si="103"/>
        <v>0</v>
      </c>
      <c r="G246" s="283"/>
      <c r="H246" s="118" t="str">
        <f t="shared" si="91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93"/>
        <v>-</v>
      </c>
      <c r="L246" s="156"/>
      <c r="M246" s="44" t="str">
        <f t="shared" si="92"/>
        <v>-</v>
      </c>
      <c r="N246" s="157">
        <f t="shared" si="104"/>
        <v>0</v>
      </c>
      <c r="O246" s="157">
        <f t="shared" si="105"/>
        <v>0</v>
      </c>
      <c r="P246" s="157">
        <f t="shared" si="106"/>
        <v>0</v>
      </c>
      <c r="Q246" s="157">
        <f t="shared" si="107"/>
        <v>0</v>
      </c>
      <c r="R246" s="158">
        <f t="shared" si="108"/>
        <v>0</v>
      </c>
      <c r="S246" s="158">
        <f t="shared" si="108"/>
        <v>0</v>
      </c>
      <c r="T246" s="158">
        <f t="shared" si="108"/>
        <v>0</v>
      </c>
      <c r="U246" s="158">
        <f t="shared" si="108"/>
        <v>0</v>
      </c>
      <c r="V246" s="158">
        <f t="shared" si="111"/>
        <v>0</v>
      </c>
      <c r="W246" s="158">
        <f t="shared" si="109"/>
        <v>0</v>
      </c>
      <c r="X246" s="158">
        <f t="shared" si="109"/>
        <v>0</v>
      </c>
      <c r="Y246" s="158">
        <f t="shared" si="90"/>
        <v>0</v>
      </c>
      <c r="Z246" s="158">
        <f t="shared" si="90"/>
        <v>0</v>
      </c>
      <c r="AA246" s="158">
        <f t="shared" si="90"/>
        <v>0</v>
      </c>
      <c r="AB246" s="158">
        <f t="shared" si="90"/>
        <v>0</v>
      </c>
      <c r="AC246" s="158">
        <f t="shared" si="112"/>
        <v>0</v>
      </c>
      <c r="AD246" s="158">
        <f t="shared" si="112"/>
        <v>0</v>
      </c>
      <c r="AE246" s="44" t="str">
        <f>IF(J246="s",IF(K246&gt;(SUMMARY!$I$12*H246),K246,0),"- ")</f>
        <v xml:space="preserve">- </v>
      </c>
      <c r="AF246" s="56" t="str">
        <f t="shared" si="94"/>
        <v>OK</v>
      </c>
      <c r="AG246" s="56">
        <f t="shared" si="95"/>
        <v>0</v>
      </c>
      <c r="AH246" s="56">
        <f t="shared" si="96"/>
        <v>0</v>
      </c>
      <c r="AI246" s="56">
        <f t="shared" si="97"/>
        <v>0</v>
      </c>
      <c r="AJ246" s="56">
        <f t="shared" si="98"/>
        <v>0</v>
      </c>
      <c r="AK246" s="56">
        <f t="shared" si="99"/>
        <v>0</v>
      </c>
      <c r="AL246" s="56">
        <f t="shared" si="100"/>
        <v>0</v>
      </c>
      <c r="AM246" s="159" t="b">
        <f t="shared" si="101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102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86"/>
        <v>0</v>
      </c>
      <c r="AU246" s="125">
        <f t="shared" si="87"/>
        <v>0</v>
      </c>
      <c r="AV246" s="183">
        <f t="shared" si="88"/>
        <v>0</v>
      </c>
      <c r="AW246" s="32"/>
      <c r="AX246" s="32"/>
      <c r="AY246" s="450" t="str">
        <f t="shared" si="110"/>
        <v xml:space="preserve"> </v>
      </c>
    </row>
    <row r="247" spans="1:51" s="120" customFormat="1">
      <c r="A247" s="543"/>
      <c r="B247" s="543"/>
      <c r="C247" s="117">
        <f t="shared" si="89"/>
        <v>226</v>
      </c>
      <c r="D247" s="174"/>
      <c r="E247" s="174"/>
      <c r="F247" s="341">
        <f t="shared" si="103"/>
        <v>0</v>
      </c>
      <c r="G247" s="283"/>
      <c r="H247" s="118" t="str">
        <f t="shared" si="91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93"/>
        <v>-</v>
      </c>
      <c r="L247" s="156"/>
      <c r="M247" s="44" t="str">
        <f t="shared" si="92"/>
        <v>-</v>
      </c>
      <c r="N247" s="157">
        <f t="shared" si="104"/>
        <v>0</v>
      </c>
      <c r="O247" s="157">
        <f t="shared" si="105"/>
        <v>0</v>
      </c>
      <c r="P247" s="157">
        <f t="shared" si="106"/>
        <v>0</v>
      </c>
      <c r="Q247" s="157">
        <f t="shared" si="107"/>
        <v>0</v>
      </c>
      <c r="R247" s="158">
        <f t="shared" si="108"/>
        <v>0</v>
      </c>
      <c r="S247" s="158">
        <f t="shared" si="108"/>
        <v>0</v>
      </c>
      <c r="T247" s="158">
        <f t="shared" si="108"/>
        <v>0</v>
      </c>
      <c r="U247" s="158">
        <f t="shared" si="108"/>
        <v>0</v>
      </c>
      <c r="V247" s="158">
        <f t="shared" si="111"/>
        <v>0</v>
      </c>
      <c r="W247" s="158">
        <f t="shared" si="109"/>
        <v>0</v>
      </c>
      <c r="X247" s="158">
        <f t="shared" si="109"/>
        <v>0</v>
      </c>
      <c r="Y247" s="158">
        <f t="shared" si="90"/>
        <v>0</v>
      </c>
      <c r="Z247" s="158">
        <f t="shared" si="90"/>
        <v>0</v>
      </c>
      <c r="AA247" s="158">
        <f t="shared" si="90"/>
        <v>0</v>
      </c>
      <c r="AB247" s="158">
        <f t="shared" si="90"/>
        <v>0</v>
      </c>
      <c r="AC247" s="158">
        <f t="shared" si="112"/>
        <v>0</v>
      </c>
      <c r="AD247" s="158">
        <f t="shared" si="112"/>
        <v>0</v>
      </c>
      <c r="AE247" s="44" t="str">
        <f>IF(J247="s",IF(K247&gt;(SUMMARY!$I$12*H247),K247,0),"- ")</f>
        <v xml:space="preserve">- </v>
      </c>
      <c r="AF247" s="56" t="str">
        <f t="shared" si="94"/>
        <v>OK</v>
      </c>
      <c r="AG247" s="56">
        <f t="shared" si="95"/>
        <v>0</v>
      </c>
      <c r="AH247" s="56">
        <f t="shared" si="96"/>
        <v>0</v>
      </c>
      <c r="AI247" s="56">
        <f t="shared" si="97"/>
        <v>0</v>
      </c>
      <c r="AJ247" s="56">
        <f t="shared" si="98"/>
        <v>0</v>
      </c>
      <c r="AK247" s="56">
        <f t="shared" si="99"/>
        <v>0</v>
      </c>
      <c r="AL247" s="56">
        <f t="shared" si="100"/>
        <v>0</v>
      </c>
      <c r="AM247" s="159" t="b">
        <f t="shared" si="101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102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86"/>
        <v>0</v>
      </c>
      <c r="AU247" s="125">
        <f t="shared" si="87"/>
        <v>0</v>
      </c>
      <c r="AV247" s="183">
        <f t="shared" si="88"/>
        <v>0</v>
      </c>
      <c r="AW247" s="32"/>
      <c r="AX247" s="32"/>
      <c r="AY247" s="450" t="str">
        <f t="shared" si="110"/>
        <v xml:space="preserve"> </v>
      </c>
    </row>
    <row r="248" spans="1:51" s="120" customFormat="1">
      <c r="A248" s="543"/>
      <c r="B248" s="543"/>
      <c r="C248" s="117">
        <f t="shared" si="89"/>
        <v>227</v>
      </c>
      <c r="D248" s="174"/>
      <c r="E248" s="174"/>
      <c r="F248" s="341">
        <f t="shared" si="103"/>
        <v>0</v>
      </c>
      <c r="G248" s="283"/>
      <c r="H248" s="118" t="str">
        <f t="shared" si="91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93"/>
        <v>-</v>
      </c>
      <c r="L248" s="156"/>
      <c r="M248" s="44" t="str">
        <f t="shared" si="92"/>
        <v>-</v>
      </c>
      <c r="N248" s="157">
        <f t="shared" si="104"/>
        <v>0</v>
      </c>
      <c r="O248" s="157">
        <f t="shared" si="105"/>
        <v>0</v>
      </c>
      <c r="P248" s="157">
        <f t="shared" si="106"/>
        <v>0</v>
      </c>
      <c r="Q248" s="157">
        <f t="shared" si="107"/>
        <v>0</v>
      </c>
      <c r="R248" s="158">
        <f t="shared" si="108"/>
        <v>0</v>
      </c>
      <c r="S248" s="158">
        <f t="shared" si="108"/>
        <v>0</v>
      </c>
      <c r="T248" s="158">
        <f t="shared" si="108"/>
        <v>0</v>
      </c>
      <c r="U248" s="158">
        <f t="shared" si="108"/>
        <v>0</v>
      </c>
      <c r="V248" s="158">
        <f t="shared" si="111"/>
        <v>0</v>
      </c>
      <c r="W248" s="158">
        <f t="shared" si="109"/>
        <v>0</v>
      </c>
      <c r="X248" s="158">
        <f t="shared" si="109"/>
        <v>0</v>
      </c>
      <c r="Y248" s="158">
        <f t="shared" si="90"/>
        <v>0</v>
      </c>
      <c r="Z248" s="158">
        <f t="shared" si="90"/>
        <v>0</v>
      </c>
      <c r="AA248" s="158">
        <f t="shared" si="90"/>
        <v>0</v>
      </c>
      <c r="AB248" s="158">
        <f t="shared" si="90"/>
        <v>0</v>
      </c>
      <c r="AC248" s="158">
        <f t="shared" si="112"/>
        <v>0</v>
      </c>
      <c r="AD248" s="158">
        <f t="shared" si="112"/>
        <v>0</v>
      </c>
      <c r="AE248" s="44" t="str">
        <f>IF(J248="s",IF(K248&gt;(SUMMARY!$I$12*H248),K248,0),"- ")</f>
        <v xml:space="preserve">- </v>
      </c>
      <c r="AF248" s="56" t="str">
        <f t="shared" si="94"/>
        <v>OK</v>
      </c>
      <c r="AG248" s="56">
        <f t="shared" si="95"/>
        <v>0</v>
      </c>
      <c r="AH248" s="56">
        <f t="shared" si="96"/>
        <v>0</v>
      </c>
      <c r="AI248" s="56">
        <f t="shared" si="97"/>
        <v>0</v>
      </c>
      <c r="AJ248" s="56">
        <f t="shared" si="98"/>
        <v>0</v>
      </c>
      <c r="AK248" s="56">
        <f t="shared" si="99"/>
        <v>0</v>
      </c>
      <c r="AL248" s="56">
        <f t="shared" si="100"/>
        <v>0</v>
      </c>
      <c r="AM248" s="159" t="b">
        <f t="shared" si="101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102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86"/>
        <v>0</v>
      </c>
      <c r="AU248" s="125">
        <f t="shared" si="87"/>
        <v>0</v>
      </c>
      <c r="AV248" s="183">
        <f t="shared" si="88"/>
        <v>0</v>
      </c>
      <c r="AW248" s="32"/>
      <c r="AX248" s="32"/>
      <c r="AY248" s="450" t="str">
        <f t="shared" si="110"/>
        <v xml:space="preserve"> </v>
      </c>
    </row>
    <row r="249" spans="1:51" s="120" customFormat="1">
      <c r="A249" s="543"/>
      <c r="B249" s="543"/>
      <c r="C249" s="117">
        <f t="shared" si="89"/>
        <v>228</v>
      </c>
      <c r="D249" s="174"/>
      <c r="E249" s="174"/>
      <c r="F249" s="341">
        <f t="shared" si="103"/>
        <v>0</v>
      </c>
      <c r="G249" s="283"/>
      <c r="H249" s="118" t="str">
        <f t="shared" si="91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93"/>
        <v>-</v>
      </c>
      <c r="L249" s="156"/>
      <c r="M249" s="44" t="str">
        <f t="shared" si="92"/>
        <v>-</v>
      </c>
      <c r="N249" s="157">
        <f t="shared" si="104"/>
        <v>0</v>
      </c>
      <c r="O249" s="157">
        <f t="shared" si="105"/>
        <v>0</v>
      </c>
      <c r="P249" s="157">
        <f t="shared" si="106"/>
        <v>0</v>
      </c>
      <c r="Q249" s="157">
        <f t="shared" si="107"/>
        <v>0</v>
      </c>
      <c r="R249" s="158">
        <f t="shared" si="108"/>
        <v>0</v>
      </c>
      <c r="S249" s="158">
        <f t="shared" si="108"/>
        <v>0</v>
      </c>
      <c r="T249" s="158">
        <f t="shared" si="108"/>
        <v>0</v>
      </c>
      <c r="U249" s="158">
        <f t="shared" si="108"/>
        <v>0</v>
      </c>
      <c r="V249" s="158">
        <f t="shared" si="111"/>
        <v>0</v>
      </c>
      <c r="W249" s="158">
        <f t="shared" si="109"/>
        <v>0</v>
      </c>
      <c r="X249" s="158">
        <f t="shared" si="109"/>
        <v>0</v>
      </c>
      <c r="Y249" s="158">
        <f t="shared" si="90"/>
        <v>0</v>
      </c>
      <c r="Z249" s="158">
        <f t="shared" si="90"/>
        <v>0</v>
      </c>
      <c r="AA249" s="158">
        <f t="shared" si="90"/>
        <v>0</v>
      </c>
      <c r="AB249" s="158">
        <f t="shared" si="90"/>
        <v>0</v>
      </c>
      <c r="AC249" s="158">
        <f t="shared" si="112"/>
        <v>0</v>
      </c>
      <c r="AD249" s="158">
        <f t="shared" si="112"/>
        <v>0</v>
      </c>
      <c r="AE249" s="44" t="str">
        <f>IF(J249="s",IF(K249&gt;(SUMMARY!$I$12*H249),K249,0),"- ")</f>
        <v xml:space="preserve">- </v>
      </c>
      <c r="AF249" s="56" t="str">
        <f t="shared" si="94"/>
        <v>OK</v>
      </c>
      <c r="AG249" s="56">
        <f t="shared" si="95"/>
        <v>0</v>
      </c>
      <c r="AH249" s="56">
        <f t="shared" si="96"/>
        <v>0</v>
      </c>
      <c r="AI249" s="56">
        <f t="shared" si="97"/>
        <v>0</v>
      </c>
      <c r="AJ249" s="56">
        <f t="shared" si="98"/>
        <v>0</v>
      </c>
      <c r="AK249" s="56">
        <f t="shared" si="99"/>
        <v>0</v>
      </c>
      <c r="AL249" s="56">
        <f t="shared" si="100"/>
        <v>0</v>
      </c>
      <c r="AM249" s="159" t="b">
        <f t="shared" si="101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102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86"/>
        <v>0</v>
      </c>
      <c r="AU249" s="125">
        <f t="shared" si="87"/>
        <v>0</v>
      </c>
      <c r="AV249" s="183">
        <f t="shared" si="88"/>
        <v>0</v>
      </c>
      <c r="AW249" s="32"/>
      <c r="AX249" s="32"/>
      <c r="AY249" s="450" t="str">
        <f t="shared" si="110"/>
        <v xml:space="preserve"> </v>
      </c>
    </row>
    <row r="250" spans="1:51" s="120" customFormat="1">
      <c r="A250" s="543"/>
      <c r="B250" s="543"/>
      <c r="C250" s="117">
        <f t="shared" si="89"/>
        <v>229</v>
      </c>
      <c r="D250" s="174"/>
      <c r="E250" s="174"/>
      <c r="F250" s="341">
        <f t="shared" si="103"/>
        <v>0</v>
      </c>
      <c r="G250" s="283"/>
      <c r="H250" s="118" t="str">
        <f t="shared" si="91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93"/>
        <v>-</v>
      </c>
      <c r="L250" s="156"/>
      <c r="M250" s="44" t="str">
        <f t="shared" si="92"/>
        <v>-</v>
      </c>
      <c r="N250" s="157">
        <f t="shared" si="104"/>
        <v>0</v>
      </c>
      <c r="O250" s="157">
        <f t="shared" si="105"/>
        <v>0</v>
      </c>
      <c r="P250" s="157">
        <f t="shared" si="106"/>
        <v>0</v>
      </c>
      <c r="Q250" s="157">
        <f t="shared" si="107"/>
        <v>0</v>
      </c>
      <c r="R250" s="158">
        <f t="shared" si="108"/>
        <v>0</v>
      </c>
      <c r="S250" s="158">
        <f t="shared" si="108"/>
        <v>0</v>
      </c>
      <c r="T250" s="158">
        <f t="shared" si="108"/>
        <v>0</v>
      </c>
      <c r="U250" s="158">
        <f t="shared" si="108"/>
        <v>0</v>
      </c>
      <c r="V250" s="158">
        <f t="shared" si="111"/>
        <v>0</v>
      </c>
      <c r="W250" s="158">
        <f t="shared" si="109"/>
        <v>0</v>
      </c>
      <c r="X250" s="158">
        <f t="shared" si="109"/>
        <v>0</v>
      </c>
      <c r="Y250" s="158">
        <f t="shared" si="90"/>
        <v>0</v>
      </c>
      <c r="Z250" s="158">
        <f t="shared" si="90"/>
        <v>0</v>
      </c>
      <c r="AA250" s="158">
        <f t="shared" si="90"/>
        <v>0</v>
      </c>
      <c r="AB250" s="158">
        <f t="shared" si="90"/>
        <v>0</v>
      </c>
      <c r="AC250" s="158">
        <f t="shared" si="112"/>
        <v>0</v>
      </c>
      <c r="AD250" s="158">
        <f t="shared" si="112"/>
        <v>0</v>
      </c>
      <c r="AE250" s="44" t="str">
        <f>IF(J250="s",IF(K250&gt;(SUMMARY!$I$12*H250),K250,0),"- ")</f>
        <v xml:space="preserve">- </v>
      </c>
      <c r="AF250" s="56" t="str">
        <f t="shared" si="94"/>
        <v>OK</v>
      </c>
      <c r="AG250" s="56">
        <f t="shared" si="95"/>
        <v>0</v>
      </c>
      <c r="AH250" s="56">
        <f t="shared" si="96"/>
        <v>0</v>
      </c>
      <c r="AI250" s="56">
        <f t="shared" si="97"/>
        <v>0</v>
      </c>
      <c r="AJ250" s="56">
        <f t="shared" si="98"/>
        <v>0</v>
      </c>
      <c r="AK250" s="56">
        <f t="shared" si="99"/>
        <v>0</v>
      </c>
      <c r="AL250" s="56">
        <f t="shared" si="100"/>
        <v>0</v>
      </c>
      <c r="AM250" s="159" t="b">
        <f t="shared" si="101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102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86"/>
        <v>0</v>
      </c>
      <c r="AU250" s="125">
        <f t="shared" si="87"/>
        <v>0</v>
      </c>
      <c r="AV250" s="183">
        <f t="shared" si="88"/>
        <v>0</v>
      </c>
      <c r="AW250" s="32"/>
      <c r="AX250" s="32"/>
      <c r="AY250" s="450" t="str">
        <f t="shared" si="110"/>
        <v xml:space="preserve"> </v>
      </c>
    </row>
    <row r="251" spans="1:51" s="120" customFormat="1">
      <c r="A251" s="543"/>
      <c r="B251" s="543"/>
      <c r="C251" s="117">
        <f t="shared" si="89"/>
        <v>230</v>
      </c>
      <c r="D251" s="174"/>
      <c r="E251" s="174"/>
      <c r="F251" s="341">
        <f t="shared" si="103"/>
        <v>0</v>
      </c>
      <c r="G251" s="283"/>
      <c r="H251" s="118" t="str">
        <f t="shared" si="91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93"/>
        <v>-</v>
      </c>
      <c r="L251" s="156"/>
      <c r="M251" s="44" t="str">
        <f t="shared" si="92"/>
        <v>-</v>
      </c>
      <c r="N251" s="157">
        <f t="shared" si="104"/>
        <v>0</v>
      </c>
      <c r="O251" s="157">
        <f t="shared" si="105"/>
        <v>0</v>
      </c>
      <c r="P251" s="157">
        <f t="shared" si="106"/>
        <v>0</v>
      </c>
      <c r="Q251" s="157">
        <f t="shared" si="107"/>
        <v>0</v>
      </c>
      <c r="R251" s="158">
        <f t="shared" si="108"/>
        <v>0</v>
      </c>
      <c r="S251" s="158">
        <f t="shared" si="108"/>
        <v>0</v>
      </c>
      <c r="T251" s="158">
        <f t="shared" si="108"/>
        <v>0</v>
      </c>
      <c r="U251" s="158">
        <f t="shared" si="108"/>
        <v>0</v>
      </c>
      <c r="V251" s="158">
        <f t="shared" si="111"/>
        <v>0</v>
      </c>
      <c r="W251" s="158">
        <f t="shared" si="109"/>
        <v>0</v>
      </c>
      <c r="X251" s="158">
        <f t="shared" si="109"/>
        <v>0</v>
      </c>
      <c r="Y251" s="158">
        <f t="shared" si="90"/>
        <v>0</v>
      </c>
      <c r="Z251" s="158">
        <f t="shared" si="90"/>
        <v>0</v>
      </c>
      <c r="AA251" s="158">
        <f t="shared" si="90"/>
        <v>0</v>
      </c>
      <c r="AB251" s="158">
        <f t="shared" si="90"/>
        <v>0</v>
      </c>
      <c r="AC251" s="158">
        <f t="shared" si="112"/>
        <v>0</v>
      </c>
      <c r="AD251" s="158">
        <f t="shared" si="112"/>
        <v>0</v>
      </c>
      <c r="AE251" s="44" t="str">
        <f>IF(J251="s",IF(K251&gt;(SUMMARY!$I$12*H251),K251,0),"- ")</f>
        <v xml:space="preserve">- </v>
      </c>
      <c r="AF251" s="56" t="str">
        <f t="shared" si="94"/>
        <v>OK</v>
      </c>
      <c r="AG251" s="56">
        <f t="shared" si="95"/>
        <v>0</v>
      </c>
      <c r="AH251" s="56">
        <f t="shared" si="96"/>
        <v>0</v>
      </c>
      <c r="AI251" s="56">
        <f t="shared" si="97"/>
        <v>0</v>
      </c>
      <c r="AJ251" s="56">
        <f t="shared" si="98"/>
        <v>0</v>
      </c>
      <c r="AK251" s="56">
        <f t="shared" si="99"/>
        <v>0</v>
      </c>
      <c r="AL251" s="56">
        <f t="shared" si="100"/>
        <v>0</v>
      </c>
      <c r="AM251" s="159" t="b">
        <f t="shared" si="101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102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86"/>
        <v>0</v>
      </c>
      <c r="AU251" s="125">
        <f t="shared" si="87"/>
        <v>0</v>
      </c>
      <c r="AV251" s="183">
        <f t="shared" si="88"/>
        <v>0</v>
      </c>
      <c r="AW251" s="32"/>
      <c r="AX251" s="32"/>
      <c r="AY251" s="450" t="str">
        <f t="shared" si="110"/>
        <v xml:space="preserve"> </v>
      </c>
    </row>
    <row r="252" spans="1:51" s="120" customFormat="1">
      <c r="A252" s="543"/>
      <c r="B252" s="543"/>
      <c r="C252" s="117">
        <f t="shared" si="89"/>
        <v>231</v>
      </c>
      <c r="D252" s="174"/>
      <c r="E252" s="174"/>
      <c r="F252" s="341">
        <f t="shared" si="103"/>
        <v>0</v>
      </c>
      <c r="G252" s="283"/>
      <c r="H252" s="118" t="str">
        <f t="shared" si="91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93"/>
        <v>-</v>
      </c>
      <c r="L252" s="156"/>
      <c r="M252" s="44" t="str">
        <f t="shared" si="92"/>
        <v>-</v>
      </c>
      <c r="N252" s="157">
        <f t="shared" si="104"/>
        <v>0</v>
      </c>
      <c r="O252" s="157">
        <f t="shared" si="105"/>
        <v>0</v>
      </c>
      <c r="P252" s="157">
        <f t="shared" si="106"/>
        <v>0</v>
      </c>
      <c r="Q252" s="157">
        <f t="shared" si="107"/>
        <v>0</v>
      </c>
      <c r="R252" s="158">
        <f t="shared" si="108"/>
        <v>0</v>
      </c>
      <c r="S252" s="158">
        <f t="shared" si="108"/>
        <v>0</v>
      </c>
      <c r="T252" s="158">
        <f t="shared" si="108"/>
        <v>0</v>
      </c>
      <c r="U252" s="158">
        <f t="shared" si="108"/>
        <v>0</v>
      </c>
      <c r="V252" s="158">
        <f t="shared" si="111"/>
        <v>0</v>
      </c>
      <c r="W252" s="158">
        <f t="shared" si="109"/>
        <v>0</v>
      </c>
      <c r="X252" s="158">
        <f t="shared" si="109"/>
        <v>0</v>
      </c>
      <c r="Y252" s="158">
        <f t="shared" si="90"/>
        <v>0</v>
      </c>
      <c r="Z252" s="158">
        <f t="shared" si="90"/>
        <v>0</v>
      </c>
      <c r="AA252" s="158">
        <f t="shared" si="90"/>
        <v>0</v>
      </c>
      <c r="AB252" s="158">
        <f t="shared" si="90"/>
        <v>0</v>
      </c>
      <c r="AC252" s="158">
        <f t="shared" si="112"/>
        <v>0</v>
      </c>
      <c r="AD252" s="158">
        <f t="shared" si="112"/>
        <v>0</v>
      </c>
      <c r="AE252" s="44" t="str">
        <f>IF(J252="s",IF(K252&gt;(SUMMARY!$I$12*H252),K252,0),"- ")</f>
        <v xml:space="preserve">- </v>
      </c>
      <c r="AF252" s="56" t="str">
        <f t="shared" si="94"/>
        <v>OK</v>
      </c>
      <c r="AG252" s="56">
        <f t="shared" si="95"/>
        <v>0</v>
      </c>
      <c r="AH252" s="56">
        <f t="shared" si="96"/>
        <v>0</v>
      </c>
      <c r="AI252" s="56">
        <f t="shared" si="97"/>
        <v>0</v>
      </c>
      <c r="AJ252" s="56">
        <f t="shared" si="98"/>
        <v>0</v>
      </c>
      <c r="AK252" s="56">
        <f t="shared" si="99"/>
        <v>0</v>
      </c>
      <c r="AL252" s="56">
        <f t="shared" si="100"/>
        <v>0</v>
      </c>
      <c r="AM252" s="159" t="b">
        <f t="shared" si="101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102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86"/>
        <v>0</v>
      </c>
      <c r="AU252" s="125">
        <f t="shared" si="87"/>
        <v>0</v>
      </c>
      <c r="AV252" s="183">
        <f t="shared" si="88"/>
        <v>0</v>
      </c>
      <c r="AW252" s="32"/>
      <c r="AX252" s="32"/>
      <c r="AY252" s="450" t="str">
        <f t="shared" si="110"/>
        <v xml:space="preserve"> </v>
      </c>
    </row>
    <row r="253" spans="1:51" s="120" customFormat="1">
      <c r="A253" s="543"/>
      <c r="B253" s="543"/>
      <c r="C253" s="117">
        <f t="shared" si="89"/>
        <v>232</v>
      </c>
      <c r="D253" s="174"/>
      <c r="E253" s="174"/>
      <c r="F253" s="341">
        <f t="shared" si="103"/>
        <v>0</v>
      </c>
      <c r="G253" s="283"/>
      <c r="H253" s="118" t="str">
        <f t="shared" si="91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93"/>
        <v>-</v>
      </c>
      <c r="L253" s="156"/>
      <c r="M253" s="44" t="str">
        <f t="shared" si="92"/>
        <v>-</v>
      </c>
      <c r="N253" s="157">
        <f t="shared" si="104"/>
        <v>0</v>
      </c>
      <c r="O253" s="157">
        <f t="shared" si="105"/>
        <v>0</v>
      </c>
      <c r="P253" s="157">
        <f t="shared" si="106"/>
        <v>0</v>
      </c>
      <c r="Q253" s="157">
        <f t="shared" si="107"/>
        <v>0</v>
      </c>
      <c r="R253" s="158">
        <f t="shared" si="108"/>
        <v>0</v>
      </c>
      <c r="S253" s="158">
        <f t="shared" si="108"/>
        <v>0</v>
      </c>
      <c r="T253" s="158">
        <f t="shared" si="108"/>
        <v>0</v>
      </c>
      <c r="U253" s="158">
        <f t="shared" si="108"/>
        <v>0</v>
      </c>
      <c r="V253" s="158">
        <f t="shared" si="111"/>
        <v>0</v>
      </c>
      <c r="W253" s="158">
        <f t="shared" si="109"/>
        <v>0</v>
      </c>
      <c r="X253" s="158">
        <f t="shared" si="109"/>
        <v>0</v>
      </c>
      <c r="Y253" s="158">
        <f t="shared" si="90"/>
        <v>0</v>
      </c>
      <c r="Z253" s="158">
        <f t="shared" si="90"/>
        <v>0</v>
      </c>
      <c r="AA253" s="158">
        <f t="shared" si="90"/>
        <v>0</v>
      </c>
      <c r="AB253" s="158">
        <f t="shared" si="90"/>
        <v>0</v>
      </c>
      <c r="AC253" s="158">
        <f t="shared" si="112"/>
        <v>0</v>
      </c>
      <c r="AD253" s="158">
        <f t="shared" si="112"/>
        <v>0</v>
      </c>
      <c r="AE253" s="44" t="str">
        <f>IF(J253="s",IF(K253&gt;(SUMMARY!$I$12*H253),K253,0),"- ")</f>
        <v xml:space="preserve">- </v>
      </c>
      <c r="AF253" s="56" t="str">
        <f t="shared" si="94"/>
        <v>OK</v>
      </c>
      <c r="AG253" s="56">
        <f t="shared" si="95"/>
        <v>0</v>
      </c>
      <c r="AH253" s="56">
        <f t="shared" si="96"/>
        <v>0</v>
      </c>
      <c r="AI253" s="56">
        <f t="shared" si="97"/>
        <v>0</v>
      </c>
      <c r="AJ253" s="56">
        <f t="shared" si="98"/>
        <v>0</v>
      </c>
      <c r="AK253" s="56">
        <f t="shared" si="99"/>
        <v>0</v>
      </c>
      <c r="AL253" s="56">
        <f t="shared" si="100"/>
        <v>0</v>
      </c>
      <c r="AM253" s="159" t="b">
        <f t="shared" si="101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102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86"/>
        <v>0</v>
      </c>
      <c r="AU253" s="125">
        <f t="shared" si="87"/>
        <v>0</v>
      </c>
      <c r="AV253" s="183">
        <f t="shared" si="88"/>
        <v>0</v>
      </c>
      <c r="AW253" s="32"/>
      <c r="AX253" s="32"/>
      <c r="AY253" s="450" t="str">
        <f t="shared" si="110"/>
        <v xml:space="preserve"> </v>
      </c>
    </row>
    <row r="254" spans="1:51" s="120" customFormat="1">
      <c r="A254" s="543"/>
      <c r="B254" s="543"/>
      <c r="C254" s="117">
        <f t="shared" si="89"/>
        <v>233</v>
      </c>
      <c r="D254" s="174"/>
      <c r="E254" s="174"/>
      <c r="F254" s="341">
        <f t="shared" si="103"/>
        <v>0</v>
      </c>
      <c r="G254" s="283"/>
      <c r="H254" s="118" t="str">
        <f t="shared" si="91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93"/>
        <v>-</v>
      </c>
      <c r="L254" s="156"/>
      <c r="M254" s="44" t="str">
        <f t="shared" si="92"/>
        <v>-</v>
      </c>
      <c r="N254" s="157">
        <f t="shared" si="104"/>
        <v>0</v>
      </c>
      <c r="O254" s="157">
        <f t="shared" si="105"/>
        <v>0</v>
      </c>
      <c r="P254" s="157">
        <f t="shared" si="106"/>
        <v>0</v>
      </c>
      <c r="Q254" s="157">
        <f t="shared" si="107"/>
        <v>0</v>
      </c>
      <c r="R254" s="158">
        <f t="shared" si="108"/>
        <v>0</v>
      </c>
      <c r="S254" s="158">
        <f t="shared" si="108"/>
        <v>0</v>
      </c>
      <c r="T254" s="158">
        <f t="shared" si="108"/>
        <v>0</v>
      </c>
      <c r="U254" s="158">
        <f t="shared" si="108"/>
        <v>0</v>
      </c>
      <c r="V254" s="158">
        <f t="shared" si="111"/>
        <v>0</v>
      </c>
      <c r="W254" s="158">
        <f t="shared" si="109"/>
        <v>0</v>
      </c>
      <c r="X254" s="158">
        <f t="shared" si="109"/>
        <v>0</v>
      </c>
      <c r="Y254" s="158">
        <f t="shared" si="90"/>
        <v>0</v>
      </c>
      <c r="Z254" s="158">
        <f t="shared" si="90"/>
        <v>0</v>
      </c>
      <c r="AA254" s="158">
        <f t="shared" si="90"/>
        <v>0</v>
      </c>
      <c r="AB254" s="158">
        <f t="shared" si="90"/>
        <v>0</v>
      </c>
      <c r="AC254" s="158">
        <f t="shared" si="112"/>
        <v>0</v>
      </c>
      <c r="AD254" s="158">
        <f t="shared" si="112"/>
        <v>0</v>
      </c>
      <c r="AE254" s="44" t="str">
        <f>IF(J254="s",IF(K254&gt;(SUMMARY!$I$12*H254),K254,0),"- ")</f>
        <v xml:space="preserve">- </v>
      </c>
      <c r="AF254" s="56" t="str">
        <f t="shared" si="94"/>
        <v>OK</v>
      </c>
      <c r="AG254" s="56">
        <f t="shared" si="95"/>
        <v>0</v>
      </c>
      <c r="AH254" s="56">
        <f t="shared" si="96"/>
        <v>0</v>
      </c>
      <c r="AI254" s="56">
        <f t="shared" si="97"/>
        <v>0</v>
      </c>
      <c r="AJ254" s="56">
        <f t="shared" si="98"/>
        <v>0</v>
      </c>
      <c r="AK254" s="56">
        <f t="shared" si="99"/>
        <v>0</v>
      </c>
      <c r="AL254" s="56">
        <f t="shared" si="100"/>
        <v>0</v>
      </c>
      <c r="AM254" s="159" t="b">
        <f t="shared" si="101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102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86"/>
        <v>0</v>
      </c>
      <c r="AU254" s="125">
        <f t="shared" si="87"/>
        <v>0</v>
      </c>
      <c r="AV254" s="183">
        <f t="shared" si="88"/>
        <v>0</v>
      </c>
      <c r="AW254" s="32"/>
      <c r="AX254" s="32"/>
      <c r="AY254" s="450" t="str">
        <f t="shared" si="110"/>
        <v xml:space="preserve"> </v>
      </c>
    </row>
    <row r="255" spans="1:51" s="120" customFormat="1">
      <c r="A255" s="543"/>
      <c r="B255" s="543"/>
      <c r="C255" s="117">
        <f t="shared" si="89"/>
        <v>234</v>
      </c>
      <c r="D255" s="174"/>
      <c r="E255" s="174"/>
      <c r="F255" s="341">
        <f t="shared" si="103"/>
        <v>0</v>
      </c>
      <c r="G255" s="283"/>
      <c r="H255" s="118" t="str">
        <f t="shared" si="91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93"/>
        <v>-</v>
      </c>
      <c r="L255" s="156"/>
      <c r="M255" s="44" t="str">
        <f t="shared" si="92"/>
        <v>-</v>
      </c>
      <c r="N255" s="157">
        <f t="shared" si="104"/>
        <v>0</v>
      </c>
      <c r="O255" s="157">
        <f t="shared" si="105"/>
        <v>0</v>
      </c>
      <c r="P255" s="157">
        <f t="shared" si="106"/>
        <v>0</v>
      </c>
      <c r="Q255" s="157">
        <f t="shared" si="107"/>
        <v>0</v>
      </c>
      <c r="R255" s="158">
        <f t="shared" si="108"/>
        <v>0</v>
      </c>
      <c r="S255" s="158">
        <f t="shared" si="108"/>
        <v>0</v>
      </c>
      <c r="T255" s="158">
        <f t="shared" si="108"/>
        <v>0</v>
      </c>
      <c r="U255" s="158">
        <f t="shared" si="108"/>
        <v>0</v>
      </c>
      <c r="V255" s="158">
        <f t="shared" si="111"/>
        <v>0</v>
      </c>
      <c r="W255" s="158">
        <f t="shared" si="109"/>
        <v>0</v>
      </c>
      <c r="X255" s="158">
        <f t="shared" si="109"/>
        <v>0</v>
      </c>
      <c r="Y255" s="158">
        <f t="shared" si="90"/>
        <v>0</v>
      </c>
      <c r="Z255" s="158">
        <f t="shared" si="90"/>
        <v>0</v>
      </c>
      <c r="AA255" s="158">
        <f t="shared" si="90"/>
        <v>0</v>
      </c>
      <c r="AB255" s="158">
        <f t="shared" si="90"/>
        <v>0</v>
      </c>
      <c r="AC255" s="158">
        <f t="shared" si="112"/>
        <v>0</v>
      </c>
      <c r="AD255" s="158">
        <f t="shared" si="112"/>
        <v>0</v>
      </c>
      <c r="AE255" s="44" t="str">
        <f>IF(J255="s",IF(K255&gt;(SUMMARY!$I$12*H255),K255,0),"- ")</f>
        <v xml:space="preserve">- </v>
      </c>
      <c r="AF255" s="56" t="str">
        <f t="shared" si="94"/>
        <v>OK</v>
      </c>
      <c r="AG255" s="56">
        <f t="shared" si="95"/>
        <v>0</v>
      </c>
      <c r="AH255" s="56">
        <f t="shared" si="96"/>
        <v>0</v>
      </c>
      <c r="AI255" s="56">
        <f t="shared" si="97"/>
        <v>0</v>
      </c>
      <c r="AJ255" s="56">
        <f t="shared" si="98"/>
        <v>0</v>
      </c>
      <c r="AK255" s="56">
        <f t="shared" si="99"/>
        <v>0</v>
      </c>
      <c r="AL255" s="56">
        <f t="shared" si="100"/>
        <v>0</v>
      </c>
      <c r="AM255" s="159" t="b">
        <f t="shared" si="101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102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86"/>
        <v>0</v>
      </c>
      <c r="AU255" s="125">
        <f t="shared" si="87"/>
        <v>0</v>
      </c>
      <c r="AV255" s="183">
        <f t="shared" si="88"/>
        <v>0</v>
      </c>
      <c r="AW255" s="32"/>
      <c r="AX255" s="32"/>
      <c r="AY255" s="450" t="str">
        <f t="shared" si="110"/>
        <v xml:space="preserve"> </v>
      </c>
    </row>
    <row r="256" spans="1:51" s="120" customFormat="1">
      <c r="A256" s="543"/>
      <c r="B256" s="543"/>
      <c r="C256" s="117">
        <f t="shared" si="89"/>
        <v>235</v>
      </c>
      <c r="D256" s="174"/>
      <c r="E256" s="174"/>
      <c r="F256" s="341">
        <f t="shared" si="103"/>
        <v>0</v>
      </c>
      <c r="G256" s="283"/>
      <c r="H256" s="118" t="str">
        <f t="shared" si="91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93"/>
        <v>-</v>
      </c>
      <c r="L256" s="156"/>
      <c r="M256" s="44" t="str">
        <f t="shared" si="92"/>
        <v>-</v>
      </c>
      <c r="N256" s="157">
        <f t="shared" si="104"/>
        <v>0</v>
      </c>
      <c r="O256" s="157">
        <f t="shared" si="105"/>
        <v>0</v>
      </c>
      <c r="P256" s="157">
        <f t="shared" si="106"/>
        <v>0</v>
      </c>
      <c r="Q256" s="157">
        <f t="shared" si="107"/>
        <v>0</v>
      </c>
      <c r="R256" s="158">
        <f t="shared" si="108"/>
        <v>0</v>
      </c>
      <c r="S256" s="158">
        <f t="shared" si="108"/>
        <v>0</v>
      </c>
      <c r="T256" s="158">
        <f t="shared" si="108"/>
        <v>0</v>
      </c>
      <c r="U256" s="158">
        <f t="shared" si="108"/>
        <v>0</v>
      </c>
      <c r="V256" s="158">
        <f t="shared" si="111"/>
        <v>0</v>
      </c>
      <c r="W256" s="158">
        <f t="shared" si="109"/>
        <v>0</v>
      </c>
      <c r="X256" s="158">
        <f t="shared" si="109"/>
        <v>0</v>
      </c>
      <c r="Y256" s="158">
        <f t="shared" si="90"/>
        <v>0</v>
      </c>
      <c r="Z256" s="158">
        <f t="shared" si="90"/>
        <v>0</v>
      </c>
      <c r="AA256" s="158">
        <f t="shared" si="90"/>
        <v>0</v>
      </c>
      <c r="AB256" s="158">
        <f t="shared" si="90"/>
        <v>0</v>
      </c>
      <c r="AC256" s="158">
        <f t="shared" si="112"/>
        <v>0</v>
      </c>
      <c r="AD256" s="158">
        <f t="shared" si="112"/>
        <v>0</v>
      </c>
      <c r="AE256" s="44" t="str">
        <f>IF(J256="s",IF(K256&gt;(SUMMARY!$I$12*H256),K256,0),"- ")</f>
        <v xml:space="preserve">- </v>
      </c>
      <c r="AF256" s="56" t="str">
        <f t="shared" si="94"/>
        <v>OK</v>
      </c>
      <c r="AG256" s="56">
        <f t="shared" si="95"/>
        <v>0</v>
      </c>
      <c r="AH256" s="56">
        <f t="shared" si="96"/>
        <v>0</v>
      </c>
      <c r="AI256" s="56">
        <f t="shared" si="97"/>
        <v>0</v>
      </c>
      <c r="AJ256" s="56">
        <f t="shared" si="98"/>
        <v>0</v>
      </c>
      <c r="AK256" s="56">
        <f t="shared" si="99"/>
        <v>0</v>
      </c>
      <c r="AL256" s="56">
        <f t="shared" si="100"/>
        <v>0</v>
      </c>
      <c r="AM256" s="159" t="b">
        <f t="shared" si="101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102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86"/>
        <v>0</v>
      </c>
      <c r="AU256" s="125">
        <f t="shared" si="87"/>
        <v>0</v>
      </c>
      <c r="AV256" s="183">
        <f t="shared" si="88"/>
        <v>0</v>
      </c>
      <c r="AW256" s="32"/>
      <c r="AX256" s="32"/>
      <c r="AY256" s="450" t="str">
        <f t="shared" si="110"/>
        <v xml:space="preserve"> </v>
      </c>
    </row>
    <row r="257" spans="1:51" s="120" customFormat="1">
      <c r="A257" s="543"/>
      <c r="B257" s="543"/>
      <c r="C257" s="117">
        <f t="shared" si="89"/>
        <v>236</v>
      </c>
      <c r="D257" s="174"/>
      <c r="E257" s="174"/>
      <c r="F257" s="341">
        <f t="shared" si="103"/>
        <v>0</v>
      </c>
      <c r="G257" s="283"/>
      <c r="H257" s="118" t="str">
        <f t="shared" si="91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93"/>
        <v>-</v>
      </c>
      <c r="L257" s="156"/>
      <c r="M257" s="44" t="str">
        <f t="shared" si="92"/>
        <v>-</v>
      </c>
      <c r="N257" s="157">
        <f t="shared" si="104"/>
        <v>0</v>
      </c>
      <c r="O257" s="157">
        <f t="shared" si="105"/>
        <v>0</v>
      </c>
      <c r="P257" s="157">
        <f t="shared" si="106"/>
        <v>0</v>
      </c>
      <c r="Q257" s="157">
        <f t="shared" si="107"/>
        <v>0</v>
      </c>
      <c r="R257" s="158">
        <f t="shared" si="108"/>
        <v>0</v>
      </c>
      <c r="S257" s="158">
        <f t="shared" si="108"/>
        <v>0</v>
      </c>
      <c r="T257" s="158">
        <f t="shared" si="108"/>
        <v>0</v>
      </c>
      <c r="U257" s="158">
        <f t="shared" si="108"/>
        <v>0</v>
      </c>
      <c r="V257" s="158">
        <f t="shared" si="111"/>
        <v>0</v>
      </c>
      <c r="W257" s="158">
        <f t="shared" si="109"/>
        <v>0</v>
      </c>
      <c r="X257" s="158">
        <f t="shared" si="109"/>
        <v>0</v>
      </c>
      <c r="Y257" s="158">
        <f t="shared" si="90"/>
        <v>0</v>
      </c>
      <c r="Z257" s="158">
        <f t="shared" si="90"/>
        <v>0</v>
      </c>
      <c r="AA257" s="158">
        <f t="shared" si="90"/>
        <v>0</v>
      </c>
      <c r="AB257" s="158">
        <f t="shared" si="90"/>
        <v>0</v>
      </c>
      <c r="AC257" s="158">
        <f t="shared" si="112"/>
        <v>0</v>
      </c>
      <c r="AD257" s="158">
        <f t="shared" si="112"/>
        <v>0</v>
      </c>
      <c r="AE257" s="44" t="str">
        <f>IF(J257="s",IF(K257&gt;(SUMMARY!$I$12*H257),K257,0),"- ")</f>
        <v xml:space="preserve">- </v>
      </c>
      <c r="AF257" s="56" t="str">
        <f t="shared" si="94"/>
        <v>OK</v>
      </c>
      <c r="AG257" s="56">
        <f t="shared" si="95"/>
        <v>0</v>
      </c>
      <c r="AH257" s="56">
        <f t="shared" si="96"/>
        <v>0</v>
      </c>
      <c r="AI257" s="56">
        <f t="shared" si="97"/>
        <v>0</v>
      </c>
      <c r="AJ257" s="56">
        <f t="shared" si="98"/>
        <v>0</v>
      </c>
      <c r="AK257" s="56">
        <f t="shared" si="99"/>
        <v>0</v>
      </c>
      <c r="AL257" s="56">
        <f t="shared" si="100"/>
        <v>0</v>
      </c>
      <c r="AM257" s="159" t="b">
        <f t="shared" si="101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102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86"/>
        <v>0</v>
      </c>
      <c r="AU257" s="125">
        <f t="shared" si="87"/>
        <v>0</v>
      </c>
      <c r="AV257" s="183">
        <f t="shared" si="88"/>
        <v>0</v>
      </c>
      <c r="AW257" s="32"/>
      <c r="AX257" s="32"/>
      <c r="AY257" s="450" t="str">
        <f t="shared" si="110"/>
        <v xml:space="preserve"> </v>
      </c>
    </row>
    <row r="258" spans="1:51" s="120" customFormat="1">
      <c r="A258" s="543"/>
      <c r="B258" s="543"/>
      <c r="C258" s="117">
        <f t="shared" si="89"/>
        <v>237</v>
      </c>
      <c r="D258" s="174"/>
      <c r="E258" s="174"/>
      <c r="F258" s="341">
        <f t="shared" si="103"/>
        <v>0</v>
      </c>
      <c r="G258" s="283"/>
      <c r="H258" s="118" t="str">
        <f t="shared" si="91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93"/>
        <v>-</v>
      </c>
      <c r="L258" s="156"/>
      <c r="M258" s="44" t="str">
        <f t="shared" si="92"/>
        <v>-</v>
      </c>
      <c r="N258" s="157">
        <f t="shared" si="104"/>
        <v>0</v>
      </c>
      <c r="O258" s="157">
        <f t="shared" si="105"/>
        <v>0</v>
      </c>
      <c r="P258" s="157">
        <f t="shared" si="106"/>
        <v>0</v>
      </c>
      <c r="Q258" s="157">
        <f t="shared" si="107"/>
        <v>0</v>
      </c>
      <c r="R258" s="158">
        <f t="shared" si="108"/>
        <v>0</v>
      </c>
      <c r="S258" s="158">
        <f t="shared" si="108"/>
        <v>0</v>
      </c>
      <c r="T258" s="158">
        <f t="shared" si="108"/>
        <v>0</v>
      </c>
      <c r="U258" s="158">
        <f t="shared" si="108"/>
        <v>0</v>
      </c>
      <c r="V258" s="158">
        <f t="shared" si="111"/>
        <v>0</v>
      </c>
      <c r="W258" s="158">
        <f t="shared" si="109"/>
        <v>0</v>
      </c>
      <c r="X258" s="158">
        <f t="shared" si="109"/>
        <v>0</v>
      </c>
      <c r="Y258" s="158">
        <f t="shared" si="90"/>
        <v>0</v>
      </c>
      <c r="Z258" s="158">
        <f t="shared" si="90"/>
        <v>0</v>
      </c>
      <c r="AA258" s="158">
        <f t="shared" si="90"/>
        <v>0</v>
      </c>
      <c r="AB258" s="158">
        <f t="shared" si="90"/>
        <v>0</v>
      </c>
      <c r="AC258" s="158">
        <f t="shared" si="112"/>
        <v>0</v>
      </c>
      <c r="AD258" s="158">
        <f t="shared" si="112"/>
        <v>0</v>
      </c>
      <c r="AE258" s="44" t="str">
        <f>IF(J258="s",IF(K258&gt;(SUMMARY!$I$12*H258),K258,0),"- ")</f>
        <v xml:space="preserve">- </v>
      </c>
      <c r="AF258" s="56" t="str">
        <f t="shared" si="94"/>
        <v>OK</v>
      </c>
      <c r="AG258" s="56">
        <f t="shared" si="95"/>
        <v>0</v>
      </c>
      <c r="AH258" s="56">
        <f t="shared" si="96"/>
        <v>0</v>
      </c>
      <c r="AI258" s="56">
        <f t="shared" si="97"/>
        <v>0</v>
      </c>
      <c r="AJ258" s="56">
        <f t="shared" si="98"/>
        <v>0</v>
      </c>
      <c r="AK258" s="56">
        <f t="shared" si="99"/>
        <v>0</v>
      </c>
      <c r="AL258" s="56">
        <f t="shared" si="100"/>
        <v>0</v>
      </c>
      <c r="AM258" s="159" t="b">
        <f t="shared" si="101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102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86"/>
        <v>0</v>
      </c>
      <c r="AU258" s="125">
        <f t="shared" si="87"/>
        <v>0</v>
      </c>
      <c r="AV258" s="183">
        <f t="shared" si="88"/>
        <v>0</v>
      </c>
      <c r="AW258" s="32"/>
      <c r="AX258" s="32"/>
      <c r="AY258" s="450" t="str">
        <f t="shared" si="110"/>
        <v xml:space="preserve"> </v>
      </c>
    </row>
    <row r="259" spans="1:51" s="120" customFormat="1">
      <c r="A259" s="543"/>
      <c r="B259" s="543"/>
      <c r="C259" s="117">
        <f t="shared" si="89"/>
        <v>238</v>
      </c>
      <c r="D259" s="174"/>
      <c r="E259" s="174"/>
      <c r="F259" s="341">
        <f t="shared" si="103"/>
        <v>0</v>
      </c>
      <c r="G259" s="283"/>
      <c r="H259" s="118" t="str">
        <f t="shared" si="91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93"/>
        <v>-</v>
      </c>
      <c r="L259" s="156"/>
      <c r="M259" s="44" t="str">
        <f t="shared" si="92"/>
        <v>-</v>
      </c>
      <c r="N259" s="157">
        <f t="shared" si="104"/>
        <v>0</v>
      </c>
      <c r="O259" s="157">
        <f t="shared" si="105"/>
        <v>0</v>
      </c>
      <c r="P259" s="157">
        <f t="shared" si="106"/>
        <v>0</v>
      </c>
      <c r="Q259" s="157">
        <f t="shared" si="107"/>
        <v>0</v>
      </c>
      <c r="R259" s="158">
        <f t="shared" si="108"/>
        <v>0</v>
      </c>
      <c r="S259" s="158">
        <f t="shared" si="108"/>
        <v>0</v>
      </c>
      <c r="T259" s="158">
        <f t="shared" si="108"/>
        <v>0</v>
      </c>
      <c r="U259" s="158">
        <f t="shared" si="108"/>
        <v>0</v>
      </c>
      <c r="V259" s="158">
        <f t="shared" si="111"/>
        <v>0</v>
      </c>
      <c r="W259" s="158">
        <f t="shared" si="109"/>
        <v>0</v>
      </c>
      <c r="X259" s="158">
        <f t="shared" si="109"/>
        <v>0</v>
      </c>
      <c r="Y259" s="158">
        <f t="shared" si="90"/>
        <v>0</v>
      </c>
      <c r="Z259" s="158">
        <f t="shared" si="90"/>
        <v>0</v>
      </c>
      <c r="AA259" s="158">
        <f t="shared" si="90"/>
        <v>0</v>
      </c>
      <c r="AB259" s="158">
        <f t="shared" si="90"/>
        <v>0</v>
      </c>
      <c r="AC259" s="158">
        <f t="shared" si="112"/>
        <v>0</v>
      </c>
      <c r="AD259" s="158">
        <f t="shared" si="112"/>
        <v>0</v>
      </c>
      <c r="AE259" s="44" t="str">
        <f>IF(J259="s",IF(K259&gt;(SUMMARY!$I$12*H259),K259,0),"- ")</f>
        <v xml:space="preserve">- </v>
      </c>
      <c r="AF259" s="56" t="str">
        <f t="shared" si="94"/>
        <v>OK</v>
      </c>
      <c r="AG259" s="56">
        <f t="shared" si="95"/>
        <v>0</v>
      </c>
      <c r="AH259" s="56">
        <f t="shared" si="96"/>
        <v>0</v>
      </c>
      <c r="AI259" s="56">
        <f t="shared" si="97"/>
        <v>0</v>
      </c>
      <c r="AJ259" s="56">
        <f t="shared" si="98"/>
        <v>0</v>
      </c>
      <c r="AK259" s="56">
        <f t="shared" si="99"/>
        <v>0</v>
      </c>
      <c r="AL259" s="56">
        <f t="shared" si="100"/>
        <v>0</v>
      </c>
      <c r="AM259" s="159" t="b">
        <f t="shared" si="101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102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86"/>
        <v>0</v>
      </c>
      <c r="AU259" s="125">
        <f t="shared" si="87"/>
        <v>0</v>
      </c>
      <c r="AV259" s="183">
        <f t="shared" si="88"/>
        <v>0</v>
      </c>
      <c r="AW259" s="32"/>
      <c r="AX259" s="32"/>
      <c r="AY259" s="450" t="str">
        <f t="shared" si="110"/>
        <v xml:space="preserve"> </v>
      </c>
    </row>
    <row r="260" spans="1:51" s="120" customFormat="1">
      <c r="A260" s="543"/>
      <c r="B260" s="543"/>
      <c r="C260" s="117">
        <f t="shared" si="89"/>
        <v>239</v>
      </c>
      <c r="D260" s="174"/>
      <c r="E260" s="174"/>
      <c r="F260" s="341">
        <f t="shared" si="103"/>
        <v>0</v>
      </c>
      <c r="G260" s="283"/>
      <c r="H260" s="118" t="str">
        <f t="shared" si="91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93"/>
        <v>-</v>
      </c>
      <c r="L260" s="156"/>
      <c r="M260" s="44" t="str">
        <f t="shared" si="92"/>
        <v>-</v>
      </c>
      <c r="N260" s="157">
        <f t="shared" si="104"/>
        <v>0</v>
      </c>
      <c r="O260" s="157">
        <f t="shared" si="105"/>
        <v>0</v>
      </c>
      <c r="P260" s="157">
        <f t="shared" si="106"/>
        <v>0</v>
      </c>
      <c r="Q260" s="157">
        <f t="shared" si="107"/>
        <v>0</v>
      </c>
      <c r="R260" s="158">
        <f t="shared" si="108"/>
        <v>0</v>
      </c>
      <c r="S260" s="158">
        <f t="shared" si="108"/>
        <v>0</v>
      </c>
      <c r="T260" s="158">
        <f t="shared" si="108"/>
        <v>0</v>
      </c>
      <c r="U260" s="158">
        <f t="shared" si="108"/>
        <v>0</v>
      </c>
      <c r="V260" s="158">
        <f t="shared" si="111"/>
        <v>0</v>
      </c>
      <c r="W260" s="158">
        <f t="shared" si="109"/>
        <v>0</v>
      </c>
      <c r="X260" s="158">
        <f t="shared" si="109"/>
        <v>0</v>
      </c>
      <c r="Y260" s="158">
        <f t="shared" si="90"/>
        <v>0</v>
      </c>
      <c r="Z260" s="158">
        <f t="shared" si="90"/>
        <v>0</v>
      </c>
      <c r="AA260" s="158">
        <f t="shared" si="90"/>
        <v>0</v>
      </c>
      <c r="AB260" s="158">
        <f t="shared" si="90"/>
        <v>0</v>
      </c>
      <c r="AC260" s="158">
        <f t="shared" si="112"/>
        <v>0</v>
      </c>
      <c r="AD260" s="158">
        <f t="shared" si="112"/>
        <v>0</v>
      </c>
      <c r="AE260" s="44" t="str">
        <f>IF(J260="s",IF(K260&gt;(SUMMARY!$I$12*H260),K260,0),"- ")</f>
        <v xml:space="preserve">- </v>
      </c>
      <c r="AF260" s="56" t="str">
        <f t="shared" si="94"/>
        <v>OK</v>
      </c>
      <c r="AG260" s="56">
        <f t="shared" si="95"/>
        <v>0</v>
      </c>
      <c r="AH260" s="56">
        <f t="shared" si="96"/>
        <v>0</v>
      </c>
      <c r="AI260" s="56">
        <f t="shared" si="97"/>
        <v>0</v>
      </c>
      <c r="AJ260" s="56">
        <f t="shared" si="98"/>
        <v>0</v>
      </c>
      <c r="AK260" s="56">
        <f t="shared" si="99"/>
        <v>0</v>
      </c>
      <c r="AL260" s="56">
        <f t="shared" si="100"/>
        <v>0</v>
      </c>
      <c r="AM260" s="159" t="b">
        <f t="shared" si="101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102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86"/>
        <v>0</v>
      </c>
      <c r="AU260" s="125">
        <f t="shared" si="87"/>
        <v>0</v>
      </c>
      <c r="AV260" s="183">
        <f t="shared" si="88"/>
        <v>0</v>
      </c>
      <c r="AW260" s="32"/>
      <c r="AX260" s="32"/>
      <c r="AY260" s="450" t="str">
        <f t="shared" si="110"/>
        <v xml:space="preserve"> </v>
      </c>
    </row>
    <row r="261" spans="1:51" s="120" customFormat="1">
      <c r="A261" s="543"/>
      <c r="B261" s="543"/>
      <c r="C261" s="117">
        <f t="shared" si="89"/>
        <v>240</v>
      </c>
      <c r="D261" s="174"/>
      <c r="E261" s="174"/>
      <c r="F261" s="341">
        <f t="shared" si="103"/>
        <v>0</v>
      </c>
      <c r="G261" s="283"/>
      <c r="H261" s="118" t="str">
        <f t="shared" si="91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93"/>
        <v>-</v>
      </c>
      <c r="L261" s="156"/>
      <c r="M261" s="44" t="str">
        <f t="shared" si="92"/>
        <v>-</v>
      </c>
      <c r="N261" s="157">
        <f t="shared" si="104"/>
        <v>0</v>
      </c>
      <c r="O261" s="157">
        <f t="shared" si="105"/>
        <v>0</v>
      </c>
      <c r="P261" s="157">
        <f t="shared" si="106"/>
        <v>0</v>
      </c>
      <c r="Q261" s="157">
        <f t="shared" si="107"/>
        <v>0</v>
      </c>
      <c r="R261" s="158">
        <f t="shared" si="108"/>
        <v>0</v>
      </c>
      <c r="S261" s="158">
        <f t="shared" si="108"/>
        <v>0</v>
      </c>
      <c r="T261" s="158">
        <f t="shared" si="108"/>
        <v>0</v>
      </c>
      <c r="U261" s="158">
        <f t="shared" si="108"/>
        <v>0</v>
      </c>
      <c r="V261" s="158">
        <f t="shared" si="111"/>
        <v>0</v>
      </c>
      <c r="W261" s="158">
        <f t="shared" si="109"/>
        <v>0</v>
      </c>
      <c r="X261" s="158">
        <f t="shared" si="109"/>
        <v>0</v>
      </c>
      <c r="Y261" s="158">
        <f t="shared" si="90"/>
        <v>0</v>
      </c>
      <c r="Z261" s="158">
        <f t="shared" si="90"/>
        <v>0</v>
      </c>
      <c r="AA261" s="158">
        <f t="shared" si="90"/>
        <v>0</v>
      </c>
      <c r="AB261" s="158">
        <f t="shared" si="90"/>
        <v>0</v>
      </c>
      <c r="AC261" s="158">
        <f t="shared" si="112"/>
        <v>0</v>
      </c>
      <c r="AD261" s="158">
        <f t="shared" si="112"/>
        <v>0</v>
      </c>
      <c r="AE261" s="44" t="str">
        <f>IF(J261="s",IF(K261&gt;(SUMMARY!$I$12*H261),K261,0),"- ")</f>
        <v xml:space="preserve">- </v>
      </c>
      <c r="AF261" s="56" t="str">
        <f t="shared" si="94"/>
        <v>OK</v>
      </c>
      <c r="AG261" s="56">
        <f t="shared" si="95"/>
        <v>0</v>
      </c>
      <c r="AH261" s="56">
        <f t="shared" si="96"/>
        <v>0</v>
      </c>
      <c r="AI261" s="56">
        <f t="shared" si="97"/>
        <v>0</v>
      </c>
      <c r="AJ261" s="56">
        <f t="shared" si="98"/>
        <v>0</v>
      </c>
      <c r="AK261" s="56">
        <f t="shared" si="99"/>
        <v>0</v>
      </c>
      <c r="AL261" s="56">
        <f t="shared" si="100"/>
        <v>0</v>
      </c>
      <c r="AM261" s="159" t="b">
        <f t="shared" si="101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102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86"/>
        <v>0</v>
      </c>
      <c r="AU261" s="125">
        <f t="shared" si="87"/>
        <v>0</v>
      </c>
      <c r="AV261" s="183">
        <f t="shared" si="88"/>
        <v>0</v>
      </c>
      <c r="AW261" s="32"/>
      <c r="AX261" s="32"/>
      <c r="AY261" s="450" t="str">
        <f t="shared" si="110"/>
        <v xml:space="preserve"> </v>
      </c>
    </row>
    <row r="262" spans="1:51" s="120" customFormat="1">
      <c r="A262" s="543"/>
      <c r="B262" s="543"/>
      <c r="C262" s="117">
        <f t="shared" si="89"/>
        <v>241</v>
      </c>
      <c r="D262" s="174"/>
      <c r="E262" s="174"/>
      <c r="F262" s="341">
        <f t="shared" si="103"/>
        <v>0</v>
      </c>
      <c r="G262" s="283"/>
      <c r="H262" s="118" t="str">
        <f t="shared" si="91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93"/>
        <v>-</v>
      </c>
      <c r="L262" s="156"/>
      <c r="M262" s="44" t="str">
        <f t="shared" si="92"/>
        <v>-</v>
      </c>
      <c r="N262" s="157">
        <f t="shared" si="104"/>
        <v>0</v>
      </c>
      <c r="O262" s="157">
        <f t="shared" si="105"/>
        <v>0</v>
      </c>
      <c r="P262" s="157">
        <f t="shared" si="106"/>
        <v>0</v>
      </c>
      <c r="Q262" s="157">
        <f t="shared" si="107"/>
        <v>0</v>
      </c>
      <c r="R262" s="158">
        <f t="shared" si="108"/>
        <v>0</v>
      </c>
      <c r="S262" s="158">
        <f t="shared" si="108"/>
        <v>0</v>
      </c>
      <c r="T262" s="158">
        <f t="shared" si="108"/>
        <v>0</v>
      </c>
      <c r="U262" s="158">
        <f t="shared" si="108"/>
        <v>0</v>
      </c>
      <c r="V262" s="158">
        <f t="shared" si="111"/>
        <v>0</v>
      </c>
      <c r="W262" s="158">
        <f t="shared" si="109"/>
        <v>0</v>
      </c>
      <c r="X262" s="158">
        <f t="shared" si="109"/>
        <v>0</v>
      </c>
      <c r="Y262" s="158">
        <f t="shared" si="90"/>
        <v>0</v>
      </c>
      <c r="Z262" s="158">
        <f t="shared" si="90"/>
        <v>0</v>
      </c>
      <c r="AA262" s="158">
        <f t="shared" si="90"/>
        <v>0</v>
      </c>
      <c r="AB262" s="158">
        <f t="shared" si="90"/>
        <v>0</v>
      </c>
      <c r="AC262" s="158">
        <f t="shared" si="112"/>
        <v>0</v>
      </c>
      <c r="AD262" s="158">
        <f t="shared" si="112"/>
        <v>0</v>
      </c>
      <c r="AE262" s="44" t="str">
        <f>IF(J262="s",IF(K262&gt;(SUMMARY!$I$12*H262),K262,0),"- ")</f>
        <v xml:space="preserve">- </v>
      </c>
      <c r="AF262" s="56" t="str">
        <f t="shared" si="94"/>
        <v>OK</v>
      </c>
      <c r="AG262" s="56">
        <f t="shared" si="95"/>
        <v>0</v>
      </c>
      <c r="AH262" s="56">
        <f t="shared" si="96"/>
        <v>0</v>
      </c>
      <c r="AI262" s="56">
        <f t="shared" si="97"/>
        <v>0</v>
      </c>
      <c r="AJ262" s="56">
        <f t="shared" si="98"/>
        <v>0</v>
      </c>
      <c r="AK262" s="56">
        <f t="shared" si="99"/>
        <v>0</v>
      </c>
      <c r="AL262" s="56">
        <f t="shared" si="100"/>
        <v>0</v>
      </c>
      <c r="AM262" s="159" t="b">
        <f t="shared" si="101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102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86"/>
        <v>0</v>
      </c>
      <c r="AU262" s="125">
        <f t="shared" si="87"/>
        <v>0</v>
      </c>
      <c r="AV262" s="183">
        <f t="shared" si="88"/>
        <v>0</v>
      </c>
      <c r="AW262" s="32"/>
      <c r="AX262" s="32"/>
      <c r="AY262" s="450" t="str">
        <f t="shared" si="110"/>
        <v xml:space="preserve"> </v>
      </c>
    </row>
    <row r="263" spans="1:51" s="120" customFormat="1">
      <c r="A263" s="543"/>
      <c r="B263" s="543"/>
      <c r="C263" s="117">
        <f t="shared" si="89"/>
        <v>242</v>
      </c>
      <c r="D263" s="174"/>
      <c r="E263" s="174"/>
      <c r="F263" s="341">
        <f t="shared" si="103"/>
        <v>0</v>
      </c>
      <c r="G263" s="283"/>
      <c r="H263" s="118" t="str">
        <f t="shared" si="91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93"/>
        <v>-</v>
      </c>
      <c r="L263" s="156"/>
      <c r="M263" s="44" t="str">
        <f t="shared" si="92"/>
        <v>-</v>
      </c>
      <c r="N263" s="157">
        <f t="shared" si="104"/>
        <v>0</v>
      </c>
      <c r="O263" s="157">
        <f t="shared" si="105"/>
        <v>0</v>
      </c>
      <c r="P263" s="157">
        <f t="shared" si="106"/>
        <v>0</v>
      </c>
      <c r="Q263" s="157">
        <f t="shared" si="107"/>
        <v>0</v>
      </c>
      <c r="R263" s="158">
        <f t="shared" si="108"/>
        <v>0</v>
      </c>
      <c r="S263" s="158">
        <f t="shared" si="108"/>
        <v>0</v>
      </c>
      <c r="T263" s="158">
        <f t="shared" si="108"/>
        <v>0</v>
      </c>
      <c r="U263" s="158">
        <f t="shared" si="108"/>
        <v>0</v>
      </c>
      <c r="V263" s="158">
        <f t="shared" si="111"/>
        <v>0</v>
      </c>
      <c r="W263" s="158">
        <f t="shared" si="109"/>
        <v>0</v>
      </c>
      <c r="X263" s="158">
        <f t="shared" si="109"/>
        <v>0</v>
      </c>
      <c r="Y263" s="158">
        <f t="shared" si="90"/>
        <v>0</v>
      </c>
      <c r="Z263" s="158">
        <f t="shared" si="90"/>
        <v>0</v>
      </c>
      <c r="AA263" s="158">
        <f t="shared" si="90"/>
        <v>0</v>
      </c>
      <c r="AB263" s="158">
        <f t="shared" si="90"/>
        <v>0</v>
      </c>
      <c r="AC263" s="158">
        <f t="shared" si="112"/>
        <v>0</v>
      </c>
      <c r="AD263" s="158">
        <f t="shared" si="112"/>
        <v>0</v>
      </c>
      <c r="AE263" s="44" t="str">
        <f>IF(J263="s",IF(K263&gt;(SUMMARY!$I$12*H263),K263,0),"- ")</f>
        <v xml:space="preserve">- </v>
      </c>
      <c r="AF263" s="56" t="str">
        <f t="shared" si="94"/>
        <v>OK</v>
      </c>
      <c r="AG263" s="56">
        <f t="shared" si="95"/>
        <v>0</v>
      </c>
      <c r="AH263" s="56">
        <f t="shared" si="96"/>
        <v>0</v>
      </c>
      <c r="AI263" s="56">
        <f t="shared" si="97"/>
        <v>0</v>
      </c>
      <c r="AJ263" s="56">
        <f t="shared" si="98"/>
        <v>0</v>
      </c>
      <c r="AK263" s="56">
        <f t="shared" si="99"/>
        <v>0</v>
      </c>
      <c r="AL263" s="56">
        <f t="shared" si="100"/>
        <v>0</v>
      </c>
      <c r="AM263" s="159" t="b">
        <f t="shared" si="101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102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ref="AT263:AT276" si="113">IF(AG263=1,AR263,0)</f>
        <v>0</v>
      </c>
      <c r="AU263" s="125">
        <f t="shared" ref="AU263:AU276" si="114">IF(AH263=1,AR263,0)</f>
        <v>0</v>
      </c>
      <c r="AV263" s="183">
        <f t="shared" ref="AV263:AV276" si="115">IF(AI263=1,AR263,0)</f>
        <v>0</v>
      </c>
      <c r="AW263" s="32"/>
      <c r="AX263" s="32"/>
      <c r="AY263" s="450" t="str">
        <f t="shared" si="110"/>
        <v xml:space="preserve"> </v>
      </c>
    </row>
    <row r="264" spans="1:51" s="120" customFormat="1">
      <c r="A264" s="543"/>
      <c r="B264" s="543"/>
      <c r="C264" s="117">
        <f t="shared" si="89"/>
        <v>243</v>
      </c>
      <c r="D264" s="174"/>
      <c r="E264" s="174"/>
      <c r="F264" s="341">
        <f t="shared" si="103"/>
        <v>0</v>
      </c>
      <c r="G264" s="283"/>
      <c r="H264" s="118" t="str">
        <f t="shared" si="91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93"/>
        <v>-</v>
      </c>
      <c r="L264" s="156"/>
      <c r="M264" s="44" t="str">
        <f t="shared" si="92"/>
        <v>-</v>
      </c>
      <c r="N264" s="157">
        <f t="shared" si="104"/>
        <v>0</v>
      </c>
      <c r="O264" s="157">
        <f t="shared" si="105"/>
        <v>0</v>
      </c>
      <c r="P264" s="157">
        <f t="shared" si="106"/>
        <v>0</v>
      </c>
      <c r="Q264" s="157">
        <f t="shared" si="107"/>
        <v>0</v>
      </c>
      <c r="R264" s="158">
        <f t="shared" si="108"/>
        <v>0</v>
      </c>
      <c r="S264" s="158">
        <f t="shared" si="108"/>
        <v>0</v>
      </c>
      <c r="T264" s="158">
        <f t="shared" si="108"/>
        <v>0</v>
      </c>
      <c r="U264" s="158">
        <f t="shared" si="108"/>
        <v>0</v>
      </c>
      <c r="V264" s="158">
        <f t="shared" si="111"/>
        <v>0</v>
      </c>
      <c r="W264" s="158">
        <f t="shared" si="109"/>
        <v>0</v>
      </c>
      <c r="X264" s="158">
        <f t="shared" si="109"/>
        <v>0</v>
      </c>
      <c r="Y264" s="158">
        <f t="shared" si="90"/>
        <v>0</v>
      </c>
      <c r="Z264" s="158">
        <f t="shared" si="90"/>
        <v>0</v>
      </c>
      <c r="AA264" s="158">
        <f t="shared" si="90"/>
        <v>0</v>
      </c>
      <c r="AB264" s="158">
        <f t="shared" si="90"/>
        <v>0</v>
      </c>
      <c r="AC264" s="158">
        <f t="shared" si="112"/>
        <v>0</v>
      </c>
      <c r="AD264" s="158">
        <f t="shared" si="112"/>
        <v>0</v>
      </c>
      <c r="AE264" s="44" t="str">
        <f>IF(J264="s",IF(K264&gt;(SUMMARY!$I$12*H264),K264,0),"- ")</f>
        <v xml:space="preserve">- </v>
      </c>
      <c r="AF264" s="56" t="str">
        <f t="shared" si="94"/>
        <v>OK</v>
      </c>
      <c r="AG264" s="56">
        <f t="shared" si="95"/>
        <v>0</v>
      </c>
      <c r="AH264" s="56">
        <f t="shared" si="96"/>
        <v>0</v>
      </c>
      <c r="AI264" s="56">
        <f t="shared" si="97"/>
        <v>0</v>
      </c>
      <c r="AJ264" s="56">
        <f t="shared" si="98"/>
        <v>0</v>
      </c>
      <c r="AK264" s="56">
        <f t="shared" si="99"/>
        <v>0</v>
      </c>
      <c r="AL264" s="56">
        <f t="shared" si="100"/>
        <v>0</v>
      </c>
      <c r="AM264" s="159" t="b">
        <f t="shared" si="101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102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13"/>
        <v>0</v>
      </c>
      <c r="AU264" s="125">
        <f t="shared" si="114"/>
        <v>0</v>
      </c>
      <c r="AV264" s="183">
        <f t="shared" si="115"/>
        <v>0</v>
      </c>
      <c r="AW264" s="32"/>
      <c r="AX264" s="32"/>
      <c r="AY264" s="450" t="str">
        <f t="shared" si="110"/>
        <v xml:space="preserve"> </v>
      </c>
    </row>
    <row r="265" spans="1:51" s="120" customFormat="1">
      <c r="A265" s="543"/>
      <c r="B265" s="543"/>
      <c r="C265" s="117">
        <f t="shared" si="89"/>
        <v>244</v>
      </c>
      <c r="D265" s="174"/>
      <c r="E265" s="174"/>
      <c r="F265" s="341">
        <f t="shared" si="103"/>
        <v>0</v>
      </c>
      <c r="G265" s="283"/>
      <c r="H265" s="118" t="str">
        <f t="shared" si="91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93"/>
        <v>-</v>
      </c>
      <c r="L265" s="156"/>
      <c r="M265" s="44" t="str">
        <f t="shared" si="92"/>
        <v>-</v>
      </c>
      <c r="N265" s="157">
        <f t="shared" si="104"/>
        <v>0</v>
      </c>
      <c r="O265" s="157">
        <f t="shared" si="105"/>
        <v>0</v>
      </c>
      <c r="P265" s="157">
        <f t="shared" si="106"/>
        <v>0</v>
      </c>
      <c r="Q265" s="157">
        <f t="shared" si="107"/>
        <v>0</v>
      </c>
      <c r="R265" s="158">
        <f t="shared" si="108"/>
        <v>0</v>
      </c>
      <c r="S265" s="158">
        <f t="shared" si="108"/>
        <v>0</v>
      </c>
      <c r="T265" s="158">
        <f t="shared" si="108"/>
        <v>0</v>
      </c>
      <c r="U265" s="158">
        <f t="shared" si="108"/>
        <v>0</v>
      </c>
      <c r="V265" s="158">
        <f t="shared" si="111"/>
        <v>0</v>
      </c>
      <c r="W265" s="158">
        <f t="shared" si="109"/>
        <v>0</v>
      </c>
      <c r="X265" s="158">
        <f t="shared" si="109"/>
        <v>0</v>
      </c>
      <c r="Y265" s="158">
        <f t="shared" si="90"/>
        <v>0</v>
      </c>
      <c r="Z265" s="158">
        <f t="shared" si="90"/>
        <v>0</v>
      </c>
      <c r="AA265" s="158">
        <f t="shared" si="90"/>
        <v>0</v>
      </c>
      <c r="AB265" s="158">
        <f t="shared" si="90"/>
        <v>0</v>
      </c>
      <c r="AC265" s="158">
        <f t="shared" si="112"/>
        <v>0</v>
      </c>
      <c r="AD265" s="158">
        <f t="shared" si="112"/>
        <v>0</v>
      </c>
      <c r="AE265" s="44" t="str">
        <f>IF(J265="s",IF(K265&gt;(SUMMARY!$I$12*H265),K265,0),"- ")</f>
        <v xml:space="preserve">- </v>
      </c>
      <c r="AF265" s="56" t="str">
        <f t="shared" si="94"/>
        <v>OK</v>
      </c>
      <c r="AG265" s="56">
        <f t="shared" si="95"/>
        <v>0</v>
      </c>
      <c r="AH265" s="56">
        <f t="shared" si="96"/>
        <v>0</v>
      </c>
      <c r="AI265" s="56">
        <f t="shared" si="97"/>
        <v>0</v>
      </c>
      <c r="AJ265" s="56">
        <f t="shared" si="98"/>
        <v>0</v>
      </c>
      <c r="AK265" s="56">
        <f t="shared" si="99"/>
        <v>0</v>
      </c>
      <c r="AL265" s="56">
        <f t="shared" si="100"/>
        <v>0</v>
      </c>
      <c r="AM265" s="159" t="b">
        <f t="shared" si="101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102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13"/>
        <v>0</v>
      </c>
      <c r="AU265" s="125">
        <f t="shared" si="114"/>
        <v>0</v>
      </c>
      <c r="AV265" s="183">
        <f t="shared" si="115"/>
        <v>0</v>
      </c>
      <c r="AW265" s="32"/>
      <c r="AX265" s="32"/>
      <c r="AY265" s="450" t="str">
        <f t="shared" si="110"/>
        <v xml:space="preserve"> </v>
      </c>
    </row>
    <row r="266" spans="1:51" s="120" customFormat="1">
      <c r="A266" s="543"/>
      <c r="B266" s="543"/>
      <c r="C266" s="117">
        <f t="shared" si="89"/>
        <v>245</v>
      </c>
      <c r="D266" s="174"/>
      <c r="E266" s="174"/>
      <c r="F266" s="341">
        <f t="shared" si="103"/>
        <v>0</v>
      </c>
      <c r="G266" s="283"/>
      <c r="H266" s="118" t="str">
        <f t="shared" si="91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93"/>
        <v>-</v>
      </c>
      <c r="L266" s="156"/>
      <c r="M266" s="44" t="str">
        <f t="shared" si="92"/>
        <v>-</v>
      </c>
      <c r="N266" s="157">
        <f t="shared" si="104"/>
        <v>0</v>
      </c>
      <c r="O266" s="157">
        <f t="shared" si="105"/>
        <v>0</v>
      </c>
      <c r="P266" s="157">
        <f t="shared" si="106"/>
        <v>0</v>
      </c>
      <c r="Q266" s="157">
        <f t="shared" si="107"/>
        <v>0</v>
      </c>
      <c r="R266" s="158">
        <f t="shared" si="108"/>
        <v>0</v>
      </c>
      <c r="S266" s="158">
        <f t="shared" si="108"/>
        <v>0</v>
      </c>
      <c r="T266" s="158">
        <f t="shared" si="108"/>
        <v>0</v>
      </c>
      <c r="U266" s="158">
        <f t="shared" si="108"/>
        <v>0</v>
      </c>
      <c r="V266" s="158">
        <f t="shared" si="111"/>
        <v>0</v>
      </c>
      <c r="W266" s="158">
        <f t="shared" si="109"/>
        <v>0</v>
      </c>
      <c r="X266" s="158">
        <f t="shared" si="109"/>
        <v>0</v>
      </c>
      <c r="Y266" s="158">
        <f t="shared" si="90"/>
        <v>0</v>
      </c>
      <c r="Z266" s="158">
        <f t="shared" si="90"/>
        <v>0</v>
      </c>
      <c r="AA266" s="158">
        <f t="shared" si="90"/>
        <v>0</v>
      </c>
      <c r="AB266" s="158">
        <f t="shared" si="90"/>
        <v>0</v>
      </c>
      <c r="AC266" s="158">
        <f t="shared" si="112"/>
        <v>0</v>
      </c>
      <c r="AD266" s="158">
        <f t="shared" si="112"/>
        <v>0</v>
      </c>
      <c r="AE266" s="44" t="str">
        <f>IF(J266="s",IF(K266&gt;(SUMMARY!$I$12*H266),K266,0),"- ")</f>
        <v xml:space="preserve">- </v>
      </c>
      <c r="AF266" s="56" t="str">
        <f t="shared" si="94"/>
        <v>OK</v>
      </c>
      <c r="AG266" s="56">
        <f t="shared" si="95"/>
        <v>0</v>
      </c>
      <c r="AH266" s="56">
        <f t="shared" si="96"/>
        <v>0</v>
      </c>
      <c r="AI266" s="56">
        <f t="shared" si="97"/>
        <v>0</v>
      </c>
      <c r="AJ266" s="56">
        <f t="shared" si="98"/>
        <v>0</v>
      </c>
      <c r="AK266" s="56">
        <f t="shared" si="99"/>
        <v>0</v>
      </c>
      <c r="AL266" s="56">
        <f t="shared" si="100"/>
        <v>0</v>
      </c>
      <c r="AM266" s="159" t="b">
        <f t="shared" si="101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102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13"/>
        <v>0</v>
      </c>
      <c r="AU266" s="125">
        <f t="shared" si="114"/>
        <v>0</v>
      </c>
      <c r="AV266" s="183">
        <f t="shared" si="115"/>
        <v>0</v>
      </c>
      <c r="AW266" s="32"/>
      <c r="AX266" s="32"/>
      <c r="AY266" s="450" t="str">
        <f t="shared" si="110"/>
        <v xml:space="preserve"> </v>
      </c>
    </row>
    <row r="267" spans="1:51" s="120" customFormat="1">
      <c r="A267" s="543"/>
      <c r="B267" s="543"/>
      <c r="C267" s="117">
        <f t="shared" si="89"/>
        <v>246</v>
      </c>
      <c r="D267" s="174"/>
      <c r="E267" s="174"/>
      <c r="F267" s="341">
        <f t="shared" si="103"/>
        <v>0</v>
      </c>
      <c r="G267" s="283"/>
      <c r="H267" s="118" t="str">
        <f t="shared" si="91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93"/>
        <v>-</v>
      </c>
      <c r="L267" s="156"/>
      <c r="M267" s="44" t="str">
        <f t="shared" si="92"/>
        <v>-</v>
      </c>
      <c r="N267" s="157">
        <f t="shared" si="104"/>
        <v>0</v>
      </c>
      <c r="O267" s="157">
        <f t="shared" si="105"/>
        <v>0</v>
      </c>
      <c r="P267" s="157">
        <f t="shared" si="106"/>
        <v>0</v>
      </c>
      <c r="Q267" s="157">
        <f t="shared" si="107"/>
        <v>0</v>
      </c>
      <c r="R267" s="158">
        <f t="shared" si="108"/>
        <v>0</v>
      </c>
      <c r="S267" s="158">
        <f t="shared" si="108"/>
        <v>0</v>
      </c>
      <c r="T267" s="158">
        <f t="shared" si="108"/>
        <v>0</v>
      </c>
      <c r="U267" s="158">
        <f t="shared" si="108"/>
        <v>0</v>
      </c>
      <c r="V267" s="158">
        <f t="shared" si="111"/>
        <v>0</v>
      </c>
      <c r="W267" s="158">
        <f t="shared" si="109"/>
        <v>0</v>
      </c>
      <c r="X267" s="158">
        <f t="shared" si="109"/>
        <v>0</v>
      </c>
      <c r="Y267" s="158">
        <f t="shared" si="90"/>
        <v>0</v>
      </c>
      <c r="Z267" s="158">
        <f t="shared" si="90"/>
        <v>0</v>
      </c>
      <c r="AA267" s="158">
        <f t="shared" si="90"/>
        <v>0</v>
      </c>
      <c r="AB267" s="158">
        <f t="shared" si="90"/>
        <v>0</v>
      </c>
      <c r="AC267" s="158">
        <f t="shared" si="112"/>
        <v>0</v>
      </c>
      <c r="AD267" s="158">
        <f t="shared" si="112"/>
        <v>0</v>
      </c>
      <c r="AE267" s="44" t="str">
        <f>IF(J267="s",IF(K267&gt;(SUMMARY!$I$12*H267),K267,0),"- ")</f>
        <v xml:space="preserve">- </v>
      </c>
      <c r="AF267" s="56" t="str">
        <f t="shared" si="94"/>
        <v>OK</v>
      </c>
      <c r="AG267" s="56">
        <f t="shared" si="95"/>
        <v>0</v>
      </c>
      <c r="AH267" s="56">
        <f t="shared" si="96"/>
        <v>0</v>
      </c>
      <c r="AI267" s="56">
        <f t="shared" si="97"/>
        <v>0</v>
      </c>
      <c r="AJ267" s="56">
        <f t="shared" si="98"/>
        <v>0</v>
      </c>
      <c r="AK267" s="56">
        <f t="shared" si="99"/>
        <v>0</v>
      </c>
      <c r="AL267" s="56">
        <f t="shared" si="100"/>
        <v>0</v>
      </c>
      <c r="AM267" s="159" t="b">
        <f t="shared" si="101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102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13"/>
        <v>0</v>
      </c>
      <c r="AU267" s="125">
        <f t="shared" si="114"/>
        <v>0</v>
      </c>
      <c r="AV267" s="183">
        <f t="shared" si="115"/>
        <v>0</v>
      </c>
      <c r="AW267" s="32"/>
      <c r="AX267" s="32"/>
      <c r="AY267" s="450" t="str">
        <f t="shared" si="110"/>
        <v xml:space="preserve"> </v>
      </c>
    </row>
    <row r="268" spans="1:51" s="120" customFormat="1">
      <c r="A268" s="543"/>
      <c r="B268" s="543"/>
      <c r="C268" s="117">
        <f t="shared" si="89"/>
        <v>247</v>
      </c>
      <c r="D268" s="174"/>
      <c r="E268" s="174"/>
      <c r="F268" s="341">
        <f t="shared" si="103"/>
        <v>0</v>
      </c>
      <c r="G268" s="283"/>
      <c r="H268" s="118" t="str">
        <f t="shared" si="91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93"/>
        <v>-</v>
      </c>
      <c r="L268" s="156"/>
      <c r="M268" s="44" t="str">
        <f t="shared" si="92"/>
        <v>-</v>
      </c>
      <c r="N268" s="157">
        <f t="shared" si="104"/>
        <v>0</v>
      </c>
      <c r="O268" s="157">
        <f t="shared" si="105"/>
        <v>0</v>
      </c>
      <c r="P268" s="157">
        <f t="shared" si="106"/>
        <v>0</v>
      </c>
      <c r="Q268" s="157">
        <f t="shared" si="107"/>
        <v>0</v>
      </c>
      <c r="R268" s="158">
        <f t="shared" si="108"/>
        <v>0</v>
      </c>
      <c r="S268" s="158">
        <f t="shared" si="108"/>
        <v>0</v>
      </c>
      <c r="T268" s="158">
        <f t="shared" si="108"/>
        <v>0</v>
      </c>
      <c r="U268" s="158">
        <f t="shared" si="108"/>
        <v>0</v>
      </c>
      <c r="V268" s="158">
        <f t="shared" si="111"/>
        <v>0</v>
      </c>
      <c r="W268" s="158">
        <f t="shared" si="109"/>
        <v>0</v>
      </c>
      <c r="X268" s="158">
        <f t="shared" si="109"/>
        <v>0</v>
      </c>
      <c r="Y268" s="158">
        <f t="shared" si="90"/>
        <v>0</v>
      </c>
      <c r="Z268" s="158">
        <f t="shared" si="90"/>
        <v>0</v>
      </c>
      <c r="AA268" s="158">
        <f t="shared" si="90"/>
        <v>0</v>
      </c>
      <c r="AB268" s="158">
        <f t="shared" si="90"/>
        <v>0</v>
      </c>
      <c r="AC268" s="158">
        <f t="shared" si="112"/>
        <v>0</v>
      </c>
      <c r="AD268" s="158">
        <f t="shared" si="112"/>
        <v>0</v>
      </c>
      <c r="AE268" s="44" t="str">
        <f>IF(J268="s",IF(K268&gt;(SUMMARY!$I$12*H268),K268,0),"- ")</f>
        <v xml:space="preserve">- </v>
      </c>
      <c r="AF268" s="56" t="str">
        <f t="shared" si="94"/>
        <v>OK</v>
      </c>
      <c r="AG268" s="56">
        <f t="shared" si="95"/>
        <v>0</v>
      </c>
      <c r="AH268" s="56">
        <f t="shared" si="96"/>
        <v>0</v>
      </c>
      <c r="AI268" s="56">
        <f t="shared" si="97"/>
        <v>0</v>
      </c>
      <c r="AJ268" s="56">
        <f t="shared" si="98"/>
        <v>0</v>
      </c>
      <c r="AK268" s="56">
        <f t="shared" si="99"/>
        <v>0</v>
      </c>
      <c r="AL268" s="56">
        <f t="shared" si="100"/>
        <v>0</v>
      </c>
      <c r="AM268" s="159" t="b">
        <f t="shared" si="101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102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13"/>
        <v>0</v>
      </c>
      <c r="AU268" s="125">
        <f t="shared" si="114"/>
        <v>0</v>
      </c>
      <c r="AV268" s="183">
        <f t="shared" si="115"/>
        <v>0</v>
      </c>
      <c r="AW268" s="32"/>
      <c r="AX268" s="32"/>
      <c r="AY268" s="450" t="str">
        <f t="shared" si="110"/>
        <v xml:space="preserve"> </v>
      </c>
    </row>
    <row r="269" spans="1:51" s="120" customFormat="1">
      <c r="A269" s="543"/>
      <c r="B269" s="543"/>
      <c r="C269" s="117">
        <f t="shared" si="89"/>
        <v>248</v>
      </c>
      <c r="D269" s="174"/>
      <c r="E269" s="174"/>
      <c r="F269" s="341">
        <f t="shared" si="103"/>
        <v>0</v>
      </c>
      <c r="G269" s="283"/>
      <c r="H269" s="118" t="str">
        <f t="shared" si="91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93"/>
        <v>-</v>
      </c>
      <c r="L269" s="156"/>
      <c r="M269" s="44" t="str">
        <f t="shared" si="92"/>
        <v>-</v>
      </c>
      <c r="N269" s="157">
        <f t="shared" si="104"/>
        <v>0</v>
      </c>
      <c r="O269" s="157">
        <f t="shared" si="105"/>
        <v>0</v>
      </c>
      <c r="P269" s="157">
        <f t="shared" si="106"/>
        <v>0</v>
      </c>
      <c r="Q269" s="157">
        <f t="shared" si="107"/>
        <v>0</v>
      </c>
      <c r="R269" s="158">
        <f t="shared" si="108"/>
        <v>0</v>
      </c>
      <c r="S269" s="158">
        <f t="shared" si="108"/>
        <v>0</v>
      </c>
      <c r="T269" s="158">
        <f t="shared" si="108"/>
        <v>0</v>
      </c>
      <c r="U269" s="158">
        <f t="shared" si="108"/>
        <v>0</v>
      </c>
      <c r="V269" s="158">
        <f t="shared" si="111"/>
        <v>0</v>
      </c>
      <c r="W269" s="158">
        <f t="shared" si="109"/>
        <v>0</v>
      </c>
      <c r="X269" s="158">
        <f t="shared" si="109"/>
        <v>0</v>
      </c>
      <c r="Y269" s="158">
        <f t="shared" si="90"/>
        <v>0</v>
      </c>
      <c r="Z269" s="158">
        <f t="shared" si="90"/>
        <v>0</v>
      </c>
      <c r="AA269" s="158">
        <f t="shared" si="90"/>
        <v>0</v>
      </c>
      <c r="AB269" s="158">
        <f t="shared" si="90"/>
        <v>0</v>
      </c>
      <c r="AC269" s="158">
        <f t="shared" si="112"/>
        <v>0</v>
      </c>
      <c r="AD269" s="158">
        <f t="shared" si="112"/>
        <v>0</v>
      </c>
      <c r="AE269" s="44" t="str">
        <f>IF(J269="s",IF(K269&gt;(SUMMARY!$I$12*H269),K269,0),"- ")</f>
        <v xml:space="preserve">- </v>
      </c>
      <c r="AF269" s="56" t="str">
        <f t="shared" si="94"/>
        <v>OK</v>
      </c>
      <c r="AG269" s="56">
        <f t="shared" si="95"/>
        <v>0</v>
      </c>
      <c r="AH269" s="56">
        <f t="shared" si="96"/>
        <v>0</v>
      </c>
      <c r="AI269" s="56">
        <f t="shared" si="97"/>
        <v>0</v>
      </c>
      <c r="AJ269" s="56">
        <f t="shared" si="98"/>
        <v>0</v>
      </c>
      <c r="AK269" s="56">
        <f t="shared" si="99"/>
        <v>0</v>
      </c>
      <c r="AL269" s="56">
        <f t="shared" si="100"/>
        <v>0</v>
      </c>
      <c r="AM269" s="159" t="b">
        <f t="shared" si="101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102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13"/>
        <v>0</v>
      </c>
      <c r="AU269" s="125">
        <f t="shared" si="114"/>
        <v>0</v>
      </c>
      <c r="AV269" s="183">
        <f t="shared" si="115"/>
        <v>0</v>
      </c>
      <c r="AW269" s="32"/>
      <c r="AX269" s="32"/>
      <c r="AY269" s="450" t="str">
        <f t="shared" si="110"/>
        <v xml:space="preserve"> </v>
      </c>
    </row>
    <row r="270" spans="1:51" s="120" customFormat="1">
      <c r="A270" s="543"/>
      <c r="B270" s="543"/>
      <c r="C270" s="117">
        <f t="shared" si="89"/>
        <v>249</v>
      </c>
      <c r="D270" s="174"/>
      <c r="E270" s="174"/>
      <c r="F270" s="341">
        <f t="shared" si="103"/>
        <v>0</v>
      </c>
      <c r="G270" s="283"/>
      <c r="H270" s="118" t="str">
        <f t="shared" si="91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93"/>
        <v>-</v>
      </c>
      <c r="L270" s="156"/>
      <c r="M270" s="44" t="str">
        <f t="shared" si="92"/>
        <v>-</v>
      </c>
      <c r="N270" s="157">
        <f t="shared" si="104"/>
        <v>0</v>
      </c>
      <c r="O270" s="157">
        <f t="shared" si="105"/>
        <v>0</v>
      </c>
      <c r="P270" s="157">
        <f t="shared" si="106"/>
        <v>0</v>
      </c>
      <c r="Q270" s="157">
        <f t="shared" si="107"/>
        <v>0</v>
      </c>
      <c r="R270" s="158">
        <f t="shared" si="108"/>
        <v>0</v>
      </c>
      <c r="S270" s="158">
        <f t="shared" si="108"/>
        <v>0</v>
      </c>
      <c r="T270" s="158">
        <f t="shared" si="108"/>
        <v>0</v>
      </c>
      <c r="U270" s="158">
        <f t="shared" si="108"/>
        <v>0</v>
      </c>
      <c r="V270" s="158">
        <f t="shared" si="111"/>
        <v>0</v>
      </c>
      <c r="W270" s="158">
        <f t="shared" si="109"/>
        <v>0</v>
      </c>
      <c r="X270" s="158">
        <f t="shared" si="109"/>
        <v>0</v>
      </c>
      <c r="Y270" s="158">
        <f t="shared" si="90"/>
        <v>0</v>
      </c>
      <c r="Z270" s="158">
        <f t="shared" si="90"/>
        <v>0</v>
      </c>
      <c r="AA270" s="158">
        <f t="shared" si="90"/>
        <v>0</v>
      </c>
      <c r="AB270" s="158">
        <f t="shared" si="90"/>
        <v>0</v>
      </c>
      <c r="AC270" s="158">
        <f t="shared" si="112"/>
        <v>0</v>
      </c>
      <c r="AD270" s="158">
        <f t="shared" si="112"/>
        <v>0</v>
      </c>
      <c r="AE270" s="44" t="str">
        <f>IF(J270="s",IF(K270&gt;(SUMMARY!$I$12*H270),K270,0),"- ")</f>
        <v xml:space="preserve">- </v>
      </c>
      <c r="AF270" s="56" t="str">
        <f t="shared" si="94"/>
        <v>OK</v>
      </c>
      <c r="AG270" s="56">
        <f t="shared" si="95"/>
        <v>0</v>
      </c>
      <c r="AH270" s="56">
        <f t="shared" si="96"/>
        <v>0</v>
      </c>
      <c r="AI270" s="56">
        <f t="shared" si="97"/>
        <v>0</v>
      </c>
      <c r="AJ270" s="56">
        <f t="shared" si="98"/>
        <v>0</v>
      </c>
      <c r="AK270" s="56">
        <f t="shared" si="99"/>
        <v>0</v>
      </c>
      <c r="AL270" s="56">
        <f t="shared" si="100"/>
        <v>0</v>
      </c>
      <c r="AM270" s="159" t="b">
        <f t="shared" si="101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102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13"/>
        <v>0</v>
      </c>
      <c r="AU270" s="125">
        <f t="shared" si="114"/>
        <v>0</v>
      </c>
      <c r="AV270" s="183">
        <f t="shared" si="115"/>
        <v>0</v>
      </c>
      <c r="AW270" s="32"/>
      <c r="AX270" s="32"/>
      <c r="AY270" s="450" t="str">
        <f t="shared" si="110"/>
        <v xml:space="preserve"> </v>
      </c>
    </row>
    <row r="271" spans="1:51" s="120" customFormat="1">
      <c r="A271" s="543"/>
      <c r="B271" s="543"/>
      <c r="C271" s="117">
        <f t="shared" si="89"/>
        <v>250</v>
      </c>
      <c r="D271" s="174"/>
      <c r="E271" s="174"/>
      <c r="F271" s="341">
        <f t="shared" si="103"/>
        <v>0</v>
      </c>
      <c r="G271" s="283"/>
      <c r="H271" s="118" t="str">
        <f t="shared" si="91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93"/>
        <v>-</v>
      </c>
      <c r="L271" s="156"/>
      <c r="M271" s="44" t="str">
        <f t="shared" si="92"/>
        <v>-</v>
      </c>
      <c r="N271" s="157">
        <f t="shared" si="104"/>
        <v>0</v>
      </c>
      <c r="O271" s="157">
        <f t="shared" si="105"/>
        <v>0</v>
      </c>
      <c r="P271" s="157">
        <f t="shared" si="106"/>
        <v>0</v>
      </c>
      <c r="Q271" s="157">
        <f t="shared" si="107"/>
        <v>0</v>
      </c>
      <c r="R271" s="158">
        <f t="shared" si="108"/>
        <v>0</v>
      </c>
      <c r="S271" s="158">
        <f t="shared" si="108"/>
        <v>0</v>
      </c>
      <c r="T271" s="158">
        <f t="shared" si="108"/>
        <v>0</v>
      </c>
      <c r="U271" s="158">
        <f t="shared" si="108"/>
        <v>0</v>
      </c>
      <c r="V271" s="158">
        <f t="shared" si="111"/>
        <v>0</v>
      </c>
      <c r="W271" s="158">
        <f t="shared" si="109"/>
        <v>0</v>
      </c>
      <c r="X271" s="158">
        <f t="shared" si="109"/>
        <v>0</v>
      </c>
      <c r="Y271" s="158">
        <f t="shared" si="90"/>
        <v>0</v>
      </c>
      <c r="Z271" s="158">
        <f t="shared" si="90"/>
        <v>0</v>
      </c>
      <c r="AA271" s="158">
        <f t="shared" si="90"/>
        <v>0</v>
      </c>
      <c r="AB271" s="158">
        <f t="shared" si="90"/>
        <v>0</v>
      </c>
      <c r="AC271" s="158">
        <f t="shared" si="112"/>
        <v>0</v>
      </c>
      <c r="AD271" s="158">
        <f t="shared" si="112"/>
        <v>0</v>
      </c>
      <c r="AE271" s="44" t="str">
        <f>IF(J271="s",IF(K271&gt;(SUMMARY!$I$12*H271),K271,0),"- ")</f>
        <v xml:space="preserve">- </v>
      </c>
      <c r="AF271" s="56" t="str">
        <f t="shared" si="94"/>
        <v>OK</v>
      </c>
      <c r="AG271" s="56">
        <f t="shared" si="95"/>
        <v>0</v>
      </c>
      <c r="AH271" s="56">
        <f t="shared" si="96"/>
        <v>0</v>
      </c>
      <c r="AI271" s="56">
        <f t="shared" si="97"/>
        <v>0</v>
      </c>
      <c r="AJ271" s="56">
        <f t="shared" si="98"/>
        <v>0</v>
      </c>
      <c r="AK271" s="56">
        <f t="shared" si="99"/>
        <v>0</v>
      </c>
      <c r="AL271" s="56">
        <f t="shared" si="100"/>
        <v>0</v>
      </c>
      <c r="AM271" s="159" t="b">
        <f t="shared" si="101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102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13"/>
        <v>0</v>
      </c>
      <c r="AU271" s="125">
        <f t="shared" si="114"/>
        <v>0</v>
      </c>
      <c r="AV271" s="183">
        <f t="shared" si="115"/>
        <v>0</v>
      </c>
      <c r="AW271" s="32"/>
      <c r="AX271" s="32"/>
      <c r="AY271" s="450" t="str">
        <f t="shared" si="110"/>
        <v xml:space="preserve"> </v>
      </c>
    </row>
    <row r="272" spans="1:51" s="120" customFormat="1">
      <c r="A272" s="543"/>
      <c r="B272" s="543"/>
      <c r="C272" s="117">
        <f t="shared" si="89"/>
        <v>251</v>
      </c>
      <c r="D272" s="174"/>
      <c r="E272" s="174"/>
      <c r="F272" s="341">
        <f t="shared" si="103"/>
        <v>0</v>
      </c>
      <c r="G272" s="283"/>
      <c r="H272" s="118" t="str">
        <f t="shared" si="91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93"/>
        <v>-</v>
      </c>
      <c r="L272" s="156"/>
      <c r="M272" s="44" t="str">
        <f t="shared" si="92"/>
        <v>-</v>
      </c>
      <c r="N272" s="157">
        <f t="shared" si="104"/>
        <v>0</v>
      </c>
      <c r="O272" s="157">
        <f t="shared" si="105"/>
        <v>0</v>
      </c>
      <c r="P272" s="157">
        <f t="shared" si="106"/>
        <v>0</v>
      </c>
      <c r="Q272" s="157">
        <f t="shared" si="107"/>
        <v>0</v>
      </c>
      <c r="R272" s="158">
        <f t="shared" si="108"/>
        <v>0</v>
      </c>
      <c r="S272" s="158">
        <f t="shared" si="108"/>
        <v>0</v>
      </c>
      <c r="T272" s="158">
        <f t="shared" si="108"/>
        <v>0</v>
      </c>
      <c r="U272" s="158">
        <f t="shared" si="108"/>
        <v>0</v>
      </c>
      <c r="V272" s="158">
        <f t="shared" si="111"/>
        <v>0</v>
      </c>
      <c r="W272" s="158">
        <f t="shared" si="109"/>
        <v>0</v>
      </c>
      <c r="X272" s="158">
        <f t="shared" si="109"/>
        <v>0</v>
      </c>
      <c r="Y272" s="158">
        <f t="shared" si="90"/>
        <v>0</v>
      </c>
      <c r="Z272" s="158">
        <f t="shared" si="90"/>
        <v>0</v>
      </c>
      <c r="AA272" s="158">
        <f t="shared" si="90"/>
        <v>0</v>
      </c>
      <c r="AB272" s="158">
        <f t="shared" si="90"/>
        <v>0</v>
      </c>
      <c r="AC272" s="158">
        <f t="shared" si="112"/>
        <v>0</v>
      </c>
      <c r="AD272" s="158">
        <f t="shared" si="112"/>
        <v>0</v>
      </c>
      <c r="AE272" s="44" t="str">
        <f>IF(J272="s",IF(K272&gt;(SUMMARY!$I$12*H272),K272,0),"- ")</f>
        <v xml:space="preserve">- </v>
      </c>
      <c r="AF272" s="56" t="str">
        <f t="shared" si="94"/>
        <v>OK</v>
      </c>
      <c r="AG272" s="56">
        <f t="shared" si="95"/>
        <v>0</v>
      </c>
      <c r="AH272" s="56">
        <f t="shared" si="96"/>
        <v>0</v>
      </c>
      <c r="AI272" s="56">
        <f t="shared" si="97"/>
        <v>0</v>
      </c>
      <c r="AJ272" s="56">
        <f t="shared" si="98"/>
        <v>0</v>
      </c>
      <c r="AK272" s="56">
        <f t="shared" si="99"/>
        <v>0</v>
      </c>
      <c r="AL272" s="56">
        <f t="shared" si="100"/>
        <v>0</v>
      </c>
      <c r="AM272" s="159" t="b">
        <f t="shared" si="101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102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13"/>
        <v>0</v>
      </c>
      <c r="AU272" s="125">
        <f t="shared" si="114"/>
        <v>0</v>
      </c>
      <c r="AV272" s="183">
        <f t="shared" si="115"/>
        <v>0</v>
      </c>
      <c r="AW272" s="32"/>
      <c r="AX272" s="32"/>
      <c r="AY272" s="450" t="str">
        <f t="shared" si="110"/>
        <v xml:space="preserve"> </v>
      </c>
    </row>
    <row r="273" spans="1:51" s="120" customFormat="1">
      <c r="A273" s="543"/>
      <c r="B273" s="543"/>
      <c r="C273" s="117">
        <f>C272+1</f>
        <v>252</v>
      </c>
      <c r="D273" s="174"/>
      <c r="E273" s="174"/>
      <c r="F273" s="341">
        <f t="shared" si="103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93"/>
        <v>-</v>
      </c>
      <c r="L273" s="156"/>
      <c r="M273" s="44" t="str">
        <f>IF(J273="S",IF(D273&lt;E273,E273,D273),"-")</f>
        <v>-</v>
      </c>
      <c r="N273" s="157">
        <f t="shared" si="104"/>
        <v>0</v>
      </c>
      <c r="O273" s="157">
        <f t="shared" si="105"/>
        <v>0</v>
      </c>
      <c r="P273" s="157">
        <f t="shared" si="106"/>
        <v>0</v>
      </c>
      <c r="Q273" s="157">
        <f t="shared" si="107"/>
        <v>0</v>
      </c>
      <c r="R273" s="158">
        <f t="shared" si="108"/>
        <v>0</v>
      </c>
      <c r="S273" s="158">
        <f t="shared" si="108"/>
        <v>0</v>
      </c>
      <c r="T273" s="158">
        <f t="shared" si="108"/>
        <v>0</v>
      </c>
      <c r="U273" s="158">
        <f t="shared" si="108"/>
        <v>0</v>
      </c>
      <c r="V273" s="158">
        <f t="shared" si="111"/>
        <v>0</v>
      </c>
      <c r="W273" s="158">
        <f t="shared" si="109"/>
        <v>0</v>
      </c>
      <c r="X273" s="158">
        <f t="shared" si="109"/>
        <v>0</v>
      </c>
      <c r="Y273" s="158">
        <f t="shared" si="109"/>
        <v>0</v>
      </c>
      <c r="Z273" s="158">
        <f t="shared" si="109"/>
        <v>0</v>
      </c>
      <c r="AA273" s="158">
        <f t="shared" si="109"/>
        <v>0</v>
      </c>
      <c r="AB273" s="158">
        <f t="shared" si="109"/>
        <v>0</v>
      </c>
      <c r="AC273" s="158">
        <f t="shared" si="112"/>
        <v>0</v>
      </c>
      <c r="AD273" s="158">
        <f t="shared" si="112"/>
        <v>0</v>
      </c>
      <c r="AE273" s="44" t="str">
        <f>IF(J273="s",IF(K273&gt;(SUMMARY!$I$12*H273),K273,0),"- ")</f>
        <v xml:space="preserve">- </v>
      </c>
      <c r="AF273" s="56" t="str">
        <f t="shared" si="94"/>
        <v>OK</v>
      </c>
      <c r="AG273" s="56">
        <f t="shared" si="95"/>
        <v>0</v>
      </c>
      <c r="AH273" s="56">
        <f t="shared" si="96"/>
        <v>0</v>
      </c>
      <c r="AI273" s="56">
        <f t="shared" si="97"/>
        <v>0</v>
      </c>
      <c r="AJ273" s="56">
        <f t="shared" si="98"/>
        <v>0</v>
      </c>
      <c r="AK273" s="56">
        <f t="shared" si="99"/>
        <v>0</v>
      </c>
      <c r="AL273" s="56">
        <f t="shared" si="100"/>
        <v>0</v>
      </c>
      <c r="AM273" s="159" t="b">
        <f t="shared" si="101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102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13"/>
        <v>0</v>
      </c>
      <c r="AU273" s="125">
        <f t="shared" si="114"/>
        <v>0</v>
      </c>
      <c r="AV273" s="183">
        <f t="shared" si="115"/>
        <v>0</v>
      </c>
      <c r="AW273" s="32"/>
      <c r="AX273" s="32"/>
      <c r="AY273" s="450" t="str">
        <f t="shared" si="110"/>
        <v xml:space="preserve"> </v>
      </c>
    </row>
    <row r="274" spans="1:51" s="120" customFormat="1">
      <c r="A274" s="543"/>
      <c r="B274" s="543"/>
      <c r="C274" s="117">
        <f>C273+1</f>
        <v>253</v>
      </c>
      <c r="D274" s="174"/>
      <c r="E274" s="174"/>
      <c r="F274" s="341">
        <f t="shared" si="103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93"/>
        <v>-</v>
      </c>
      <c r="L274" s="156"/>
      <c r="M274" s="44" t="str">
        <f>IF(J274="S",IF(D274&lt;E274,E274,D274),"-")</f>
        <v>-</v>
      </c>
      <c r="N274" s="157">
        <f t="shared" si="104"/>
        <v>0</v>
      </c>
      <c r="O274" s="157">
        <f t="shared" si="105"/>
        <v>0</v>
      </c>
      <c r="P274" s="157">
        <f t="shared" si="106"/>
        <v>0</v>
      </c>
      <c r="Q274" s="157">
        <f t="shared" si="107"/>
        <v>0</v>
      </c>
      <c r="R274" s="158">
        <f t="shared" si="108"/>
        <v>0</v>
      </c>
      <c r="S274" s="158">
        <f t="shared" si="108"/>
        <v>0</v>
      </c>
      <c r="T274" s="158">
        <f t="shared" si="108"/>
        <v>0</v>
      </c>
      <c r="U274" s="158">
        <f t="shared" si="108"/>
        <v>0</v>
      </c>
      <c r="V274" s="158">
        <f t="shared" si="111"/>
        <v>0</v>
      </c>
      <c r="W274" s="158">
        <f t="shared" si="109"/>
        <v>0</v>
      </c>
      <c r="X274" s="158">
        <f t="shared" si="109"/>
        <v>0</v>
      </c>
      <c r="Y274" s="158">
        <f t="shared" si="109"/>
        <v>0</v>
      </c>
      <c r="Z274" s="158">
        <f t="shared" si="109"/>
        <v>0</v>
      </c>
      <c r="AA274" s="158">
        <f t="shared" si="109"/>
        <v>0</v>
      </c>
      <c r="AB274" s="158">
        <f t="shared" si="109"/>
        <v>0</v>
      </c>
      <c r="AC274" s="158">
        <f t="shared" si="112"/>
        <v>0</v>
      </c>
      <c r="AD274" s="158">
        <f t="shared" si="112"/>
        <v>0</v>
      </c>
      <c r="AE274" s="44" t="str">
        <f>IF(J274="s",IF(K274&gt;(SUMMARY!$I$12*H274),K274,0),"- ")</f>
        <v xml:space="preserve">- </v>
      </c>
      <c r="AF274" s="56" t="str">
        <f t="shared" si="94"/>
        <v>OK</v>
      </c>
      <c r="AG274" s="56">
        <f t="shared" si="95"/>
        <v>0</v>
      </c>
      <c r="AH274" s="56">
        <f t="shared" si="96"/>
        <v>0</v>
      </c>
      <c r="AI274" s="56">
        <f t="shared" si="97"/>
        <v>0</v>
      </c>
      <c r="AJ274" s="56">
        <f t="shared" si="98"/>
        <v>0</v>
      </c>
      <c r="AK274" s="56">
        <f t="shared" si="99"/>
        <v>0</v>
      </c>
      <c r="AL274" s="56">
        <f t="shared" si="100"/>
        <v>0</v>
      </c>
      <c r="AM274" s="159" t="b">
        <f t="shared" si="101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102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13"/>
        <v>0</v>
      </c>
      <c r="AU274" s="125">
        <f t="shared" si="114"/>
        <v>0</v>
      </c>
      <c r="AV274" s="183">
        <f t="shared" si="115"/>
        <v>0</v>
      </c>
      <c r="AW274" s="32"/>
      <c r="AX274" s="32"/>
      <c r="AY274" s="450" t="str">
        <f t="shared" si="110"/>
        <v xml:space="preserve"> </v>
      </c>
    </row>
    <row r="275" spans="1:51" s="120" customFormat="1">
      <c r="A275" s="543"/>
      <c r="B275" s="543"/>
      <c r="C275" s="117">
        <f>C274+1</f>
        <v>254</v>
      </c>
      <c r="D275" s="174"/>
      <c r="E275" s="174"/>
      <c r="F275" s="341">
        <f t="shared" si="103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93"/>
        <v>-</v>
      </c>
      <c r="L275" s="156"/>
      <c r="M275" s="44" t="str">
        <f>IF(J275="S",IF(D275&lt;E275,E275,D275),"-")</f>
        <v>-</v>
      </c>
      <c r="N275" s="157">
        <f t="shared" si="104"/>
        <v>0</v>
      </c>
      <c r="O275" s="157">
        <f t="shared" si="105"/>
        <v>0</v>
      </c>
      <c r="P275" s="157">
        <f t="shared" si="106"/>
        <v>0</v>
      </c>
      <c r="Q275" s="157">
        <f t="shared" si="107"/>
        <v>0</v>
      </c>
      <c r="R275" s="158">
        <f t="shared" si="108"/>
        <v>0</v>
      </c>
      <c r="S275" s="158">
        <f t="shared" si="108"/>
        <v>0</v>
      </c>
      <c r="T275" s="158">
        <f t="shared" si="108"/>
        <v>0</v>
      </c>
      <c r="U275" s="158">
        <f t="shared" si="108"/>
        <v>0</v>
      </c>
      <c r="V275" s="158">
        <f t="shared" si="111"/>
        <v>0</v>
      </c>
      <c r="W275" s="158">
        <f t="shared" si="109"/>
        <v>0</v>
      </c>
      <c r="X275" s="158">
        <f t="shared" si="109"/>
        <v>0</v>
      </c>
      <c r="Y275" s="158">
        <f t="shared" si="109"/>
        <v>0</v>
      </c>
      <c r="Z275" s="158">
        <f t="shared" si="109"/>
        <v>0</v>
      </c>
      <c r="AA275" s="158">
        <f t="shared" si="109"/>
        <v>0</v>
      </c>
      <c r="AB275" s="158">
        <f t="shared" si="109"/>
        <v>0</v>
      </c>
      <c r="AC275" s="158">
        <f t="shared" si="112"/>
        <v>0</v>
      </c>
      <c r="AD275" s="158">
        <f t="shared" si="112"/>
        <v>0</v>
      </c>
      <c r="AE275" s="44" t="str">
        <f>IF(J275="s",IF(K275&gt;(SUMMARY!$I$12*H275),K275,0),"- ")</f>
        <v xml:space="preserve">- </v>
      </c>
      <c r="AF275" s="56" t="str">
        <f t="shared" si="94"/>
        <v>OK</v>
      </c>
      <c r="AG275" s="56">
        <f t="shared" si="95"/>
        <v>0</v>
      </c>
      <c r="AH275" s="56">
        <f t="shared" si="96"/>
        <v>0</v>
      </c>
      <c r="AI275" s="56">
        <f t="shared" si="97"/>
        <v>0</v>
      </c>
      <c r="AJ275" s="56">
        <f t="shared" si="98"/>
        <v>0</v>
      </c>
      <c r="AK275" s="56">
        <f t="shared" si="99"/>
        <v>0</v>
      </c>
      <c r="AL275" s="56">
        <f t="shared" si="100"/>
        <v>0</v>
      </c>
      <c r="AM275" s="159" t="b">
        <f t="shared" si="101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102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13"/>
        <v>0</v>
      </c>
      <c r="AU275" s="125">
        <f t="shared" si="114"/>
        <v>0</v>
      </c>
      <c r="AV275" s="183">
        <f t="shared" si="115"/>
        <v>0</v>
      </c>
      <c r="AW275" s="32"/>
      <c r="AX275" s="32"/>
      <c r="AY275" s="450" t="str">
        <f t="shared" si="110"/>
        <v xml:space="preserve"> </v>
      </c>
    </row>
    <row r="276" spans="1:51" s="120" customFormat="1">
      <c r="A276" s="543"/>
      <c r="B276" s="543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104"/>
        <v>0</v>
      </c>
      <c r="O276" s="157">
        <f t="shared" si="105"/>
        <v>0</v>
      </c>
      <c r="P276" s="157">
        <f t="shared" si="106"/>
        <v>0</v>
      </c>
      <c r="Q276" s="157">
        <f t="shared" si="107"/>
        <v>0</v>
      </c>
      <c r="R276" s="158">
        <f t="shared" si="108"/>
        <v>0</v>
      </c>
      <c r="S276" s="158">
        <f t="shared" si="108"/>
        <v>0</v>
      </c>
      <c r="T276" s="158">
        <f t="shared" si="108"/>
        <v>0</v>
      </c>
      <c r="U276" s="158">
        <f t="shared" si="108"/>
        <v>0</v>
      </c>
      <c r="V276" s="158">
        <f t="shared" si="111"/>
        <v>0</v>
      </c>
      <c r="W276" s="158">
        <f t="shared" si="109"/>
        <v>0</v>
      </c>
      <c r="X276" s="158">
        <f t="shared" si="109"/>
        <v>0</v>
      </c>
      <c r="Y276" s="158">
        <f t="shared" si="109"/>
        <v>0</v>
      </c>
      <c r="Z276" s="158">
        <f t="shared" si="109"/>
        <v>0</v>
      </c>
      <c r="AA276" s="158">
        <f t="shared" si="109"/>
        <v>0</v>
      </c>
      <c r="AB276" s="158">
        <f t="shared" si="109"/>
        <v>0</v>
      </c>
      <c r="AC276" s="158">
        <f t="shared" si="112"/>
        <v>0</v>
      </c>
      <c r="AD276" s="158">
        <f t="shared" si="112"/>
        <v>0</v>
      </c>
      <c r="AE276" s="44" t="str">
        <f>IF(J276="s",IF(K276&gt;(SUMMARY!$I$12*H276),K276,0),"- ")</f>
        <v xml:space="preserve">- </v>
      </c>
      <c r="AF276" s="56" t="str">
        <f t="shared" si="94"/>
        <v>OK</v>
      </c>
      <c r="AG276" s="56">
        <f t="shared" si="95"/>
        <v>0</v>
      </c>
      <c r="AH276" s="56">
        <f t="shared" si="96"/>
        <v>0</v>
      </c>
      <c r="AI276" s="56">
        <f t="shared" si="97"/>
        <v>0</v>
      </c>
      <c r="AJ276" s="56">
        <f t="shared" si="98"/>
        <v>0</v>
      </c>
      <c r="AK276" s="56">
        <f t="shared" si="99"/>
        <v>0</v>
      </c>
      <c r="AL276" s="56">
        <f t="shared" si="100"/>
        <v>0</v>
      </c>
      <c r="AM276" s="159" t="b">
        <f t="shared" si="101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102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13"/>
        <v>0</v>
      </c>
      <c r="AU276" s="125">
        <f t="shared" si="114"/>
        <v>0</v>
      </c>
      <c r="AV276" s="183">
        <f t="shared" si="115"/>
        <v>0</v>
      </c>
      <c r="AW276" s="32"/>
      <c r="AX276" s="32"/>
      <c r="AY276" s="450" t="str">
        <f t="shared" si="110"/>
        <v xml:space="preserve"> </v>
      </c>
    </row>
    <row r="277" spans="1:51" s="75" customFormat="1" ht="20.25" customHeight="1">
      <c r="A277" s="544"/>
      <c r="B277" s="544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4"/>
      <c r="B278" s="544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4"/>
      <c r="B279" s="544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4"/>
      <c r="B280" s="544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4"/>
      <c r="B281" s="544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4"/>
      <c r="B282" s="544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4"/>
      <c r="B283" s="544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4"/>
      <c r="B284" s="544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4"/>
      <c r="B285" s="544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4"/>
      <c r="B286" s="544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4"/>
      <c r="B287" s="544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4"/>
      <c r="B288" s="544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4"/>
      <c r="B289" s="544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4"/>
      <c r="B290" s="544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4"/>
      <c r="B291" s="544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4"/>
      <c r="B292" s="544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4"/>
      <c r="B293" s="544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4"/>
      <c r="B294" s="544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4"/>
      <c r="B295" s="544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4"/>
      <c r="B296" s="544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4"/>
      <c r="B297" s="544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4"/>
      <c r="B298" s="544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4"/>
      <c r="B299" s="544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4"/>
      <c r="B300" s="544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4"/>
      <c r="B301" s="544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4"/>
      <c r="B302" s="544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4"/>
      <c r="B303" s="544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4"/>
      <c r="B304" s="544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4"/>
      <c r="B305" s="544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4"/>
      <c r="B306" s="544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4"/>
      <c r="B307" s="544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4"/>
      <c r="B308" s="544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4"/>
      <c r="B309" s="544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4"/>
      <c r="B310" s="544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4"/>
      <c r="B311" s="544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4"/>
      <c r="B312" s="544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4"/>
      <c r="B313" s="544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4"/>
      <c r="B314" s="544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4"/>
      <c r="B315" s="544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4"/>
      <c r="B316" s="544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4"/>
      <c r="B317" s="544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4"/>
      <c r="B318" s="544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4"/>
      <c r="B319" s="544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4"/>
      <c r="B320" s="544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4"/>
      <c r="B321" s="544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4"/>
      <c r="B322" s="544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4"/>
      <c r="B323" s="544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4"/>
      <c r="B324" s="544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4"/>
      <c r="B325" s="544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4"/>
      <c r="B326" s="544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4"/>
      <c r="B327" s="544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4"/>
      <c r="B328" s="544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4"/>
      <c r="B329" s="544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4"/>
      <c r="B330" s="544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4"/>
      <c r="B331" s="544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4"/>
      <c r="B332" s="544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4"/>
      <c r="B333" s="544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4"/>
      <c r="B334" s="544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4"/>
      <c r="B335" s="544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4"/>
      <c r="B336" s="544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4"/>
      <c r="B337" s="544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4"/>
      <c r="B338" s="544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4"/>
      <c r="B339" s="544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4"/>
      <c r="B340" s="544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4"/>
      <c r="B341" s="544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4"/>
      <c r="B342" s="544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4"/>
      <c r="B343" s="544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4"/>
      <c r="B344" s="544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4"/>
      <c r="B345" s="544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4"/>
      <c r="B346" s="544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4"/>
      <c r="B347" s="544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4"/>
      <c r="B348" s="544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4"/>
      <c r="B349" s="544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4"/>
      <c r="B350" s="544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4"/>
      <c r="B351" s="544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4"/>
      <c r="B352" s="544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4"/>
      <c r="B353" s="544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4"/>
      <c r="B354" s="544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4"/>
      <c r="B355" s="544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4"/>
      <c r="B356" s="544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4"/>
      <c r="B357" s="544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4"/>
      <c r="B358" s="544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4"/>
      <c r="B359" s="544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4"/>
      <c r="B360" s="544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4"/>
      <c r="B361" s="544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4"/>
      <c r="B362" s="544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4"/>
      <c r="B363" s="544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4"/>
      <c r="B364" s="544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4"/>
      <c r="B365" s="544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4"/>
      <c r="B366" s="544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4"/>
      <c r="B367" s="544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4"/>
      <c r="B368" s="544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4"/>
      <c r="B369" s="544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4"/>
      <c r="B370" s="544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4"/>
      <c r="B371" s="544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4"/>
      <c r="B372" s="544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4"/>
      <c r="B373" s="544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4"/>
      <c r="B374" s="544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4"/>
      <c r="B375" s="544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4"/>
      <c r="B376" s="544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4"/>
      <c r="B377" s="544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4"/>
      <c r="B378" s="544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4"/>
      <c r="B379" s="544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4"/>
      <c r="B380" s="544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4"/>
      <c r="B381" s="544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4"/>
      <c r="B382" s="544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4"/>
      <c r="B383" s="544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4"/>
      <c r="B384" s="544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4"/>
      <c r="B385" s="544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4"/>
      <c r="B386" s="544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4"/>
      <c r="B387" s="544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phoneticPr fontId="2" type="noConversion"/>
  <hyperlinks>
    <hyperlink ref="K7" r:id="rId1" xr:uid="{00000000-0004-0000-0100-000000000000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DDC67-9367-449F-93C0-4B849D15DAF9}">
  <dimension ref="A1:AY394"/>
  <sheetViews>
    <sheetView workbookViewId="0">
      <selection activeCell="A4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AFDF6D96-2B9E-42FA-B074-F97BD8560C94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C64C-40AB-489C-BC89-947E2838133C}">
  <dimension ref="A1:AY394"/>
  <sheetViews>
    <sheetView topLeftCell="A9" workbookViewId="0">
      <selection activeCell="B9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AA9F1EDB-9FF6-475F-B3DE-5FB7B6F952A4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884F-C393-4C69-AF1A-DA638B41F082}">
  <dimension ref="A1:AY394"/>
  <sheetViews>
    <sheetView topLeftCell="A4" workbookViewId="0">
      <selection activeCell="A4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+B22*12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+B23*12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+B87*12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+B151*12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+B215*12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4C0F17BC-8C92-4139-8278-2A47EB4E7D9F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B5E2F-157E-4A71-A445-0C08AF40E99D}">
  <dimension ref="A1:AY394"/>
  <sheetViews>
    <sheetView topLeftCell="A4" workbookViewId="0">
      <selection activeCell="A4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+B22*12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+B23*12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+B87*12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+B151*12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+B215*12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4133824F-CF4B-4885-A50F-A74478DC0973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A2A62-7D6B-4C4E-8A31-E0591F6485A0}">
  <dimension ref="A1:AY394"/>
  <sheetViews>
    <sheetView topLeftCell="A4" workbookViewId="0">
      <selection activeCell="B4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8890688D-99AF-48B8-8536-70B7C3525948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F37C-016F-4805-A6EE-1345D407C7A5}">
  <dimension ref="A1:AY394"/>
  <sheetViews>
    <sheetView topLeftCell="A4" workbookViewId="0">
      <selection activeCell="A4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D480795E-7C1F-4606-993C-BDF7CE02B36F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A1EC-5327-4B52-9086-168D779BE7B7}">
  <dimension ref="A1:AY394"/>
  <sheetViews>
    <sheetView topLeftCell="A4" workbookViewId="0">
      <selection activeCell="B4" sqref="A1:B1048576"/>
    </sheetView>
  </sheetViews>
  <sheetFormatPr defaultRowHeight="12.75"/>
  <cols>
    <col min="1" max="1" width="3.625" style="44" customWidth="1"/>
    <col min="2" max="2" width="4" style="44" customWidth="1"/>
    <col min="3" max="3" width="6.25" style="1" customWidth="1"/>
    <col min="4" max="4" width="8.375" style="1" customWidth="1"/>
    <col min="5" max="5" width="9.375" style="1" customWidth="1"/>
    <col min="6" max="6" width="11.25" style="1" customWidth="1"/>
    <col min="7" max="7" width="25.5" style="13" customWidth="1"/>
    <col min="8" max="8" width="9.625" style="1" customWidth="1"/>
    <col min="9" max="9" width="8.625" style="1" customWidth="1"/>
    <col min="10" max="10" width="3.625" style="64" customWidth="1"/>
    <col min="11" max="11" width="7.125" style="26" customWidth="1"/>
    <col min="12" max="12" width="3" style="20" customWidth="1"/>
    <col min="13" max="13" width="5.5" style="62" customWidth="1"/>
    <col min="14" max="14" width="5.375" style="45" customWidth="1"/>
    <col min="15" max="16" width="5" style="45" customWidth="1"/>
    <col min="17" max="17" width="6.125" style="45" customWidth="1"/>
    <col min="18" max="18" width="5.625" style="45" customWidth="1"/>
    <col min="19" max="19" width="6.5" style="45" customWidth="1"/>
    <col min="20" max="20" width="5.75" style="56" customWidth="1"/>
    <col min="21" max="24" width="5" style="56" customWidth="1"/>
    <col min="25" max="25" width="5.875" style="56" customWidth="1"/>
    <col min="26" max="26" width="5.5" style="56" customWidth="1"/>
    <col min="27" max="27" width="8" style="45" customWidth="1"/>
    <col min="28" max="28" width="7.125" style="45" customWidth="1"/>
    <col min="29" max="29" width="6.625" style="45" customWidth="1"/>
    <col min="30" max="30" width="6.5" style="45" customWidth="1"/>
    <col min="31" max="32" width="6.625" style="45" customWidth="1"/>
    <col min="33" max="33" width="5.5" style="45" customWidth="1"/>
    <col min="34" max="34" width="7.625" style="162" customWidth="1"/>
    <col min="35" max="35" width="7.625" style="167" customWidth="1"/>
    <col min="36" max="16384" width="9" style="1"/>
  </cols>
  <sheetData>
    <row r="1" spans="1:49" ht="19.5">
      <c r="C1" s="209">
        <f>SUMMARY!A1</f>
        <v>0</v>
      </c>
      <c r="D1" s="210"/>
      <c r="E1" s="211"/>
      <c r="F1" s="212" t="s">
        <v>202</v>
      </c>
      <c r="G1" s="213"/>
      <c r="H1" s="214"/>
      <c r="I1" s="215"/>
      <c r="J1" s="216"/>
      <c r="K1" s="217" t="s">
        <v>203</v>
      </c>
      <c r="L1" s="93"/>
      <c r="M1" s="44"/>
    </row>
    <row r="2" spans="1:49" s="27" customFormat="1">
      <c r="A2" s="44"/>
      <c r="B2" s="44"/>
      <c r="C2" s="209">
        <f>SUMMARY!A2</f>
        <v>0</v>
      </c>
      <c r="D2" s="218"/>
      <c r="E2" s="219"/>
      <c r="F2" s="220"/>
      <c r="G2" s="221"/>
      <c r="H2" s="214"/>
      <c r="I2" s="222"/>
      <c r="J2" s="223"/>
      <c r="K2" s="217" t="s">
        <v>204</v>
      </c>
      <c r="L2" s="94"/>
      <c r="M2" s="44"/>
      <c r="N2" s="45"/>
      <c r="O2" s="45"/>
      <c r="P2" s="45"/>
      <c r="Q2" s="45"/>
      <c r="R2" s="45"/>
      <c r="S2" s="45"/>
      <c r="T2" s="56"/>
      <c r="U2" s="56"/>
      <c r="V2" s="56"/>
      <c r="W2" s="56"/>
      <c r="X2" s="56"/>
      <c r="Y2" s="56"/>
      <c r="Z2" s="56"/>
      <c r="AA2" s="45"/>
      <c r="AB2" s="45"/>
      <c r="AC2" s="45"/>
      <c r="AD2" s="45"/>
      <c r="AE2" s="45"/>
      <c r="AF2" s="45"/>
      <c r="AG2" s="45"/>
      <c r="AH2" s="162"/>
      <c r="AI2" s="168"/>
    </row>
    <row r="3" spans="1:49" s="27" customFormat="1">
      <c r="A3" s="44"/>
      <c r="B3" s="44"/>
      <c r="C3" s="209">
        <f>SUMMARY!A3</f>
        <v>0</v>
      </c>
      <c r="D3" s="218"/>
      <c r="E3" s="219"/>
      <c r="F3" s="220"/>
      <c r="G3" s="224"/>
      <c r="H3" s="214"/>
      <c r="I3" s="222"/>
      <c r="J3" s="223"/>
      <c r="K3" s="217" t="s">
        <v>205</v>
      </c>
      <c r="L3" s="94"/>
      <c r="M3" s="46"/>
      <c r="N3" s="47"/>
      <c r="O3" s="47" t="s">
        <v>51</v>
      </c>
      <c r="P3" s="48" t="s">
        <v>65</v>
      </c>
      <c r="Q3" s="47" t="s">
        <v>66</v>
      </c>
      <c r="R3" s="47" t="s">
        <v>52</v>
      </c>
      <c r="S3" s="47" t="s">
        <v>67</v>
      </c>
      <c r="T3" s="47" t="s">
        <v>52</v>
      </c>
      <c r="U3" s="49" t="s">
        <v>53</v>
      </c>
      <c r="V3" s="49"/>
      <c r="W3" s="49"/>
      <c r="X3" s="49"/>
      <c r="Y3" s="47"/>
      <c r="Z3" s="47"/>
      <c r="AA3" s="50"/>
      <c r="AB3" s="50"/>
      <c r="AC3" s="50"/>
      <c r="AD3" s="45"/>
      <c r="AE3" s="45"/>
      <c r="AF3" s="45"/>
      <c r="AG3" s="45"/>
      <c r="AH3" s="162"/>
      <c r="AI3" s="162"/>
      <c r="AJ3" s="162"/>
      <c r="AL3" s="162"/>
      <c r="AM3" s="162"/>
      <c r="AN3" s="162"/>
      <c r="AO3" s="162"/>
      <c r="AP3" s="162"/>
      <c r="AQ3" s="162"/>
      <c r="AR3" s="168"/>
      <c r="AU3" s="27" t="s">
        <v>206</v>
      </c>
      <c r="AV3" s="27" t="s">
        <v>206</v>
      </c>
      <c r="AW3" s="27" t="s">
        <v>206</v>
      </c>
    </row>
    <row r="4" spans="1:49" s="27" customFormat="1">
      <c r="A4" s="44"/>
      <c r="B4" s="44"/>
      <c r="C4" s="209">
        <f>SUMMARY!A4</f>
        <v>0</v>
      </c>
      <c r="D4" s="218"/>
      <c r="E4" s="225"/>
      <c r="F4" s="225"/>
      <c r="G4" s="224"/>
      <c r="H4" s="214"/>
      <c r="I4" s="222"/>
      <c r="J4" s="223"/>
      <c r="K4" s="217" t="s">
        <v>207</v>
      </c>
      <c r="L4" s="94"/>
      <c r="M4" s="51" t="s">
        <v>55</v>
      </c>
      <c r="N4" s="47" t="s">
        <v>56</v>
      </c>
      <c r="O4" s="47" t="s">
        <v>57</v>
      </c>
      <c r="P4" s="48" t="s">
        <v>69</v>
      </c>
      <c r="Q4" s="47" t="s">
        <v>69</v>
      </c>
      <c r="R4" s="47" t="s">
        <v>58</v>
      </c>
      <c r="S4" s="47" t="s">
        <v>70</v>
      </c>
      <c r="T4" s="47" t="s">
        <v>71</v>
      </c>
      <c r="U4" s="47" t="s">
        <v>59</v>
      </c>
      <c r="V4" s="47"/>
      <c r="W4" s="47"/>
      <c r="X4" s="47"/>
      <c r="Y4" s="56"/>
      <c r="Z4" s="345" t="str">
        <f>N21</f>
        <v>Tech 1</v>
      </c>
      <c r="AA4" s="345" t="str">
        <f t="shared" ref="AA4:AP4" si="0">O21</f>
        <v>Tech 2</v>
      </c>
      <c r="AB4" s="345" t="str">
        <f t="shared" si="0"/>
        <v>Tech 3</v>
      </c>
      <c r="AC4" s="345" t="str">
        <f t="shared" si="0"/>
        <v>Tech 4</v>
      </c>
      <c r="AD4" s="345" t="str">
        <f t="shared" si="0"/>
        <v>Tech 5</v>
      </c>
      <c r="AE4" s="345" t="str">
        <f t="shared" si="0"/>
        <v>Tech 6</v>
      </c>
      <c r="AF4" s="345" t="str">
        <f t="shared" si="0"/>
        <v>Tech 7</v>
      </c>
      <c r="AG4" s="345" t="str">
        <f t="shared" si="0"/>
        <v>Tech 8</v>
      </c>
      <c r="AH4" s="345" t="str">
        <f t="shared" si="0"/>
        <v>Tech 9</v>
      </c>
      <c r="AI4" s="345" t="str">
        <f t="shared" si="0"/>
        <v>Tech 10</v>
      </c>
      <c r="AJ4" s="345" t="str">
        <f t="shared" si="0"/>
        <v>Tech 11</v>
      </c>
      <c r="AK4" s="345" t="str">
        <f t="shared" si="0"/>
        <v>Tech 12</v>
      </c>
      <c r="AL4" s="345" t="str">
        <f t="shared" si="0"/>
        <v>Tech 13</v>
      </c>
      <c r="AM4" s="345" t="str">
        <f t="shared" si="0"/>
        <v>Tech 14</v>
      </c>
      <c r="AN4" s="345" t="str">
        <f t="shared" si="0"/>
        <v>Tech 15</v>
      </c>
      <c r="AO4" s="345" t="str">
        <f t="shared" si="0"/>
        <v>Tech 16</v>
      </c>
      <c r="AP4" s="345" t="str">
        <f t="shared" si="0"/>
        <v>Tech 17</v>
      </c>
      <c r="AQ4" s="63" t="s">
        <v>72</v>
      </c>
      <c r="AR4" s="63" t="s">
        <v>76</v>
      </c>
      <c r="AS4" s="63" t="s">
        <v>77</v>
      </c>
      <c r="AT4" s="163" t="s">
        <v>78</v>
      </c>
      <c r="AU4" s="163" t="s">
        <v>76</v>
      </c>
      <c r="AV4" s="163" t="s">
        <v>77</v>
      </c>
      <c r="AW4" s="163" t="s">
        <v>78</v>
      </c>
    </row>
    <row r="5" spans="1:49" s="27" customFormat="1">
      <c r="A5" s="44"/>
      <c r="B5" s="44"/>
      <c r="C5" s="209">
        <f>SUMMARY!A5</f>
        <v>0</v>
      </c>
      <c r="D5" s="218"/>
      <c r="E5" s="225"/>
      <c r="F5" s="225"/>
      <c r="G5" s="224"/>
      <c r="H5" s="226"/>
      <c r="I5" s="222"/>
      <c r="J5" s="223"/>
      <c r="K5" s="217" t="s">
        <v>208</v>
      </c>
      <c r="L5" s="94" t="s">
        <v>209</v>
      </c>
      <c r="M5" s="92">
        <f>E11</f>
        <v>0</v>
      </c>
      <c r="N5" s="126">
        <f>$E$8</f>
        <v>0</v>
      </c>
      <c r="O5" s="45">
        <f>F14</f>
        <v>0</v>
      </c>
      <c r="P5" s="62">
        <f>F18</f>
        <v>0</v>
      </c>
      <c r="Q5" s="45" t="e">
        <f>P5/O5</f>
        <v>#DIV/0!</v>
      </c>
      <c r="R5" s="52">
        <f>F15</f>
        <v>0</v>
      </c>
      <c r="S5" s="52">
        <f>F17</f>
        <v>0</v>
      </c>
      <c r="T5" s="53">
        <f>F16</f>
        <v>0</v>
      </c>
      <c r="U5" s="76">
        <f>F19</f>
        <v>0</v>
      </c>
      <c r="V5" s="76"/>
      <c r="W5" s="76"/>
      <c r="X5" s="76"/>
      <c r="Y5" s="56"/>
      <c r="Z5" s="54">
        <f>N20</f>
        <v>0</v>
      </c>
      <c r="AA5" s="55">
        <f>O20</f>
        <v>0</v>
      </c>
      <c r="AB5" s="55">
        <f>P20</f>
        <v>0</v>
      </c>
      <c r="AC5" s="55">
        <f>Q20</f>
        <v>0</v>
      </c>
      <c r="AD5" s="55">
        <f>R20</f>
        <v>0</v>
      </c>
      <c r="AE5" s="55">
        <f>+S20</f>
        <v>0</v>
      </c>
      <c r="AF5" s="55">
        <f>+T20</f>
        <v>0</v>
      </c>
      <c r="AG5" s="55">
        <f>+U20</f>
        <v>0</v>
      </c>
      <c r="AH5" s="55">
        <f>V20</f>
        <v>0</v>
      </c>
      <c r="AI5" s="55">
        <f>W20</f>
        <v>0</v>
      </c>
      <c r="AJ5" s="55">
        <f>X20</f>
        <v>0</v>
      </c>
      <c r="AK5" s="55">
        <f>Y20</f>
        <v>0</v>
      </c>
      <c r="AL5" s="55">
        <f t="shared" ref="AL5:AP5" si="1">Z20</f>
        <v>0</v>
      </c>
      <c r="AM5" s="55">
        <f t="shared" si="1"/>
        <v>0</v>
      </c>
      <c r="AN5" s="55">
        <f t="shared" si="1"/>
        <v>0</v>
      </c>
      <c r="AO5" s="55">
        <f t="shared" si="1"/>
        <v>0</v>
      </c>
      <c r="AP5" s="55">
        <f t="shared" si="1"/>
        <v>0</v>
      </c>
      <c r="AQ5" s="55">
        <f>SUM(Z5:AP5)</f>
        <v>0</v>
      </c>
      <c r="AR5" s="43">
        <f>+AG20</f>
        <v>0</v>
      </c>
      <c r="AS5" s="43">
        <f>+AH20</f>
        <v>0</v>
      </c>
      <c r="AT5" s="43">
        <f>+AI20</f>
        <v>0</v>
      </c>
      <c r="AU5" s="168">
        <f>AT20</f>
        <v>0</v>
      </c>
      <c r="AV5" s="168">
        <f>AU20</f>
        <v>0</v>
      </c>
      <c r="AW5" s="168">
        <f>AV20</f>
        <v>0</v>
      </c>
    </row>
    <row r="6" spans="1:49" s="27" customFormat="1">
      <c r="A6" s="44"/>
      <c r="B6" s="44"/>
      <c r="C6" s="209" t="str">
        <f>SUMMARY!A6</f>
        <v xml:space="preserve"> </v>
      </c>
      <c r="D6" s="227"/>
      <c r="E6" s="219"/>
      <c r="F6" s="225"/>
      <c r="G6" s="224"/>
      <c r="H6" s="226"/>
      <c r="I6" s="222"/>
      <c r="J6" s="223"/>
      <c r="K6" s="217" t="s">
        <v>210</v>
      </c>
      <c r="L6" s="94" t="s">
        <v>117</v>
      </c>
      <c r="M6" s="92">
        <f>E11</f>
        <v>0</v>
      </c>
      <c r="N6" s="45">
        <f>$E$8</f>
        <v>0</v>
      </c>
      <c r="O6" s="45">
        <f>I14</f>
        <v>0</v>
      </c>
      <c r="P6" s="56" t="s">
        <v>211</v>
      </c>
      <c r="Q6" s="56" t="s">
        <v>211</v>
      </c>
      <c r="R6" s="45">
        <f>I15</f>
        <v>0</v>
      </c>
      <c r="S6" s="56" t="s">
        <v>211</v>
      </c>
      <c r="T6" s="56" t="str">
        <f>"-"</f>
        <v>-</v>
      </c>
      <c r="U6" s="76">
        <f>I16</f>
        <v>0</v>
      </c>
      <c r="V6" s="76"/>
      <c r="W6" s="76"/>
      <c r="X6" s="76"/>
      <c r="Y6" s="56"/>
      <c r="Z6" s="56"/>
      <c r="AA6" s="45"/>
      <c r="AB6" s="45"/>
      <c r="AC6" s="45"/>
      <c r="AD6" s="45"/>
      <c r="AE6" s="45"/>
      <c r="AF6" s="45"/>
      <c r="AG6" s="45"/>
      <c r="AH6" s="45"/>
      <c r="AI6" s="45"/>
      <c r="AJ6" s="162"/>
      <c r="AK6" s="162"/>
      <c r="AL6" s="162"/>
      <c r="AM6" s="162"/>
      <c r="AN6" s="162"/>
      <c r="AO6" s="162"/>
      <c r="AP6" s="281" t="s">
        <v>212</v>
      </c>
    </row>
    <row r="7" spans="1:49" s="27" customFormat="1">
      <c r="A7" s="44"/>
      <c r="B7" s="44"/>
      <c r="C7" s="209" t="s">
        <v>213</v>
      </c>
      <c r="D7" s="218"/>
      <c r="E7" s="338"/>
      <c r="F7" s="88"/>
      <c r="G7" s="89"/>
      <c r="H7" s="228"/>
      <c r="I7" s="227"/>
      <c r="J7" s="229"/>
      <c r="K7" s="230" t="s">
        <v>214</v>
      </c>
      <c r="L7" s="94"/>
      <c r="M7" s="51" t="s">
        <v>55</v>
      </c>
      <c r="N7" s="47" t="s">
        <v>56</v>
      </c>
      <c r="O7" s="47" t="s">
        <v>57</v>
      </c>
      <c r="P7" s="47" t="s">
        <v>58</v>
      </c>
      <c r="Q7" s="47" t="s">
        <v>59</v>
      </c>
      <c r="R7" s="45"/>
      <c r="S7" s="45"/>
      <c r="T7" s="56"/>
      <c r="U7" s="56"/>
      <c r="V7" s="56"/>
      <c r="W7" s="56"/>
      <c r="X7" s="56"/>
      <c r="Y7" s="56"/>
      <c r="Z7" s="56"/>
      <c r="AA7" s="45"/>
      <c r="AB7" s="45"/>
      <c r="AC7" s="45"/>
      <c r="AD7" s="45"/>
      <c r="AE7" s="45"/>
      <c r="AF7" s="45"/>
      <c r="AG7" s="45"/>
      <c r="AH7" s="45"/>
      <c r="AI7" s="162"/>
      <c r="AJ7" s="168"/>
      <c r="AK7" s="168"/>
      <c r="AL7" s="168"/>
      <c r="AM7" s="168"/>
      <c r="AN7" s="168"/>
      <c r="AO7" s="168"/>
    </row>
    <row r="8" spans="1:49" s="27" customFormat="1">
      <c r="A8" s="44"/>
      <c r="B8" s="44"/>
      <c r="C8" s="209" t="s">
        <v>215</v>
      </c>
      <c r="D8" s="218"/>
      <c r="E8" s="339"/>
      <c r="F8" s="90"/>
      <c r="G8" s="91"/>
      <c r="H8" s="228"/>
      <c r="I8" s="227"/>
      <c r="J8" s="229"/>
      <c r="K8" s="227"/>
      <c r="L8" s="94" t="s">
        <v>117</v>
      </c>
      <c r="M8" s="78">
        <f>E11</f>
        <v>0</v>
      </c>
      <c r="N8" s="45">
        <f>$E$8</f>
        <v>0</v>
      </c>
      <c r="O8" s="45">
        <f>I14</f>
        <v>0</v>
      </c>
      <c r="P8" s="45">
        <f>R6</f>
        <v>0</v>
      </c>
      <c r="Q8" s="79">
        <f>U6</f>
        <v>0</v>
      </c>
      <c r="R8" s="45"/>
      <c r="S8" s="45"/>
      <c r="T8" s="56"/>
      <c r="U8" s="56"/>
      <c r="V8" s="56"/>
      <c r="W8" s="56"/>
      <c r="X8" s="56"/>
      <c r="Y8" s="56"/>
      <c r="Z8" s="56"/>
      <c r="AA8" s="45"/>
      <c r="AB8" s="45"/>
      <c r="AC8" s="45"/>
      <c r="AD8" s="45"/>
      <c r="AE8" s="45"/>
      <c r="AF8" s="45"/>
      <c r="AG8" s="45"/>
      <c r="AH8" s="45"/>
      <c r="AI8" s="162"/>
      <c r="AJ8" s="168"/>
    </row>
    <row r="9" spans="1:49" s="27" customFormat="1" ht="13.5">
      <c r="A9" s="44"/>
      <c r="B9" s="44"/>
      <c r="C9" s="231" t="s">
        <v>216</v>
      </c>
      <c r="D9" s="232"/>
      <c r="E9" s="233">
        <f>SUMMARY!$C$7</f>
        <v>0</v>
      </c>
      <c r="F9" s="220"/>
      <c r="G9" s="220"/>
      <c r="H9" s="220"/>
      <c r="I9" s="220"/>
      <c r="J9" s="234"/>
      <c r="K9" s="219"/>
      <c r="L9" s="94"/>
      <c r="M9" s="44"/>
      <c r="N9" s="45"/>
      <c r="O9" s="45"/>
      <c r="P9" s="45" t="s">
        <v>217</v>
      </c>
      <c r="Q9" s="45"/>
      <c r="R9" s="45"/>
      <c r="S9" s="45"/>
      <c r="T9" s="56"/>
      <c r="U9" s="56"/>
      <c r="V9" s="56"/>
      <c r="W9" s="56"/>
      <c r="X9" s="56"/>
      <c r="AB9" s="45"/>
      <c r="AC9" s="45"/>
      <c r="AD9" s="45"/>
      <c r="AE9" s="45"/>
      <c r="AF9" s="45"/>
      <c r="AG9" s="45"/>
      <c r="AH9" s="45"/>
      <c r="AI9" s="162"/>
      <c r="AJ9" s="168"/>
    </row>
    <row r="10" spans="1:49" s="28" customFormat="1" ht="13.5">
      <c r="A10" s="57"/>
      <c r="B10" s="57"/>
      <c r="C10" s="231" t="s">
        <v>218</v>
      </c>
      <c r="D10" s="235"/>
      <c r="E10" s="314">
        <f>+SUMMARY!C8</f>
        <v>0</v>
      </c>
      <c r="F10" s="220"/>
      <c r="G10" s="220"/>
      <c r="H10" s="220"/>
      <c r="I10" s="220"/>
      <c r="J10" s="236"/>
      <c r="K10" s="237"/>
      <c r="L10" s="95"/>
      <c r="M10" s="57"/>
      <c r="N10" s="58"/>
      <c r="O10" s="58"/>
      <c r="P10" s="58"/>
      <c r="Q10" s="58"/>
      <c r="R10" s="58"/>
      <c r="S10" s="58"/>
      <c r="T10" s="59"/>
      <c r="U10" s="59"/>
      <c r="V10" s="59"/>
      <c r="W10" s="59"/>
      <c r="X10" s="59"/>
      <c r="AB10" s="58"/>
      <c r="AC10" s="58"/>
      <c r="AD10" s="58"/>
      <c r="AE10" s="58"/>
      <c r="AF10" s="58"/>
      <c r="AG10" s="58"/>
      <c r="AH10" s="58"/>
      <c r="AI10" s="164"/>
      <c r="AJ10" s="169"/>
    </row>
    <row r="11" spans="1:49" s="28" customFormat="1" ht="13.5">
      <c r="A11" s="57"/>
      <c r="B11" s="57"/>
      <c r="C11" s="231" t="s">
        <v>219</v>
      </c>
      <c r="D11" s="235"/>
      <c r="E11" s="238"/>
      <c r="F11" s="220"/>
      <c r="G11" s="220"/>
      <c r="H11" s="220"/>
      <c r="I11" s="220"/>
      <c r="J11" s="239"/>
      <c r="K11" s="237"/>
      <c r="L11" s="96"/>
      <c r="M11" s="57"/>
      <c r="N11" s="60">
        <f>N20+O20+P20+Q20+R20+S20+T20+U20+V20+X20+W20+Z20+AA20+AB20+AC20+AD20</f>
        <v>0</v>
      </c>
      <c r="O11" s="58" t="s">
        <v>220</v>
      </c>
      <c r="P11" s="58"/>
      <c r="Q11" s="58"/>
      <c r="R11" s="58"/>
      <c r="S11" s="58"/>
      <c r="T11" s="59"/>
      <c r="U11" s="59"/>
      <c r="V11" s="59"/>
      <c r="W11" s="59"/>
      <c r="X11" s="59"/>
      <c r="AB11" s="61"/>
      <c r="AC11" s="58"/>
      <c r="AD11" s="58"/>
      <c r="AE11" s="58"/>
      <c r="AF11" s="58"/>
      <c r="AG11" s="58"/>
      <c r="AH11" s="58"/>
      <c r="AI11" s="164"/>
      <c r="AJ11" s="169"/>
    </row>
    <row r="12" spans="1:49" s="28" customFormat="1" ht="13.5">
      <c r="A12" s="57"/>
      <c r="B12" s="57"/>
      <c r="C12" s="237"/>
      <c r="D12" s="237"/>
      <c r="E12" s="220"/>
      <c r="F12" s="220"/>
      <c r="G12" s="220"/>
      <c r="H12" s="220"/>
      <c r="I12" s="220"/>
      <c r="J12" s="236"/>
      <c r="K12" s="237"/>
      <c r="L12" s="96"/>
      <c r="M12" s="57"/>
      <c r="N12" s="77">
        <f>SUM(I22:I1080)</f>
        <v>0</v>
      </c>
      <c r="O12" s="45" t="s">
        <v>221</v>
      </c>
      <c r="P12" s="58"/>
      <c r="Q12" s="58"/>
      <c r="R12" s="58"/>
      <c r="S12" s="58"/>
      <c r="T12" s="59"/>
      <c r="U12" s="59"/>
      <c r="V12" s="59"/>
      <c r="W12" s="59"/>
      <c r="X12" s="59"/>
      <c r="AB12" s="58"/>
      <c r="AC12" s="58"/>
      <c r="AD12" s="58"/>
      <c r="AE12" s="58"/>
      <c r="AF12" s="58"/>
      <c r="AG12" s="58"/>
      <c r="AH12" s="58"/>
      <c r="AI12" s="164"/>
      <c r="AJ12" s="169"/>
    </row>
    <row r="13" spans="1:49" s="28" customFormat="1" ht="13.5">
      <c r="A13" s="57"/>
      <c r="B13" s="57"/>
      <c r="C13" s="237"/>
      <c r="D13" s="237"/>
      <c r="E13" s="240" t="s">
        <v>222</v>
      </c>
      <c r="F13" s="241"/>
      <c r="G13" s="220"/>
      <c r="H13" s="240" t="s">
        <v>223</v>
      </c>
      <c r="I13" s="241"/>
      <c r="J13" s="242"/>
      <c r="K13" s="237"/>
      <c r="L13" s="95"/>
      <c r="M13" s="57"/>
      <c r="N13" s="59" t="str">
        <f>IF(N11=N12,"OK","ERROR")</f>
        <v>OK</v>
      </c>
      <c r="O13" s="45" t="s">
        <v>224</v>
      </c>
      <c r="P13" s="58"/>
      <c r="Q13" s="58"/>
      <c r="R13" s="58"/>
      <c r="S13" s="58"/>
      <c r="T13" s="59"/>
      <c r="U13" s="59"/>
      <c r="V13" s="59"/>
      <c r="W13" s="59"/>
      <c r="X13" s="59"/>
      <c r="AB13" s="58"/>
      <c r="AC13" s="58"/>
      <c r="AD13" s="58"/>
      <c r="AE13" s="58"/>
      <c r="AF13" s="58"/>
      <c r="AG13" s="58"/>
      <c r="AH13" s="58"/>
      <c r="AI13" s="164"/>
      <c r="AJ13" s="169"/>
    </row>
    <row r="14" spans="1:49" s="28" customFormat="1" ht="13.5">
      <c r="A14" s="57"/>
      <c r="B14" s="57"/>
      <c r="C14" s="237"/>
      <c r="D14" s="237"/>
      <c r="E14" s="243" t="s">
        <v>225</v>
      </c>
      <c r="F14" s="244">
        <f>SUM(AJ22:AJ1154)</f>
        <v>0</v>
      </c>
      <c r="G14" s="220"/>
      <c r="H14" s="243" t="s">
        <v>225</v>
      </c>
      <c r="I14" s="244">
        <f>SUM(AK22:AK1080)</f>
        <v>0</v>
      </c>
      <c r="J14" s="242"/>
      <c r="K14" s="237"/>
      <c r="L14" s="95"/>
      <c r="M14" s="57"/>
      <c r="N14" s="58"/>
      <c r="O14" s="58"/>
      <c r="P14" s="58"/>
      <c r="Q14" s="58"/>
      <c r="R14" s="58"/>
      <c r="S14" s="58"/>
      <c r="T14" s="59"/>
      <c r="U14" s="59"/>
      <c r="V14" s="59"/>
      <c r="W14" s="59"/>
      <c r="X14" s="59"/>
      <c r="AB14" s="58"/>
      <c r="AC14" s="58"/>
      <c r="AD14" s="58"/>
      <c r="AE14" s="58"/>
      <c r="AF14" s="58"/>
      <c r="AG14" s="58"/>
      <c r="AH14" s="58"/>
      <c r="AI14" s="164"/>
      <c r="AJ14" s="169"/>
    </row>
    <row r="15" spans="1:49" s="28" customFormat="1" ht="13.5">
      <c r="A15" s="57"/>
      <c r="B15" s="57"/>
      <c r="C15" s="237"/>
      <c r="D15" s="237"/>
      <c r="E15" s="243" t="s">
        <v>226</v>
      </c>
      <c r="F15" s="245">
        <f>SUM(AM22:AM1080)</f>
        <v>0</v>
      </c>
      <c r="G15" s="220"/>
      <c r="H15" s="243" t="s">
        <v>226</v>
      </c>
      <c r="I15" s="246">
        <f>SUM(AL22:AL1080)</f>
        <v>0</v>
      </c>
      <c r="J15" s="242"/>
      <c r="K15" s="237"/>
      <c r="L15" s="95"/>
      <c r="M15" s="57"/>
      <c r="N15" s="58"/>
      <c r="O15" s="58"/>
      <c r="P15" s="58"/>
      <c r="Q15" s="58"/>
      <c r="R15" s="58"/>
      <c r="S15" s="58"/>
      <c r="T15" s="59"/>
      <c r="U15" s="59"/>
      <c r="V15" s="59"/>
      <c r="W15" s="59"/>
      <c r="X15" s="59"/>
      <c r="AB15" s="58"/>
      <c r="AC15" s="58"/>
      <c r="AD15" s="58"/>
      <c r="AE15" s="58"/>
      <c r="AF15" s="58"/>
      <c r="AG15" s="58"/>
      <c r="AH15" s="58"/>
      <c r="AI15" s="164"/>
      <c r="AJ15" s="169"/>
    </row>
    <row r="16" spans="1:49" s="28" customFormat="1" ht="13.5">
      <c r="A16" s="57"/>
      <c r="B16" s="57"/>
      <c r="C16" s="237"/>
      <c r="D16" s="237"/>
      <c r="E16" s="243" t="s">
        <v>227</v>
      </c>
      <c r="F16" s="247">
        <f>SUM(AP22:AP1080)</f>
        <v>0</v>
      </c>
      <c r="G16" s="220"/>
      <c r="H16" s="243" t="s">
        <v>228</v>
      </c>
      <c r="I16" s="248">
        <f>SUM(AN22:AN1080)</f>
        <v>0</v>
      </c>
      <c r="J16" s="242"/>
      <c r="K16" s="237"/>
      <c r="L16" s="95"/>
      <c r="M16" s="57"/>
      <c r="N16" s="58"/>
      <c r="O16" s="58"/>
      <c r="P16" s="58"/>
      <c r="Q16" s="58"/>
      <c r="R16" s="58"/>
      <c r="S16" s="58"/>
      <c r="T16" s="59"/>
      <c r="U16" s="59"/>
      <c r="V16" s="59"/>
      <c r="W16" s="59"/>
      <c r="X16" s="59"/>
      <c r="Y16" s="59"/>
      <c r="Z16" s="59"/>
      <c r="AA16" s="58"/>
      <c r="AB16" s="58"/>
      <c r="AC16" s="58"/>
      <c r="AD16" s="58" t="s">
        <v>217</v>
      </c>
      <c r="AE16" s="58"/>
      <c r="AF16" s="58"/>
      <c r="AG16" s="58"/>
      <c r="AH16" s="58"/>
      <c r="AI16" s="164"/>
      <c r="AJ16" s="169"/>
    </row>
    <row r="17" spans="1:51" s="28" customFormat="1" ht="13.5">
      <c r="A17" s="57"/>
      <c r="B17" s="57"/>
      <c r="C17" s="237"/>
      <c r="D17" s="237"/>
      <c r="E17" s="243" t="s">
        <v>229</v>
      </c>
      <c r="F17" s="249">
        <f>SUM(H22:H1080)</f>
        <v>0</v>
      </c>
      <c r="G17" s="224"/>
      <c r="H17" s="243"/>
      <c r="I17" s="243"/>
      <c r="J17" s="242"/>
      <c r="K17" s="237"/>
      <c r="L17" s="95"/>
      <c r="M17" s="57"/>
      <c r="N17" s="58"/>
      <c r="O17" s="58"/>
      <c r="P17" s="58"/>
      <c r="Q17" s="58"/>
      <c r="R17" s="58"/>
      <c r="S17" s="58"/>
      <c r="T17" s="59"/>
      <c r="U17" s="59"/>
      <c r="V17" s="59"/>
      <c r="W17" s="59"/>
      <c r="X17" s="59"/>
      <c r="Y17" s="59"/>
      <c r="Z17" s="59"/>
      <c r="AA17" s="58"/>
      <c r="AB17" s="58"/>
      <c r="AC17" s="58"/>
      <c r="AD17" s="58"/>
      <c r="AE17" s="58"/>
      <c r="AF17" s="58"/>
      <c r="AG17" s="58"/>
      <c r="AH17" s="164"/>
      <c r="AI17" s="169"/>
    </row>
    <row r="18" spans="1:51" s="28" customFormat="1" ht="14.25" thickBot="1">
      <c r="A18" s="57"/>
      <c r="B18" s="57"/>
      <c r="C18" s="237"/>
      <c r="D18" s="237"/>
      <c r="E18" s="243" t="s">
        <v>230</v>
      </c>
      <c r="F18" s="249">
        <f>SUM(M22:M1080)</f>
        <v>0</v>
      </c>
      <c r="G18" s="224"/>
      <c r="H18" s="243"/>
      <c r="I18" s="243"/>
      <c r="J18" s="242"/>
      <c r="K18" s="237"/>
      <c r="L18" s="95"/>
      <c r="M18" s="57"/>
      <c r="N18" s="155"/>
      <c r="O18" s="155"/>
      <c r="P18" s="155"/>
      <c r="Q18" s="155"/>
      <c r="R18" s="155"/>
      <c r="S18" s="155"/>
      <c r="T18" s="155"/>
      <c r="U18" s="155"/>
      <c r="V18" s="155"/>
      <c r="W18" s="344"/>
      <c r="X18" s="344"/>
      <c r="Y18" s="344"/>
      <c r="Z18" s="344"/>
      <c r="AA18" s="344"/>
      <c r="AB18" s="344"/>
      <c r="AC18" s="344"/>
      <c r="AD18" s="59"/>
      <c r="AE18" s="59"/>
      <c r="AF18" s="58"/>
      <c r="AG18" s="58"/>
      <c r="AH18" s="58"/>
      <c r="AI18" s="58"/>
      <c r="AJ18" s="58"/>
      <c r="AK18" s="58"/>
      <c r="AL18" s="58"/>
      <c r="AM18" s="164"/>
      <c r="AN18" s="169"/>
    </row>
    <row r="19" spans="1:51" s="28" customFormat="1" ht="15" thickTop="1" thickBot="1">
      <c r="A19" s="57"/>
      <c r="B19" s="57"/>
      <c r="C19" s="237"/>
      <c r="D19" s="237"/>
      <c r="E19" s="243" t="s">
        <v>228</v>
      </c>
      <c r="F19" s="248">
        <f>SUM(AR22:AR1080)</f>
        <v>0</v>
      </c>
      <c r="G19" s="224"/>
      <c r="H19" s="243" t="s">
        <v>231</v>
      </c>
      <c r="I19" s="250">
        <f>SUM(K22:K1080)</f>
        <v>0</v>
      </c>
      <c r="J19" s="242"/>
      <c r="K19" s="237"/>
      <c r="L19" s="95"/>
      <c r="M19" s="57"/>
      <c r="N19" s="59" t="str">
        <f>IF(N18=N20,"OK","ERR")</f>
        <v>OK</v>
      </c>
      <c r="O19" s="59" t="str">
        <f>IF(O18=O20,"OK","ERR")</f>
        <v>OK</v>
      </c>
      <c r="P19" s="59" t="str">
        <f>IF(P18=P20,"OK","ERR")</f>
        <v>OK</v>
      </c>
      <c r="Q19" s="59" t="str">
        <f>IF(Q18=Q20,"OK","ERR")</f>
        <v>OK</v>
      </c>
      <c r="R19" s="59" t="str">
        <f>IF(R18=R20,"OK","ERR")</f>
        <v>OK</v>
      </c>
      <c r="S19" s="59" t="str">
        <f t="shared" ref="S19:Y19" si="2">IF(S18=S20,"OK","ERR")</f>
        <v>OK</v>
      </c>
      <c r="T19" s="59" t="str">
        <f t="shared" si="2"/>
        <v>OK</v>
      </c>
      <c r="U19" s="59" t="str">
        <f t="shared" si="2"/>
        <v>OK</v>
      </c>
      <c r="V19" s="59" t="str">
        <f t="shared" si="2"/>
        <v>OK</v>
      </c>
      <c r="W19" s="59" t="str">
        <f t="shared" si="2"/>
        <v>OK</v>
      </c>
      <c r="X19" s="59" t="str">
        <f t="shared" si="2"/>
        <v>OK</v>
      </c>
      <c r="Y19" s="59" t="str">
        <f t="shared" si="2"/>
        <v>OK</v>
      </c>
      <c r="Z19" s="59" t="str">
        <f>IF(Y18=Z20,"OK","ERR")</f>
        <v>OK</v>
      </c>
      <c r="AA19" s="59" t="str">
        <f>IF(Z18=AA20,"OK","ERR")</f>
        <v>OK</v>
      </c>
      <c r="AB19" s="59" t="str">
        <f>IF(AA18=AB20,"OK","ERR")</f>
        <v>OK</v>
      </c>
      <c r="AC19" s="59" t="str">
        <f>IF(AB18=AC20,"OK","ERR")</f>
        <v>OK</v>
      </c>
      <c r="AD19" s="59" t="str">
        <f>IF(AC18=AD20,"OK","ERR")</f>
        <v>OK</v>
      </c>
      <c r="AE19" s="59"/>
      <c r="AF19" s="59"/>
      <c r="AG19" s="58"/>
      <c r="AH19" s="58"/>
      <c r="AI19" s="58"/>
      <c r="AJ19" s="58"/>
      <c r="AK19" s="58"/>
      <c r="AL19" s="58"/>
      <c r="AM19" s="58"/>
      <c r="AN19" s="164"/>
      <c r="AO19" s="169"/>
      <c r="AX19" s="28" t="s">
        <v>232</v>
      </c>
    </row>
    <row r="20" spans="1:51" s="27" customFormat="1" ht="13.5" thickTop="1">
      <c r="A20" s="44"/>
      <c r="B20" s="44"/>
      <c r="C20" s="225"/>
      <c r="D20" s="225"/>
      <c r="E20" s="225"/>
      <c r="F20" s="225"/>
      <c r="G20" s="251" t="s">
        <v>12</v>
      </c>
      <c r="H20" s="219"/>
      <c r="I20" s="225"/>
      <c r="J20" s="252"/>
      <c r="K20" s="225"/>
      <c r="L20" s="94"/>
      <c r="M20" s="44"/>
      <c r="N20" s="155">
        <f t="shared" ref="N20:Y20" si="3">SUM(N22:N1087)</f>
        <v>0</v>
      </c>
      <c r="O20" s="155">
        <f t="shared" si="3"/>
        <v>0</v>
      </c>
      <c r="P20" s="155">
        <f t="shared" si="3"/>
        <v>0</v>
      </c>
      <c r="Q20" s="155">
        <f t="shared" si="3"/>
        <v>0</v>
      </c>
      <c r="R20" s="155">
        <f t="shared" si="3"/>
        <v>0</v>
      </c>
      <c r="S20" s="155">
        <f t="shared" si="3"/>
        <v>0</v>
      </c>
      <c r="T20" s="155">
        <f t="shared" si="3"/>
        <v>0</v>
      </c>
      <c r="U20" s="155">
        <f t="shared" si="3"/>
        <v>0</v>
      </c>
      <c r="V20" s="155">
        <f t="shared" si="3"/>
        <v>0</v>
      </c>
      <c r="W20" s="155">
        <f t="shared" si="3"/>
        <v>0</v>
      </c>
      <c r="X20" s="155">
        <f t="shared" si="3"/>
        <v>0</v>
      </c>
      <c r="Y20" s="155">
        <f t="shared" si="3"/>
        <v>0</v>
      </c>
      <c r="Z20" s="155">
        <f>SUM(Z22:Z1087)</f>
        <v>0</v>
      </c>
      <c r="AA20" s="155">
        <f>SUM(AA22:AA1087)</f>
        <v>0</v>
      </c>
      <c r="AB20" s="155">
        <f>SUM(AB22:AB1087)</f>
        <v>0</v>
      </c>
      <c r="AC20" s="155">
        <f>SUM(AC22:AC1087)</f>
        <v>0</v>
      </c>
      <c r="AD20" s="155">
        <f>SUM(AD22:AD1087)</f>
        <v>0</v>
      </c>
      <c r="AE20" s="155"/>
      <c r="AF20" s="177"/>
      <c r="AG20" s="177">
        <f>SUM(AG22:AG276)</f>
        <v>0</v>
      </c>
      <c r="AH20" s="177">
        <f>SUM(AH22:AH276)</f>
        <v>0</v>
      </c>
      <c r="AI20" s="177">
        <f>SUM(AI22:AI276)</f>
        <v>0</v>
      </c>
      <c r="AJ20" s="45"/>
      <c r="AK20" s="45"/>
      <c r="AL20" s="45"/>
      <c r="AM20" s="45"/>
      <c r="AN20" s="162"/>
      <c r="AO20" s="168"/>
      <c r="AT20" s="184">
        <f>SUM(AT22:AT277)</f>
        <v>0</v>
      </c>
      <c r="AU20" s="184">
        <f>SUM(AU22:AU277)</f>
        <v>0</v>
      </c>
      <c r="AV20" s="184">
        <f>SUM(AV22:AV277)</f>
        <v>0</v>
      </c>
      <c r="AW20" s="387">
        <f>SUM(AT20:AV20)</f>
        <v>0</v>
      </c>
      <c r="AX20" s="185">
        <f>+AW20-F19</f>
        <v>0</v>
      </c>
    </row>
    <row r="21" spans="1:51" s="13" customFormat="1" ht="32.25">
      <c r="A21" s="545" t="s">
        <v>233</v>
      </c>
      <c r="B21" s="545" t="s">
        <v>234</v>
      </c>
      <c r="C21" s="110" t="s">
        <v>235</v>
      </c>
      <c r="D21" s="110" t="s">
        <v>69</v>
      </c>
      <c r="E21" s="110" t="s">
        <v>69</v>
      </c>
      <c r="F21" s="110" t="s">
        <v>236</v>
      </c>
      <c r="G21" s="110" t="s">
        <v>56</v>
      </c>
      <c r="H21" s="110" t="s">
        <v>70</v>
      </c>
      <c r="I21" s="110" t="s">
        <v>71</v>
      </c>
      <c r="J21" s="111" t="s">
        <v>237</v>
      </c>
      <c r="K21" s="112" t="s">
        <v>238</v>
      </c>
      <c r="L21" s="113" t="s">
        <v>239</v>
      </c>
      <c r="M21" s="114" t="s">
        <v>240</v>
      </c>
      <c r="N21" s="345" t="s">
        <v>280</v>
      </c>
      <c r="O21" s="345" t="s">
        <v>281</v>
      </c>
      <c r="P21" s="345" t="s">
        <v>282</v>
      </c>
      <c r="Q21" s="345" t="s">
        <v>283</v>
      </c>
      <c r="R21" s="345" t="s">
        <v>284</v>
      </c>
      <c r="S21" s="345" t="s">
        <v>285</v>
      </c>
      <c r="T21" s="345" t="s">
        <v>286</v>
      </c>
      <c r="U21" s="345" t="s">
        <v>287</v>
      </c>
      <c r="V21" s="345" t="s">
        <v>288</v>
      </c>
      <c r="W21" s="345" t="s">
        <v>289</v>
      </c>
      <c r="X21" s="345" t="s">
        <v>290</v>
      </c>
      <c r="Y21" s="345" t="s">
        <v>291</v>
      </c>
      <c r="Z21" s="345" t="s">
        <v>292</v>
      </c>
      <c r="AA21" s="345" t="s">
        <v>293</v>
      </c>
      <c r="AB21" s="345" t="s">
        <v>294</v>
      </c>
      <c r="AC21" s="345" t="s">
        <v>295</v>
      </c>
      <c r="AD21" s="345" t="s">
        <v>296</v>
      </c>
      <c r="AE21" s="115" t="s">
        <v>241</v>
      </c>
      <c r="AF21" s="116" t="s">
        <v>241</v>
      </c>
      <c r="AG21" s="116" t="s">
        <v>242</v>
      </c>
      <c r="AH21" s="116" t="s">
        <v>243</v>
      </c>
      <c r="AI21" s="116" t="s">
        <v>244</v>
      </c>
      <c r="AJ21" s="161" t="s">
        <v>245</v>
      </c>
      <c r="AK21" s="161" t="s">
        <v>246</v>
      </c>
      <c r="AL21" s="161" t="s">
        <v>247</v>
      </c>
      <c r="AM21" s="161" t="s">
        <v>248</v>
      </c>
      <c r="AN21" s="161" t="s">
        <v>173</v>
      </c>
      <c r="AO21" s="161" t="s">
        <v>249</v>
      </c>
      <c r="AP21" s="161" t="s">
        <v>250</v>
      </c>
      <c r="AQ21" s="165" t="s">
        <v>251</v>
      </c>
      <c r="AR21" s="165" t="s">
        <v>252</v>
      </c>
      <c r="AT21" s="13" t="s">
        <v>253</v>
      </c>
      <c r="AU21" s="13" t="s">
        <v>254</v>
      </c>
      <c r="AV21" s="13" t="s">
        <v>255</v>
      </c>
      <c r="AY21" s="13" t="s">
        <v>256</v>
      </c>
    </row>
    <row r="22" spans="1:51" s="120" customFormat="1">
      <c r="A22" s="546"/>
      <c r="B22" s="546"/>
      <c r="C22" s="117">
        <v>1</v>
      </c>
      <c r="D22" s="341"/>
      <c r="E22" s="341"/>
      <c r="F22" s="341">
        <f>B22*12</f>
        <v>0</v>
      </c>
      <c r="G22" s="342"/>
      <c r="H22" s="118" t="str">
        <f t="shared" ref="H22:H85" si="4">IF(J22="s",A22*B22,"-")</f>
        <v>-</v>
      </c>
      <c r="I22" s="119" t="str">
        <f>IF(J22="s",(D22+E22)/16*F22/12*SUMMARY!$H$60," ")</f>
        <v xml:space="preserve"> </v>
      </c>
      <c r="J22" s="119" t="str">
        <f>IF(F22&gt;0,IF(B22&lt;SUMMARY!$H$63,"C","S")," ")</f>
        <v xml:space="preserve"> </v>
      </c>
      <c r="K22" s="119" t="str">
        <f t="shared" ref="K22:K85" si="5">IF(J22="s",AR22,AN22)</f>
        <v>-</v>
      </c>
      <c r="L22" s="343"/>
      <c r="M22" s="44" t="str">
        <f t="shared" ref="M22:M85" si="6">IF(J22="S",IF(D22&lt;E22,E22,D22),"-")</f>
        <v>-</v>
      </c>
      <c r="N22" s="157">
        <f>IF(L22=Z$4,I22,0)</f>
        <v>0</v>
      </c>
      <c r="O22" s="157">
        <f>IF(L22=AA$4,I22,0)</f>
        <v>0</v>
      </c>
      <c r="P22" s="157">
        <f>IF(L22=AB$4,I22,0)</f>
        <v>0</v>
      </c>
      <c r="Q22" s="157">
        <f>IF(L22=AC$4,I22,0)</f>
        <v>0</v>
      </c>
      <c r="R22" s="158">
        <f>IF($L22=AD$4,$I22,0)</f>
        <v>0</v>
      </c>
      <c r="S22" s="158">
        <f t="shared" ref="S22:AD37" si="7">IF($L22=AE$4,$I22,0)</f>
        <v>0</v>
      </c>
      <c r="T22" s="158">
        <f t="shared" si="7"/>
        <v>0</v>
      </c>
      <c r="U22" s="158">
        <f t="shared" si="7"/>
        <v>0</v>
      </c>
      <c r="V22" s="158">
        <f t="shared" si="7"/>
        <v>0</v>
      </c>
      <c r="W22" s="158">
        <f t="shared" si="7"/>
        <v>0</v>
      </c>
      <c r="X22" s="158">
        <f t="shared" si="7"/>
        <v>0</v>
      </c>
      <c r="Y22" s="158">
        <f t="shared" si="7"/>
        <v>0</v>
      </c>
      <c r="Z22" s="158">
        <f t="shared" si="7"/>
        <v>0</v>
      </c>
      <c r="AA22" s="158">
        <f t="shared" si="7"/>
        <v>0</v>
      </c>
      <c r="AB22" s="158">
        <f t="shared" si="7"/>
        <v>0</v>
      </c>
      <c r="AC22" s="158">
        <f t="shared" si="7"/>
        <v>0</v>
      </c>
      <c r="AD22" s="158">
        <f t="shared" si="7"/>
        <v>0</v>
      </c>
      <c r="AE22" s="44" t="str">
        <f>IF(J22="s",IF(K22&gt;(SUMMARY!$I$12*H22),K22,0),"- ")</f>
        <v xml:space="preserve">- </v>
      </c>
      <c r="AF22" s="56" t="str">
        <f t="shared" ref="AF22:AF85" si="8">IF(F22&gt;(A22*12),"error","OK")</f>
        <v>OK</v>
      </c>
      <c r="AG22" s="56">
        <f t="shared" ref="AG22:AG85" si="9">IF(M22="-",0,IF(M22&gt;7.999,1,0))</f>
        <v>0</v>
      </c>
      <c r="AH22" s="56">
        <f t="shared" ref="AH22:AH85" si="10">IF(M22&lt;8,IF(M22&gt;3.999,1,0),0)</f>
        <v>0</v>
      </c>
      <c r="AI22" s="56">
        <f t="shared" ref="AI22:AI85" si="11">IF(M22&lt;4,IF(M22&gt;0,1,0),0)</f>
        <v>0</v>
      </c>
      <c r="AJ22" s="56">
        <f t="shared" ref="AJ22:AJ85" si="12">IF(J22="S",1,0)</f>
        <v>0</v>
      </c>
      <c r="AK22" s="56">
        <f t="shared" ref="AK22:AK85" si="13">IF(J22="C",1,0)</f>
        <v>0</v>
      </c>
      <c r="AL22" s="56">
        <f t="shared" ref="AL22:AL85" si="14">IF(J22="c",F22/12,0)</f>
        <v>0</v>
      </c>
      <c r="AM22" s="159" t="b">
        <f t="shared" ref="AM22:AM85" si="15">IF(J22="s",IF(A22&gt;B22,A22,B22))</f>
        <v>0</v>
      </c>
      <c r="AN22" s="160" t="str">
        <f>IF(J22="c",SUMMARY!$C$13*F22/12,"-")</f>
        <v>-</v>
      </c>
      <c r="AO22" s="160" t="str">
        <f>IF(J22="s",SUMMARY!$C$12*I22,"-")</f>
        <v>-</v>
      </c>
      <c r="AP22" s="178" t="str">
        <f t="shared" ref="AP22:AP85" si="16">IF(J22="s",I22,"-")</f>
        <v>-</v>
      </c>
      <c r="AQ22" s="166" t="str">
        <f>IF(J22="s",H22*SUMMARY!$I$12,"-")</f>
        <v>-</v>
      </c>
      <c r="AR22" s="170" t="str">
        <f>IF(J22="S",IF(AO22*SUMMARY!$H$61&gt;AQ22,SUMMARY!$H$61*AQ22,AO22),"-")</f>
        <v>-</v>
      </c>
      <c r="AS22" s="32"/>
      <c r="AT22" s="125">
        <f>IF(AG22=1,AR22,0)</f>
        <v>0</v>
      </c>
      <c r="AU22" s="125">
        <f>IF(AH22=1,AR22,0)</f>
        <v>0</v>
      </c>
      <c r="AV22" s="183">
        <f>IF(AI22=1,AR22,0)</f>
        <v>0</v>
      </c>
      <c r="AW22" s="32"/>
      <c r="AX22" s="32"/>
      <c r="AY22" s="450" t="str">
        <f>IF(AZ22="s",(AT22+AU22)/16*AV22/12," ")</f>
        <v xml:space="preserve"> </v>
      </c>
    </row>
    <row r="23" spans="1:51" s="120" customFormat="1">
      <c r="A23" s="546"/>
      <c r="B23" s="546"/>
      <c r="C23" s="117">
        <f>+C22+1</f>
        <v>2</v>
      </c>
      <c r="D23" s="341"/>
      <c r="E23" s="341"/>
      <c r="F23" s="341">
        <f t="shared" ref="F23:F86" si="17">B23*12</f>
        <v>0</v>
      </c>
      <c r="G23" s="342"/>
      <c r="H23" s="118" t="str">
        <f t="shared" si="4"/>
        <v>-</v>
      </c>
      <c r="I23" s="119" t="str">
        <f>IF(J23="s",(D23+E23)/16*F23/12*SUMMARY!$H$60," ")</f>
        <v xml:space="preserve"> </v>
      </c>
      <c r="J23" s="119" t="str">
        <f>IF(F23&gt;0,IF(B23&lt;SUMMARY!$H$63,"C","S")," ")</f>
        <v xml:space="preserve"> </v>
      </c>
      <c r="K23" s="119" t="str">
        <f t="shared" si="5"/>
        <v>-</v>
      </c>
      <c r="L23" s="343"/>
      <c r="M23" s="44" t="str">
        <f t="shared" si="6"/>
        <v>-</v>
      </c>
      <c r="N23" s="157">
        <f t="shared" ref="N23:N86" si="18">IF(L23=Z$4,I23,0)</f>
        <v>0</v>
      </c>
      <c r="O23" s="157">
        <f t="shared" ref="O23:O86" si="19">IF(L23=AA$4,I23,0)</f>
        <v>0</v>
      </c>
      <c r="P23" s="157">
        <f t="shared" ref="P23:P86" si="20">IF(L23=AB$4,I23,0)</f>
        <v>0</v>
      </c>
      <c r="Q23" s="157">
        <f t="shared" ref="Q23:Q86" si="21">IF(L23=AC$4,I23,0)</f>
        <v>0</v>
      </c>
      <c r="R23" s="158">
        <f t="shared" ref="R23:AD56" si="22">IF($L23=AD$4,$I23,0)</f>
        <v>0</v>
      </c>
      <c r="S23" s="158">
        <f t="shared" si="7"/>
        <v>0</v>
      </c>
      <c r="T23" s="158">
        <f t="shared" si="7"/>
        <v>0</v>
      </c>
      <c r="U23" s="158">
        <f t="shared" si="7"/>
        <v>0</v>
      </c>
      <c r="V23" s="158">
        <f t="shared" si="7"/>
        <v>0</v>
      </c>
      <c r="W23" s="158">
        <f t="shared" si="7"/>
        <v>0</v>
      </c>
      <c r="X23" s="158">
        <f t="shared" si="7"/>
        <v>0</v>
      </c>
      <c r="Y23" s="158">
        <f t="shared" si="7"/>
        <v>0</v>
      </c>
      <c r="Z23" s="158">
        <f t="shared" si="7"/>
        <v>0</v>
      </c>
      <c r="AA23" s="158">
        <f t="shared" si="7"/>
        <v>0</v>
      </c>
      <c r="AB23" s="158">
        <f t="shared" si="7"/>
        <v>0</v>
      </c>
      <c r="AC23" s="158">
        <f t="shared" si="7"/>
        <v>0</v>
      </c>
      <c r="AD23" s="158">
        <f t="shared" si="7"/>
        <v>0</v>
      </c>
      <c r="AE23" s="44" t="str">
        <f>IF(J23="s",IF(K23&gt;(SUMMARY!$I$12*H23),K23,0),"- ")</f>
        <v xml:space="preserve">- </v>
      </c>
      <c r="AF23" s="56" t="str">
        <f t="shared" si="8"/>
        <v>OK</v>
      </c>
      <c r="AG23" s="56">
        <f t="shared" si="9"/>
        <v>0</v>
      </c>
      <c r="AH23" s="56">
        <f t="shared" si="10"/>
        <v>0</v>
      </c>
      <c r="AI23" s="56">
        <f t="shared" si="11"/>
        <v>0</v>
      </c>
      <c r="AJ23" s="56">
        <f t="shared" si="12"/>
        <v>0</v>
      </c>
      <c r="AK23" s="56">
        <f t="shared" si="13"/>
        <v>0</v>
      </c>
      <c r="AL23" s="56">
        <f t="shared" si="14"/>
        <v>0</v>
      </c>
      <c r="AM23" s="159" t="b">
        <f t="shared" si="15"/>
        <v>0</v>
      </c>
      <c r="AN23" s="160" t="str">
        <f>IF(J23="c",SUMMARY!$C$13*F23/12,"-")</f>
        <v>-</v>
      </c>
      <c r="AO23" s="160" t="str">
        <f>IF(J23="s",SUMMARY!$C$12*I23,"-")</f>
        <v>-</v>
      </c>
      <c r="AP23" s="178" t="str">
        <f t="shared" si="16"/>
        <v>-</v>
      </c>
      <c r="AQ23" s="166" t="str">
        <f>IF(J23="s",H23*SUMMARY!$I$12,"-")</f>
        <v>-</v>
      </c>
      <c r="AR23" s="170" t="str">
        <f>IF(J23="S",IF(AO23*SUMMARY!$H$61&gt;AQ23,SUMMARY!$H$61*AQ23,AO23),"-")</f>
        <v>-</v>
      </c>
      <c r="AS23" s="32"/>
      <c r="AT23" s="125">
        <f t="shared" ref="AT23:AT86" si="23">IF(AG23=1,AR23,0)</f>
        <v>0</v>
      </c>
      <c r="AU23" s="125">
        <f t="shared" ref="AU23:AU86" si="24">IF(AH23=1,AR23,0)</f>
        <v>0</v>
      </c>
      <c r="AV23" s="183">
        <f t="shared" ref="AV23:AV86" si="25">IF(AI23=1,AR23,0)</f>
        <v>0</v>
      </c>
      <c r="AW23" s="32"/>
      <c r="AX23" s="32"/>
      <c r="AY23" s="450" t="str">
        <f t="shared" ref="AY23:AY86" si="26">IF(AZ23="s",(AT23+AU23)/16*AV23/12," ")</f>
        <v xml:space="preserve"> </v>
      </c>
    </row>
    <row r="24" spans="1:51" s="120" customFormat="1">
      <c r="A24" s="546"/>
      <c r="B24" s="546"/>
      <c r="C24" s="117">
        <f t="shared" ref="C24:C87" si="27">C23+1</f>
        <v>3</v>
      </c>
      <c r="D24" s="341"/>
      <c r="E24" s="341"/>
      <c r="F24" s="341">
        <f t="shared" si="17"/>
        <v>0</v>
      </c>
      <c r="G24" s="342"/>
      <c r="H24" s="118" t="str">
        <f t="shared" si="4"/>
        <v>-</v>
      </c>
      <c r="I24" s="119" t="str">
        <f>IF(J24="s",(D24+E24)/16*F24/12*SUMMARY!$H$60," ")</f>
        <v xml:space="preserve"> </v>
      </c>
      <c r="J24" s="119" t="str">
        <f>IF(F24&gt;0,IF(B24&lt;SUMMARY!$H$63,"C","S")," ")</f>
        <v xml:space="preserve"> </v>
      </c>
      <c r="K24" s="119" t="str">
        <f t="shared" si="5"/>
        <v>-</v>
      </c>
      <c r="L24" s="343"/>
      <c r="M24" s="44" t="str">
        <f t="shared" si="6"/>
        <v>-</v>
      </c>
      <c r="N24" s="157">
        <f t="shared" si="18"/>
        <v>0</v>
      </c>
      <c r="O24" s="157">
        <f t="shared" si="19"/>
        <v>0</v>
      </c>
      <c r="P24" s="157">
        <f t="shared" si="20"/>
        <v>0</v>
      </c>
      <c r="Q24" s="157">
        <f t="shared" si="21"/>
        <v>0</v>
      </c>
      <c r="R24" s="158">
        <f t="shared" si="22"/>
        <v>0</v>
      </c>
      <c r="S24" s="158">
        <f t="shared" si="7"/>
        <v>0</v>
      </c>
      <c r="T24" s="158">
        <f t="shared" si="7"/>
        <v>0</v>
      </c>
      <c r="U24" s="158">
        <f t="shared" si="7"/>
        <v>0</v>
      </c>
      <c r="V24" s="158">
        <f t="shared" si="7"/>
        <v>0</v>
      </c>
      <c r="W24" s="158">
        <f t="shared" si="7"/>
        <v>0</v>
      </c>
      <c r="X24" s="158">
        <f t="shared" si="7"/>
        <v>0</v>
      </c>
      <c r="Y24" s="158">
        <f t="shared" si="7"/>
        <v>0</v>
      </c>
      <c r="Z24" s="158">
        <f t="shared" si="7"/>
        <v>0</v>
      </c>
      <c r="AA24" s="158">
        <f t="shared" si="7"/>
        <v>0</v>
      </c>
      <c r="AB24" s="158">
        <f t="shared" si="7"/>
        <v>0</v>
      </c>
      <c r="AC24" s="158">
        <f t="shared" si="7"/>
        <v>0</v>
      </c>
      <c r="AD24" s="158">
        <f t="shared" si="7"/>
        <v>0</v>
      </c>
      <c r="AE24" s="44" t="str">
        <f>IF(J24="s",IF(K24&gt;(SUMMARY!$I$12*H24),K24,0),"- ")</f>
        <v xml:space="preserve">- </v>
      </c>
      <c r="AF24" s="56" t="str">
        <f t="shared" si="8"/>
        <v>OK</v>
      </c>
      <c r="AG24" s="56">
        <f t="shared" si="9"/>
        <v>0</v>
      </c>
      <c r="AH24" s="56">
        <f t="shared" si="10"/>
        <v>0</v>
      </c>
      <c r="AI24" s="56">
        <f t="shared" si="11"/>
        <v>0</v>
      </c>
      <c r="AJ24" s="56">
        <f t="shared" si="12"/>
        <v>0</v>
      </c>
      <c r="AK24" s="56">
        <f t="shared" si="13"/>
        <v>0</v>
      </c>
      <c r="AL24" s="56">
        <f t="shared" si="14"/>
        <v>0</v>
      </c>
      <c r="AM24" s="159" t="b">
        <f t="shared" si="15"/>
        <v>0</v>
      </c>
      <c r="AN24" s="160" t="str">
        <f>IF(J24="c",SUMMARY!$C$13*F24/12,"-")</f>
        <v>-</v>
      </c>
      <c r="AO24" s="160" t="str">
        <f>IF(J24="s",SUMMARY!$C$12*I24,"-")</f>
        <v>-</v>
      </c>
      <c r="AP24" s="178" t="str">
        <f t="shared" si="16"/>
        <v>-</v>
      </c>
      <c r="AQ24" s="166" t="str">
        <f>IF(J24="s",H24*SUMMARY!$I$12,"-")</f>
        <v>-</v>
      </c>
      <c r="AR24" s="170" t="str">
        <f>IF(J24="S",IF(AO24*SUMMARY!$H$61&gt;AQ24,SUMMARY!$H$61*AQ24,AO24),"-")</f>
        <v>-</v>
      </c>
      <c r="AS24" s="32"/>
      <c r="AT24" s="125">
        <f t="shared" si="23"/>
        <v>0</v>
      </c>
      <c r="AU24" s="125">
        <f t="shared" si="24"/>
        <v>0</v>
      </c>
      <c r="AV24" s="183">
        <f t="shared" si="25"/>
        <v>0</v>
      </c>
      <c r="AW24" s="32"/>
      <c r="AX24" s="32"/>
      <c r="AY24" s="450" t="str">
        <f t="shared" si="26"/>
        <v xml:space="preserve"> </v>
      </c>
    </row>
    <row r="25" spans="1:51" s="120" customFormat="1">
      <c r="A25" s="546"/>
      <c r="B25" s="546"/>
      <c r="C25" s="117">
        <f t="shared" si="27"/>
        <v>4</v>
      </c>
      <c r="D25" s="341"/>
      <c r="E25" s="341"/>
      <c r="F25" s="341">
        <f t="shared" si="17"/>
        <v>0</v>
      </c>
      <c r="G25" s="342"/>
      <c r="H25" s="118" t="str">
        <f t="shared" si="4"/>
        <v>-</v>
      </c>
      <c r="I25" s="119" t="str">
        <f>IF(J25="s",(D25+E25)/16*F25/12*SUMMARY!$H$60," ")</f>
        <v xml:space="preserve"> </v>
      </c>
      <c r="J25" s="119" t="str">
        <f>IF(F25&gt;0,IF(B25&lt;SUMMARY!$H$63,"C","S")," ")</f>
        <v xml:space="preserve"> </v>
      </c>
      <c r="K25" s="119" t="str">
        <f t="shared" si="5"/>
        <v>-</v>
      </c>
      <c r="L25" s="343"/>
      <c r="M25" s="44" t="str">
        <f t="shared" si="6"/>
        <v>-</v>
      </c>
      <c r="N25" s="157">
        <f t="shared" si="18"/>
        <v>0</v>
      </c>
      <c r="O25" s="157">
        <f t="shared" si="19"/>
        <v>0</v>
      </c>
      <c r="P25" s="157">
        <f t="shared" si="20"/>
        <v>0</v>
      </c>
      <c r="Q25" s="157">
        <f t="shared" si="21"/>
        <v>0</v>
      </c>
      <c r="R25" s="158">
        <f t="shared" si="22"/>
        <v>0</v>
      </c>
      <c r="S25" s="158">
        <f t="shared" si="7"/>
        <v>0</v>
      </c>
      <c r="T25" s="158">
        <f t="shared" si="7"/>
        <v>0</v>
      </c>
      <c r="U25" s="158">
        <f t="shared" si="7"/>
        <v>0</v>
      </c>
      <c r="V25" s="158">
        <f t="shared" si="7"/>
        <v>0</v>
      </c>
      <c r="W25" s="158">
        <f t="shared" si="7"/>
        <v>0</v>
      </c>
      <c r="X25" s="158">
        <f t="shared" si="7"/>
        <v>0</v>
      </c>
      <c r="Y25" s="158">
        <f t="shared" si="7"/>
        <v>0</v>
      </c>
      <c r="Z25" s="158">
        <f t="shared" si="7"/>
        <v>0</v>
      </c>
      <c r="AA25" s="158">
        <f t="shared" si="7"/>
        <v>0</v>
      </c>
      <c r="AB25" s="158">
        <f t="shared" si="7"/>
        <v>0</v>
      </c>
      <c r="AC25" s="158">
        <f t="shared" si="7"/>
        <v>0</v>
      </c>
      <c r="AD25" s="158">
        <f t="shared" si="7"/>
        <v>0</v>
      </c>
      <c r="AE25" s="44" t="str">
        <f>IF(J25="s",IF(K25&gt;(SUMMARY!$I$12*H25),K25,0),"- ")</f>
        <v xml:space="preserve">- </v>
      </c>
      <c r="AF25" s="56" t="str">
        <f t="shared" si="8"/>
        <v>OK</v>
      </c>
      <c r="AG25" s="56">
        <f t="shared" si="9"/>
        <v>0</v>
      </c>
      <c r="AH25" s="56">
        <f t="shared" si="10"/>
        <v>0</v>
      </c>
      <c r="AI25" s="56">
        <f t="shared" si="11"/>
        <v>0</v>
      </c>
      <c r="AJ25" s="56">
        <f t="shared" si="12"/>
        <v>0</v>
      </c>
      <c r="AK25" s="56">
        <f t="shared" si="13"/>
        <v>0</v>
      </c>
      <c r="AL25" s="56">
        <f t="shared" si="14"/>
        <v>0</v>
      </c>
      <c r="AM25" s="159" t="b">
        <f t="shared" si="15"/>
        <v>0</v>
      </c>
      <c r="AN25" s="160" t="str">
        <f>IF(J25="c",SUMMARY!$C$13*F25/12,"-")</f>
        <v>-</v>
      </c>
      <c r="AO25" s="160" t="str">
        <f>IF(J25="s",SUMMARY!$C$12*I25,"-")</f>
        <v>-</v>
      </c>
      <c r="AP25" s="178" t="str">
        <f t="shared" si="16"/>
        <v>-</v>
      </c>
      <c r="AQ25" s="166" t="str">
        <f>IF(J25="s",H25*SUMMARY!$I$12,"-")</f>
        <v>-</v>
      </c>
      <c r="AR25" s="170" t="str">
        <f>IF(J25="S",IF(AO25*SUMMARY!$H$61&gt;AQ25,SUMMARY!$H$61*AQ25,AO25),"-")</f>
        <v>-</v>
      </c>
      <c r="AS25" s="32"/>
      <c r="AT25" s="125">
        <f t="shared" si="23"/>
        <v>0</v>
      </c>
      <c r="AU25" s="125">
        <f t="shared" si="24"/>
        <v>0</v>
      </c>
      <c r="AV25" s="183">
        <f t="shared" si="25"/>
        <v>0</v>
      </c>
      <c r="AW25" s="32"/>
      <c r="AX25" s="32"/>
      <c r="AY25" s="450" t="str">
        <f t="shared" si="26"/>
        <v xml:space="preserve"> </v>
      </c>
    </row>
    <row r="26" spans="1:51" s="120" customFormat="1">
      <c r="A26" s="546"/>
      <c r="B26" s="546"/>
      <c r="C26" s="117">
        <f t="shared" si="27"/>
        <v>5</v>
      </c>
      <c r="D26" s="341"/>
      <c r="E26" s="341"/>
      <c r="F26" s="341">
        <f t="shared" si="17"/>
        <v>0</v>
      </c>
      <c r="G26" s="342"/>
      <c r="H26" s="118" t="str">
        <f t="shared" si="4"/>
        <v>-</v>
      </c>
      <c r="I26" s="119" t="str">
        <f>IF(J26="s",(D26+E26)/16*F26/12*SUMMARY!$H$60," ")</f>
        <v xml:space="preserve"> </v>
      </c>
      <c r="J26" s="119" t="str">
        <f>IF(F26&gt;0,IF(B26&lt;SUMMARY!$H$63,"C","S")," ")</f>
        <v xml:space="preserve"> </v>
      </c>
      <c r="K26" s="119" t="str">
        <f t="shared" si="5"/>
        <v>-</v>
      </c>
      <c r="L26" s="343"/>
      <c r="M26" s="44" t="str">
        <f t="shared" si="6"/>
        <v>-</v>
      </c>
      <c r="N26" s="157">
        <f t="shared" si="18"/>
        <v>0</v>
      </c>
      <c r="O26" s="157">
        <f t="shared" si="19"/>
        <v>0</v>
      </c>
      <c r="P26" s="157">
        <f t="shared" si="20"/>
        <v>0</v>
      </c>
      <c r="Q26" s="157">
        <f t="shared" si="21"/>
        <v>0</v>
      </c>
      <c r="R26" s="158">
        <f t="shared" si="22"/>
        <v>0</v>
      </c>
      <c r="S26" s="158">
        <f t="shared" si="7"/>
        <v>0</v>
      </c>
      <c r="T26" s="158">
        <f t="shared" si="7"/>
        <v>0</v>
      </c>
      <c r="U26" s="158">
        <f t="shared" si="7"/>
        <v>0</v>
      </c>
      <c r="V26" s="158">
        <f t="shared" si="7"/>
        <v>0</v>
      </c>
      <c r="W26" s="158">
        <f t="shared" si="7"/>
        <v>0</v>
      </c>
      <c r="X26" s="158">
        <f t="shared" si="7"/>
        <v>0</v>
      </c>
      <c r="Y26" s="158">
        <f t="shared" si="7"/>
        <v>0</v>
      </c>
      <c r="Z26" s="158">
        <f t="shared" si="7"/>
        <v>0</v>
      </c>
      <c r="AA26" s="158">
        <f t="shared" si="7"/>
        <v>0</v>
      </c>
      <c r="AB26" s="158">
        <f t="shared" si="7"/>
        <v>0</v>
      </c>
      <c r="AC26" s="158">
        <f t="shared" si="7"/>
        <v>0</v>
      </c>
      <c r="AD26" s="158">
        <f t="shared" si="7"/>
        <v>0</v>
      </c>
      <c r="AE26" s="44" t="str">
        <f>IF(J26="s",IF(K26&gt;(SUMMARY!$I$12*H26),K26,0),"- ")</f>
        <v xml:space="preserve">- </v>
      </c>
      <c r="AF26" s="56" t="str">
        <f t="shared" si="8"/>
        <v>OK</v>
      </c>
      <c r="AG26" s="56">
        <f t="shared" si="9"/>
        <v>0</v>
      </c>
      <c r="AH26" s="56">
        <f t="shared" si="10"/>
        <v>0</v>
      </c>
      <c r="AI26" s="56">
        <f t="shared" si="11"/>
        <v>0</v>
      </c>
      <c r="AJ26" s="56">
        <f t="shared" si="12"/>
        <v>0</v>
      </c>
      <c r="AK26" s="56">
        <f t="shared" si="13"/>
        <v>0</v>
      </c>
      <c r="AL26" s="56">
        <f t="shared" si="14"/>
        <v>0</v>
      </c>
      <c r="AM26" s="159" t="b">
        <f t="shared" si="15"/>
        <v>0</v>
      </c>
      <c r="AN26" s="160" t="str">
        <f>IF(J26="c",SUMMARY!$C$13*F26/12,"-")</f>
        <v>-</v>
      </c>
      <c r="AO26" s="160" t="str">
        <f>IF(J26="s",SUMMARY!$C$12*I26,"-")</f>
        <v>-</v>
      </c>
      <c r="AP26" s="178" t="str">
        <f t="shared" si="16"/>
        <v>-</v>
      </c>
      <c r="AQ26" s="166" t="str">
        <f>IF(J26="s",H26*SUMMARY!$I$12,"-")</f>
        <v>-</v>
      </c>
      <c r="AR26" s="170" t="str">
        <f>IF(J26="S",IF(AO26*SUMMARY!$H$61&gt;AQ26,SUMMARY!$H$61*AQ26,AO26),"-")</f>
        <v>-</v>
      </c>
      <c r="AS26" s="32"/>
      <c r="AT26" s="125">
        <f t="shared" si="23"/>
        <v>0</v>
      </c>
      <c r="AU26" s="125">
        <f t="shared" si="24"/>
        <v>0</v>
      </c>
      <c r="AV26" s="183">
        <f t="shared" si="25"/>
        <v>0</v>
      </c>
      <c r="AW26" s="32"/>
      <c r="AX26" s="32"/>
      <c r="AY26" s="450" t="str">
        <f t="shared" si="26"/>
        <v xml:space="preserve"> </v>
      </c>
    </row>
    <row r="27" spans="1:51" s="120" customFormat="1">
      <c r="A27" s="546"/>
      <c r="B27" s="546"/>
      <c r="C27" s="117">
        <f t="shared" si="27"/>
        <v>6</v>
      </c>
      <c r="D27" s="341"/>
      <c r="E27" s="341"/>
      <c r="F27" s="341">
        <f t="shared" si="17"/>
        <v>0</v>
      </c>
      <c r="G27" s="342"/>
      <c r="H27" s="118" t="str">
        <f t="shared" si="4"/>
        <v>-</v>
      </c>
      <c r="I27" s="119" t="str">
        <f>IF(J27="s",(D27+E27)/16*F27/12*SUMMARY!$H$60," ")</f>
        <v xml:space="preserve"> </v>
      </c>
      <c r="J27" s="119" t="str">
        <f>IF(F27&gt;0,IF(B27&lt;SUMMARY!$H$63,"C","S")," ")</f>
        <v xml:space="preserve"> </v>
      </c>
      <c r="K27" s="119" t="str">
        <f t="shared" si="5"/>
        <v>-</v>
      </c>
      <c r="L27" s="343"/>
      <c r="M27" s="44" t="str">
        <f t="shared" si="6"/>
        <v>-</v>
      </c>
      <c r="N27" s="157">
        <f t="shared" si="18"/>
        <v>0</v>
      </c>
      <c r="O27" s="157">
        <f t="shared" si="19"/>
        <v>0</v>
      </c>
      <c r="P27" s="157">
        <f t="shared" si="20"/>
        <v>0</v>
      </c>
      <c r="Q27" s="157">
        <f t="shared" si="21"/>
        <v>0</v>
      </c>
      <c r="R27" s="158">
        <f t="shared" si="22"/>
        <v>0</v>
      </c>
      <c r="S27" s="158">
        <f t="shared" si="7"/>
        <v>0</v>
      </c>
      <c r="T27" s="158">
        <f t="shared" si="7"/>
        <v>0</v>
      </c>
      <c r="U27" s="158">
        <f t="shared" si="7"/>
        <v>0</v>
      </c>
      <c r="V27" s="158">
        <f t="shared" si="7"/>
        <v>0</v>
      </c>
      <c r="W27" s="158">
        <f t="shared" si="7"/>
        <v>0</v>
      </c>
      <c r="X27" s="158">
        <f t="shared" si="7"/>
        <v>0</v>
      </c>
      <c r="Y27" s="158">
        <f t="shared" si="7"/>
        <v>0</v>
      </c>
      <c r="Z27" s="158">
        <f t="shared" si="7"/>
        <v>0</v>
      </c>
      <c r="AA27" s="158">
        <f t="shared" si="7"/>
        <v>0</v>
      </c>
      <c r="AB27" s="158">
        <f t="shared" si="7"/>
        <v>0</v>
      </c>
      <c r="AC27" s="158">
        <f t="shared" si="7"/>
        <v>0</v>
      </c>
      <c r="AD27" s="158">
        <f t="shared" si="7"/>
        <v>0</v>
      </c>
      <c r="AE27" s="44" t="str">
        <f>IF(J27="s",IF(K27&gt;(SUMMARY!$I$12*H27),K27,0),"- ")</f>
        <v xml:space="preserve">- </v>
      </c>
      <c r="AF27" s="56" t="str">
        <f t="shared" si="8"/>
        <v>OK</v>
      </c>
      <c r="AG27" s="56">
        <f t="shared" si="9"/>
        <v>0</v>
      </c>
      <c r="AH27" s="56">
        <f t="shared" si="10"/>
        <v>0</v>
      </c>
      <c r="AI27" s="56">
        <f t="shared" si="11"/>
        <v>0</v>
      </c>
      <c r="AJ27" s="56">
        <f t="shared" si="12"/>
        <v>0</v>
      </c>
      <c r="AK27" s="56">
        <f t="shared" si="13"/>
        <v>0</v>
      </c>
      <c r="AL27" s="56">
        <f t="shared" si="14"/>
        <v>0</v>
      </c>
      <c r="AM27" s="159" t="b">
        <f t="shared" si="15"/>
        <v>0</v>
      </c>
      <c r="AN27" s="160" t="str">
        <f>IF(J27="c",SUMMARY!$C$13*F27/12,"-")</f>
        <v>-</v>
      </c>
      <c r="AO27" s="160" t="str">
        <f>IF(J27="s",SUMMARY!$C$12*I27,"-")</f>
        <v>-</v>
      </c>
      <c r="AP27" s="178" t="str">
        <f t="shared" si="16"/>
        <v>-</v>
      </c>
      <c r="AQ27" s="166" t="str">
        <f>IF(J27="s",H27*SUMMARY!$I$12,"-")</f>
        <v>-</v>
      </c>
      <c r="AR27" s="170" t="str">
        <f>IF(J27="S",IF(AO27*SUMMARY!$H$61&gt;AQ27,SUMMARY!$H$61*AQ27,AO27),"-")</f>
        <v>-</v>
      </c>
      <c r="AS27" s="32"/>
      <c r="AT27" s="125">
        <f t="shared" si="23"/>
        <v>0</v>
      </c>
      <c r="AU27" s="125">
        <f t="shared" si="24"/>
        <v>0</v>
      </c>
      <c r="AV27" s="183">
        <f t="shared" si="25"/>
        <v>0</v>
      </c>
      <c r="AW27" s="32"/>
      <c r="AX27" s="32"/>
      <c r="AY27" s="450" t="str">
        <f t="shared" si="26"/>
        <v xml:space="preserve"> </v>
      </c>
    </row>
    <row r="28" spans="1:51" s="120" customFormat="1">
      <c r="A28" s="546"/>
      <c r="B28" s="546"/>
      <c r="C28" s="117">
        <f t="shared" si="27"/>
        <v>7</v>
      </c>
      <c r="D28" s="341"/>
      <c r="E28" s="341"/>
      <c r="F28" s="341">
        <f t="shared" si="17"/>
        <v>0</v>
      </c>
      <c r="G28" s="342"/>
      <c r="H28" s="118" t="str">
        <f t="shared" si="4"/>
        <v>-</v>
      </c>
      <c r="I28" s="119" t="str">
        <f>IF(J28="s",(D28+E28)/16*F28/12*SUMMARY!$H$60," ")</f>
        <v xml:space="preserve"> </v>
      </c>
      <c r="J28" s="119" t="str">
        <f>IF(F28&gt;0,IF(B28&lt;SUMMARY!$H$63,"C","S")," ")</f>
        <v xml:space="preserve"> </v>
      </c>
      <c r="K28" s="119" t="str">
        <f t="shared" si="5"/>
        <v>-</v>
      </c>
      <c r="L28" s="343"/>
      <c r="M28" s="44" t="str">
        <f t="shared" si="6"/>
        <v>-</v>
      </c>
      <c r="N28" s="157">
        <f t="shared" si="18"/>
        <v>0</v>
      </c>
      <c r="O28" s="157">
        <f t="shared" si="19"/>
        <v>0</v>
      </c>
      <c r="P28" s="157">
        <f t="shared" si="20"/>
        <v>0</v>
      </c>
      <c r="Q28" s="157">
        <f t="shared" si="21"/>
        <v>0</v>
      </c>
      <c r="R28" s="158">
        <f t="shared" si="22"/>
        <v>0</v>
      </c>
      <c r="S28" s="158">
        <f t="shared" si="7"/>
        <v>0</v>
      </c>
      <c r="T28" s="158">
        <f t="shared" si="7"/>
        <v>0</v>
      </c>
      <c r="U28" s="158">
        <f t="shared" si="7"/>
        <v>0</v>
      </c>
      <c r="V28" s="158">
        <f t="shared" si="7"/>
        <v>0</v>
      </c>
      <c r="W28" s="158">
        <f t="shared" si="7"/>
        <v>0</v>
      </c>
      <c r="X28" s="158">
        <f t="shared" si="7"/>
        <v>0</v>
      </c>
      <c r="Y28" s="158">
        <f t="shared" si="7"/>
        <v>0</v>
      </c>
      <c r="Z28" s="158">
        <f t="shared" si="7"/>
        <v>0</v>
      </c>
      <c r="AA28" s="158">
        <f t="shared" si="7"/>
        <v>0</v>
      </c>
      <c r="AB28" s="158">
        <f t="shared" si="7"/>
        <v>0</v>
      </c>
      <c r="AC28" s="158">
        <f t="shared" si="7"/>
        <v>0</v>
      </c>
      <c r="AD28" s="158">
        <f t="shared" si="7"/>
        <v>0</v>
      </c>
      <c r="AE28" s="44" t="str">
        <f>IF(J28="s",IF(K28&gt;(SUMMARY!$I$12*H28),K28,0),"- ")</f>
        <v xml:space="preserve">- </v>
      </c>
      <c r="AF28" s="56" t="str">
        <f t="shared" si="8"/>
        <v>OK</v>
      </c>
      <c r="AG28" s="56">
        <f t="shared" si="9"/>
        <v>0</v>
      </c>
      <c r="AH28" s="56">
        <f t="shared" si="10"/>
        <v>0</v>
      </c>
      <c r="AI28" s="56">
        <f t="shared" si="11"/>
        <v>0</v>
      </c>
      <c r="AJ28" s="56">
        <f t="shared" si="12"/>
        <v>0</v>
      </c>
      <c r="AK28" s="56">
        <f t="shared" si="13"/>
        <v>0</v>
      </c>
      <c r="AL28" s="56">
        <f t="shared" si="14"/>
        <v>0</v>
      </c>
      <c r="AM28" s="159" t="b">
        <f t="shared" si="15"/>
        <v>0</v>
      </c>
      <c r="AN28" s="160" t="str">
        <f>IF(J28="c",SUMMARY!$C$13*F28/12,"-")</f>
        <v>-</v>
      </c>
      <c r="AO28" s="160" t="str">
        <f>IF(J28="s",SUMMARY!$C$12*I28,"-")</f>
        <v>-</v>
      </c>
      <c r="AP28" s="178" t="str">
        <f t="shared" si="16"/>
        <v>-</v>
      </c>
      <c r="AQ28" s="166" t="str">
        <f>IF(J28="s",H28*SUMMARY!$I$12,"-")</f>
        <v>-</v>
      </c>
      <c r="AR28" s="170" t="str">
        <f>IF(J28="S",IF(AO28*SUMMARY!$H$61&gt;AQ28,SUMMARY!$H$61*AQ28,AO28),"-")</f>
        <v>-</v>
      </c>
      <c r="AS28" s="32"/>
      <c r="AT28" s="125">
        <f t="shared" si="23"/>
        <v>0</v>
      </c>
      <c r="AU28" s="125">
        <f t="shared" si="24"/>
        <v>0</v>
      </c>
      <c r="AV28" s="183">
        <f t="shared" si="25"/>
        <v>0</v>
      </c>
      <c r="AW28" s="32"/>
      <c r="AX28" s="32"/>
      <c r="AY28" s="450" t="str">
        <f t="shared" si="26"/>
        <v xml:space="preserve"> </v>
      </c>
    </row>
    <row r="29" spans="1:51" s="120" customFormat="1">
      <c r="A29" s="546"/>
      <c r="B29" s="546"/>
      <c r="C29" s="117">
        <f t="shared" si="27"/>
        <v>8</v>
      </c>
      <c r="D29" s="341"/>
      <c r="E29" s="341"/>
      <c r="F29" s="341">
        <f t="shared" si="17"/>
        <v>0</v>
      </c>
      <c r="G29" s="342"/>
      <c r="H29" s="118" t="str">
        <f t="shared" si="4"/>
        <v>-</v>
      </c>
      <c r="I29" s="119" t="str">
        <f>IF(J29="s",(D29+E29)/16*F29/12*SUMMARY!$H$60," ")</f>
        <v xml:space="preserve"> </v>
      </c>
      <c r="J29" s="119" t="str">
        <f>IF(F29&gt;0,IF(B29&lt;SUMMARY!$H$63,"C","S")," ")</f>
        <v xml:space="preserve"> </v>
      </c>
      <c r="K29" s="119" t="str">
        <f t="shared" si="5"/>
        <v>-</v>
      </c>
      <c r="L29" s="343"/>
      <c r="M29" s="44" t="str">
        <f t="shared" si="6"/>
        <v>-</v>
      </c>
      <c r="N29" s="157">
        <f t="shared" si="18"/>
        <v>0</v>
      </c>
      <c r="O29" s="157">
        <f t="shared" si="19"/>
        <v>0</v>
      </c>
      <c r="P29" s="157">
        <f t="shared" si="20"/>
        <v>0</v>
      </c>
      <c r="Q29" s="157">
        <f t="shared" si="21"/>
        <v>0</v>
      </c>
      <c r="R29" s="158">
        <f t="shared" si="22"/>
        <v>0</v>
      </c>
      <c r="S29" s="158">
        <f t="shared" si="7"/>
        <v>0</v>
      </c>
      <c r="T29" s="158">
        <f t="shared" si="7"/>
        <v>0</v>
      </c>
      <c r="U29" s="158">
        <f t="shared" si="7"/>
        <v>0</v>
      </c>
      <c r="V29" s="158">
        <f t="shared" si="7"/>
        <v>0</v>
      </c>
      <c r="W29" s="158">
        <f t="shared" si="7"/>
        <v>0</v>
      </c>
      <c r="X29" s="158">
        <f t="shared" si="7"/>
        <v>0</v>
      </c>
      <c r="Y29" s="158">
        <f t="shared" si="7"/>
        <v>0</v>
      </c>
      <c r="Z29" s="158">
        <f t="shared" si="7"/>
        <v>0</v>
      </c>
      <c r="AA29" s="158">
        <f t="shared" si="7"/>
        <v>0</v>
      </c>
      <c r="AB29" s="158">
        <f t="shared" si="7"/>
        <v>0</v>
      </c>
      <c r="AC29" s="158">
        <f t="shared" si="7"/>
        <v>0</v>
      </c>
      <c r="AD29" s="158">
        <f t="shared" si="7"/>
        <v>0</v>
      </c>
      <c r="AE29" s="44" t="str">
        <f>IF(J29="s",IF(K29&gt;(SUMMARY!$I$12*H29),K29,0),"- ")</f>
        <v xml:space="preserve">- </v>
      </c>
      <c r="AF29" s="56" t="str">
        <f t="shared" si="8"/>
        <v>OK</v>
      </c>
      <c r="AG29" s="56">
        <f t="shared" si="9"/>
        <v>0</v>
      </c>
      <c r="AH29" s="56">
        <f t="shared" si="10"/>
        <v>0</v>
      </c>
      <c r="AI29" s="56">
        <f t="shared" si="11"/>
        <v>0</v>
      </c>
      <c r="AJ29" s="56">
        <f t="shared" si="12"/>
        <v>0</v>
      </c>
      <c r="AK29" s="56">
        <f t="shared" si="13"/>
        <v>0</v>
      </c>
      <c r="AL29" s="56">
        <f t="shared" si="14"/>
        <v>0</v>
      </c>
      <c r="AM29" s="159" t="b">
        <f t="shared" si="15"/>
        <v>0</v>
      </c>
      <c r="AN29" s="160" t="str">
        <f>IF(J29="c",SUMMARY!$C$13*F29/12,"-")</f>
        <v>-</v>
      </c>
      <c r="AO29" s="160" t="str">
        <f>IF(J29="s",SUMMARY!$C$12*I29,"-")</f>
        <v>-</v>
      </c>
      <c r="AP29" s="178" t="str">
        <f t="shared" si="16"/>
        <v>-</v>
      </c>
      <c r="AQ29" s="166" t="str">
        <f>IF(J29="s",H29*SUMMARY!$I$12,"-")</f>
        <v>-</v>
      </c>
      <c r="AR29" s="170" t="str">
        <f>IF(J29="S",IF(AO29*SUMMARY!$H$61&gt;AQ29,SUMMARY!$H$61*AQ29,AO29),"-")</f>
        <v>-</v>
      </c>
      <c r="AS29" s="32"/>
      <c r="AT29" s="125">
        <f t="shared" si="23"/>
        <v>0</v>
      </c>
      <c r="AU29" s="125">
        <f t="shared" si="24"/>
        <v>0</v>
      </c>
      <c r="AV29" s="183">
        <f t="shared" si="25"/>
        <v>0</v>
      </c>
      <c r="AW29" s="32"/>
      <c r="AX29" s="32"/>
      <c r="AY29" s="450" t="str">
        <f t="shared" si="26"/>
        <v xml:space="preserve"> </v>
      </c>
    </row>
    <row r="30" spans="1:51" s="120" customFormat="1">
      <c r="A30" s="546"/>
      <c r="B30" s="546"/>
      <c r="C30" s="117">
        <f t="shared" si="27"/>
        <v>9</v>
      </c>
      <c r="D30" s="341"/>
      <c r="E30" s="341"/>
      <c r="F30" s="341">
        <f t="shared" si="17"/>
        <v>0</v>
      </c>
      <c r="G30" s="342"/>
      <c r="H30" s="118" t="str">
        <f t="shared" si="4"/>
        <v>-</v>
      </c>
      <c r="I30" s="119" t="str">
        <f>IF(J30="s",(D30+E30)/16*F30/12*SUMMARY!$H$60," ")</f>
        <v xml:space="preserve"> </v>
      </c>
      <c r="J30" s="119" t="str">
        <f>IF(F30&gt;0,IF(B30&lt;SUMMARY!$H$63,"C","S")," ")</f>
        <v xml:space="preserve"> </v>
      </c>
      <c r="K30" s="119" t="str">
        <f t="shared" si="5"/>
        <v>-</v>
      </c>
      <c r="L30" s="343"/>
      <c r="M30" s="44" t="str">
        <f t="shared" si="6"/>
        <v>-</v>
      </c>
      <c r="N30" s="157">
        <f t="shared" si="18"/>
        <v>0</v>
      </c>
      <c r="O30" s="157">
        <f t="shared" si="19"/>
        <v>0</v>
      </c>
      <c r="P30" s="157">
        <f t="shared" si="20"/>
        <v>0</v>
      </c>
      <c r="Q30" s="157">
        <f t="shared" si="21"/>
        <v>0</v>
      </c>
      <c r="R30" s="158">
        <f t="shared" si="22"/>
        <v>0</v>
      </c>
      <c r="S30" s="158">
        <f t="shared" si="7"/>
        <v>0</v>
      </c>
      <c r="T30" s="158">
        <f t="shared" si="7"/>
        <v>0</v>
      </c>
      <c r="U30" s="158">
        <f t="shared" si="7"/>
        <v>0</v>
      </c>
      <c r="V30" s="158">
        <f t="shared" si="7"/>
        <v>0</v>
      </c>
      <c r="W30" s="158">
        <f t="shared" si="7"/>
        <v>0</v>
      </c>
      <c r="X30" s="158">
        <f t="shared" si="7"/>
        <v>0</v>
      </c>
      <c r="Y30" s="158">
        <f t="shared" si="7"/>
        <v>0</v>
      </c>
      <c r="Z30" s="158">
        <f t="shared" si="7"/>
        <v>0</v>
      </c>
      <c r="AA30" s="158">
        <f t="shared" si="7"/>
        <v>0</v>
      </c>
      <c r="AB30" s="158">
        <f t="shared" si="7"/>
        <v>0</v>
      </c>
      <c r="AC30" s="158">
        <f t="shared" si="7"/>
        <v>0</v>
      </c>
      <c r="AD30" s="158">
        <f t="shared" si="7"/>
        <v>0</v>
      </c>
      <c r="AE30" s="44" t="str">
        <f>IF(J30="s",IF(K30&gt;(SUMMARY!$I$12*H30),K30,0),"- ")</f>
        <v xml:space="preserve">- </v>
      </c>
      <c r="AF30" s="56" t="str">
        <f t="shared" si="8"/>
        <v>OK</v>
      </c>
      <c r="AG30" s="56">
        <f t="shared" si="9"/>
        <v>0</v>
      </c>
      <c r="AH30" s="56">
        <f t="shared" si="10"/>
        <v>0</v>
      </c>
      <c r="AI30" s="56">
        <f t="shared" si="11"/>
        <v>0</v>
      </c>
      <c r="AJ30" s="56">
        <f t="shared" si="12"/>
        <v>0</v>
      </c>
      <c r="AK30" s="56">
        <f t="shared" si="13"/>
        <v>0</v>
      </c>
      <c r="AL30" s="56">
        <f t="shared" si="14"/>
        <v>0</v>
      </c>
      <c r="AM30" s="159" t="b">
        <f t="shared" si="15"/>
        <v>0</v>
      </c>
      <c r="AN30" s="160" t="str">
        <f>IF(J30="c",SUMMARY!$C$13*F30/12,"-")</f>
        <v>-</v>
      </c>
      <c r="AO30" s="160" t="str">
        <f>IF(J30="s",SUMMARY!$C$12*I30,"-")</f>
        <v>-</v>
      </c>
      <c r="AP30" s="178" t="str">
        <f t="shared" si="16"/>
        <v>-</v>
      </c>
      <c r="AQ30" s="166" t="str">
        <f>IF(J30="s",H30*SUMMARY!$I$12,"-")</f>
        <v>-</v>
      </c>
      <c r="AR30" s="170" t="str">
        <f>IF(J30="S",IF(AO30*SUMMARY!$H$61&gt;AQ30,SUMMARY!$H$61*AQ30,AO30),"-")</f>
        <v>-</v>
      </c>
      <c r="AS30" s="32"/>
      <c r="AT30" s="125">
        <f t="shared" si="23"/>
        <v>0</v>
      </c>
      <c r="AU30" s="125">
        <f t="shared" si="24"/>
        <v>0</v>
      </c>
      <c r="AV30" s="183">
        <f t="shared" si="25"/>
        <v>0</v>
      </c>
      <c r="AW30" s="32"/>
      <c r="AX30" s="32"/>
      <c r="AY30" s="450" t="str">
        <f t="shared" si="26"/>
        <v xml:space="preserve"> </v>
      </c>
    </row>
    <row r="31" spans="1:51" s="120" customFormat="1">
      <c r="A31" s="546"/>
      <c r="B31" s="546"/>
      <c r="C31" s="117">
        <f t="shared" si="27"/>
        <v>10</v>
      </c>
      <c r="D31" s="341"/>
      <c r="E31" s="341"/>
      <c r="F31" s="341">
        <f t="shared" si="17"/>
        <v>0</v>
      </c>
      <c r="G31" s="342"/>
      <c r="H31" s="118" t="str">
        <f t="shared" si="4"/>
        <v>-</v>
      </c>
      <c r="I31" s="119" t="str">
        <f>IF(J31="s",(D31+E31)/16*F31/12*SUMMARY!$H$60," ")</f>
        <v xml:space="preserve"> </v>
      </c>
      <c r="J31" s="119" t="str">
        <f>IF(F31&gt;0,IF(B31&lt;SUMMARY!$H$63,"C","S")," ")</f>
        <v xml:space="preserve"> </v>
      </c>
      <c r="K31" s="119" t="str">
        <f t="shared" si="5"/>
        <v>-</v>
      </c>
      <c r="L31" s="343"/>
      <c r="M31" s="44" t="str">
        <f t="shared" si="6"/>
        <v>-</v>
      </c>
      <c r="N31" s="157">
        <f t="shared" si="18"/>
        <v>0</v>
      </c>
      <c r="O31" s="157">
        <f t="shared" si="19"/>
        <v>0</v>
      </c>
      <c r="P31" s="157">
        <f t="shared" si="20"/>
        <v>0</v>
      </c>
      <c r="Q31" s="157">
        <f t="shared" si="21"/>
        <v>0</v>
      </c>
      <c r="R31" s="158">
        <f t="shared" si="22"/>
        <v>0</v>
      </c>
      <c r="S31" s="158">
        <f t="shared" si="7"/>
        <v>0</v>
      </c>
      <c r="T31" s="158">
        <f t="shared" si="7"/>
        <v>0</v>
      </c>
      <c r="U31" s="158">
        <f t="shared" si="7"/>
        <v>0</v>
      </c>
      <c r="V31" s="158">
        <f t="shared" si="7"/>
        <v>0</v>
      </c>
      <c r="W31" s="158">
        <f t="shared" si="7"/>
        <v>0</v>
      </c>
      <c r="X31" s="158">
        <f t="shared" si="7"/>
        <v>0</v>
      </c>
      <c r="Y31" s="158">
        <f t="shared" si="7"/>
        <v>0</v>
      </c>
      <c r="Z31" s="158">
        <f t="shared" si="7"/>
        <v>0</v>
      </c>
      <c r="AA31" s="158">
        <f t="shared" si="7"/>
        <v>0</v>
      </c>
      <c r="AB31" s="158">
        <f t="shared" si="7"/>
        <v>0</v>
      </c>
      <c r="AC31" s="158">
        <f t="shared" si="7"/>
        <v>0</v>
      </c>
      <c r="AD31" s="158">
        <f t="shared" si="7"/>
        <v>0</v>
      </c>
      <c r="AE31" s="44" t="str">
        <f>IF(J31="s",IF(K31&gt;(SUMMARY!$I$12*H31),K31,0),"- ")</f>
        <v xml:space="preserve">- </v>
      </c>
      <c r="AF31" s="56" t="str">
        <f t="shared" si="8"/>
        <v>OK</v>
      </c>
      <c r="AG31" s="56">
        <f t="shared" si="9"/>
        <v>0</v>
      </c>
      <c r="AH31" s="56">
        <f t="shared" si="10"/>
        <v>0</v>
      </c>
      <c r="AI31" s="56">
        <f t="shared" si="11"/>
        <v>0</v>
      </c>
      <c r="AJ31" s="56">
        <f t="shared" si="12"/>
        <v>0</v>
      </c>
      <c r="AK31" s="56">
        <f t="shared" si="13"/>
        <v>0</v>
      </c>
      <c r="AL31" s="56">
        <f t="shared" si="14"/>
        <v>0</v>
      </c>
      <c r="AM31" s="159" t="b">
        <f t="shared" si="15"/>
        <v>0</v>
      </c>
      <c r="AN31" s="160" t="str">
        <f>IF(J31="c",SUMMARY!$C$13*F31/12,"-")</f>
        <v>-</v>
      </c>
      <c r="AO31" s="160" t="str">
        <f>IF(J31="s",SUMMARY!$C$12*I31,"-")</f>
        <v>-</v>
      </c>
      <c r="AP31" s="178" t="str">
        <f t="shared" si="16"/>
        <v>-</v>
      </c>
      <c r="AQ31" s="166" t="str">
        <f>IF(J31="s",H31*SUMMARY!$I$12,"-")</f>
        <v>-</v>
      </c>
      <c r="AR31" s="170" t="str">
        <f>IF(J31="S",IF(AO31*SUMMARY!$H$61&gt;AQ31,SUMMARY!$H$61*AQ31,AO31),"-")</f>
        <v>-</v>
      </c>
      <c r="AS31" s="32"/>
      <c r="AT31" s="125">
        <f t="shared" si="23"/>
        <v>0</v>
      </c>
      <c r="AU31" s="125">
        <f t="shared" si="24"/>
        <v>0</v>
      </c>
      <c r="AV31" s="183">
        <f t="shared" si="25"/>
        <v>0</v>
      </c>
      <c r="AW31" s="32"/>
      <c r="AX31" s="32"/>
      <c r="AY31" s="450" t="str">
        <f t="shared" si="26"/>
        <v xml:space="preserve"> </v>
      </c>
    </row>
    <row r="32" spans="1:51" s="120" customFormat="1">
      <c r="A32" s="546"/>
      <c r="B32" s="546"/>
      <c r="C32" s="117">
        <f t="shared" si="27"/>
        <v>11</v>
      </c>
      <c r="D32" s="341"/>
      <c r="E32" s="341"/>
      <c r="F32" s="341">
        <f t="shared" si="17"/>
        <v>0</v>
      </c>
      <c r="G32" s="342"/>
      <c r="H32" s="118" t="str">
        <f t="shared" si="4"/>
        <v>-</v>
      </c>
      <c r="I32" s="119" t="str">
        <f>IF(J32="s",(D32+E32)/16*F32/12*SUMMARY!$H$60," ")</f>
        <v xml:space="preserve"> </v>
      </c>
      <c r="J32" s="119" t="str">
        <f>IF(F32&gt;0,IF(B32&lt;SUMMARY!$H$63,"C","S")," ")</f>
        <v xml:space="preserve"> </v>
      </c>
      <c r="K32" s="119" t="str">
        <f t="shared" si="5"/>
        <v>-</v>
      </c>
      <c r="L32" s="343"/>
      <c r="M32" s="44" t="str">
        <f t="shared" si="6"/>
        <v>-</v>
      </c>
      <c r="N32" s="157">
        <f t="shared" si="18"/>
        <v>0</v>
      </c>
      <c r="O32" s="157">
        <f t="shared" si="19"/>
        <v>0</v>
      </c>
      <c r="P32" s="157">
        <f t="shared" si="20"/>
        <v>0</v>
      </c>
      <c r="Q32" s="157">
        <f t="shared" si="21"/>
        <v>0</v>
      </c>
      <c r="R32" s="158">
        <f t="shared" si="22"/>
        <v>0</v>
      </c>
      <c r="S32" s="158">
        <f t="shared" si="7"/>
        <v>0</v>
      </c>
      <c r="T32" s="158">
        <f t="shared" si="7"/>
        <v>0</v>
      </c>
      <c r="U32" s="158">
        <f t="shared" si="7"/>
        <v>0</v>
      </c>
      <c r="V32" s="158">
        <f t="shared" si="7"/>
        <v>0</v>
      </c>
      <c r="W32" s="158">
        <f t="shared" si="7"/>
        <v>0</v>
      </c>
      <c r="X32" s="158">
        <f t="shared" si="7"/>
        <v>0</v>
      </c>
      <c r="Y32" s="158">
        <f t="shared" si="7"/>
        <v>0</v>
      </c>
      <c r="Z32" s="158">
        <f t="shared" si="7"/>
        <v>0</v>
      </c>
      <c r="AA32" s="158">
        <f t="shared" si="7"/>
        <v>0</v>
      </c>
      <c r="AB32" s="158">
        <f t="shared" si="7"/>
        <v>0</v>
      </c>
      <c r="AC32" s="158">
        <f t="shared" si="7"/>
        <v>0</v>
      </c>
      <c r="AD32" s="158">
        <f t="shared" si="7"/>
        <v>0</v>
      </c>
      <c r="AE32" s="44" t="str">
        <f>IF(J32="s",IF(K32&gt;(SUMMARY!$I$12*H32),K32,0),"- ")</f>
        <v xml:space="preserve">- </v>
      </c>
      <c r="AF32" s="56" t="str">
        <f t="shared" si="8"/>
        <v>OK</v>
      </c>
      <c r="AG32" s="56">
        <f t="shared" si="9"/>
        <v>0</v>
      </c>
      <c r="AH32" s="56">
        <f t="shared" si="10"/>
        <v>0</v>
      </c>
      <c r="AI32" s="56">
        <f t="shared" si="11"/>
        <v>0</v>
      </c>
      <c r="AJ32" s="56">
        <f t="shared" si="12"/>
        <v>0</v>
      </c>
      <c r="AK32" s="56">
        <f t="shared" si="13"/>
        <v>0</v>
      </c>
      <c r="AL32" s="56">
        <f t="shared" si="14"/>
        <v>0</v>
      </c>
      <c r="AM32" s="159" t="b">
        <f t="shared" si="15"/>
        <v>0</v>
      </c>
      <c r="AN32" s="160" t="str">
        <f>IF(J32="c",SUMMARY!$C$13*F32/12,"-")</f>
        <v>-</v>
      </c>
      <c r="AO32" s="160" t="str">
        <f>IF(J32="s",SUMMARY!$C$12*I32,"-")</f>
        <v>-</v>
      </c>
      <c r="AP32" s="178" t="str">
        <f t="shared" si="16"/>
        <v>-</v>
      </c>
      <c r="AQ32" s="166" t="str">
        <f>IF(J32="s",H32*SUMMARY!$I$12,"-")</f>
        <v>-</v>
      </c>
      <c r="AR32" s="170" t="str">
        <f>IF(J32="S",IF(AO32*SUMMARY!$H$61&gt;AQ32,SUMMARY!$H$61*AQ32,AO32),"-")</f>
        <v>-</v>
      </c>
      <c r="AS32" s="32"/>
      <c r="AT32" s="125">
        <f t="shared" si="23"/>
        <v>0</v>
      </c>
      <c r="AU32" s="125">
        <f t="shared" si="24"/>
        <v>0</v>
      </c>
      <c r="AV32" s="183">
        <f t="shared" si="25"/>
        <v>0</v>
      </c>
      <c r="AW32" s="32"/>
      <c r="AX32" s="32"/>
      <c r="AY32" s="450" t="str">
        <f t="shared" si="26"/>
        <v xml:space="preserve"> </v>
      </c>
    </row>
    <row r="33" spans="1:51" s="120" customFormat="1">
      <c r="A33" s="546"/>
      <c r="B33" s="546"/>
      <c r="C33" s="117">
        <f t="shared" si="27"/>
        <v>12</v>
      </c>
      <c r="D33" s="341"/>
      <c r="E33" s="341"/>
      <c r="F33" s="341">
        <f t="shared" si="17"/>
        <v>0</v>
      </c>
      <c r="G33" s="342"/>
      <c r="H33" s="118" t="str">
        <f t="shared" si="4"/>
        <v>-</v>
      </c>
      <c r="I33" s="119" t="str">
        <f>IF(J33="s",(D33+E33)/16*F33/12*SUMMARY!$H$60," ")</f>
        <v xml:space="preserve"> </v>
      </c>
      <c r="J33" s="119" t="str">
        <f>IF(F33&gt;0,IF(B33&lt;SUMMARY!$H$63,"C","S")," ")</f>
        <v xml:space="preserve"> </v>
      </c>
      <c r="K33" s="119" t="str">
        <f t="shared" si="5"/>
        <v>-</v>
      </c>
      <c r="L33" s="343"/>
      <c r="M33" s="44" t="str">
        <f t="shared" si="6"/>
        <v>-</v>
      </c>
      <c r="N33" s="157">
        <f t="shared" si="18"/>
        <v>0</v>
      </c>
      <c r="O33" s="157">
        <f t="shared" si="19"/>
        <v>0</v>
      </c>
      <c r="P33" s="157">
        <f t="shared" si="20"/>
        <v>0</v>
      </c>
      <c r="Q33" s="157">
        <f t="shared" si="21"/>
        <v>0</v>
      </c>
      <c r="R33" s="158">
        <f t="shared" si="22"/>
        <v>0</v>
      </c>
      <c r="S33" s="158">
        <f t="shared" si="7"/>
        <v>0</v>
      </c>
      <c r="T33" s="158">
        <f t="shared" si="7"/>
        <v>0</v>
      </c>
      <c r="U33" s="158">
        <f t="shared" si="7"/>
        <v>0</v>
      </c>
      <c r="V33" s="158">
        <f t="shared" si="7"/>
        <v>0</v>
      </c>
      <c r="W33" s="158">
        <f t="shared" si="7"/>
        <v>0</v>
      </c>
      <c r="X33" s="158">
        <f t="shared" si="7"/>
        <v>0</v>
      </c>
      <c r="Y33" s="158">
        <f t="shared" si="7"/>
        <v>0</v>
      </c>
      <c r="Z33" s="158">
        <f t="shared" si="7"/>
        <v>0</v>
      </c>
      <c r="AA33" s="158">
        <f t="shared" si="7"/>
        <v>0</v>
      </c>
      <c r="AB33" s="158">
        <f t="shared" si="7"/>
        <v>0</v>
      </c>
      <c r="AC33" s="158">
        <f t="shared" si="7"/>
        <v>0</v>
      </c>
      <c r="AD33" s="158">
        <f t="shared" si="7"/>
        <v>0</v>
      </c>
      <c r="AE33" s="44" t="str">
        <f>IF(J33="s",IF(K33&gt;(SUMMARY!$I$12*H33),K33,0),"- ")</f>
        <v xml:space="preserve">- </v>
      </c>
      <c r="AF33" s="56" t="str">
        <f t="shared" si="8"/>
        <v>OK</v>
      </c>
      <c r="AG33" s="56">
        <f t="shared" si="9"/>
        <v>0</v>
      </c>
      <c r="AH33" s="56">
        <f t="shared" si="10"/>
        <v>0</v>
      </c>
      <c r="AI33" s="56">
        <f t="shared" si="11"/>
        <v>0</v>
      </c>
      <c r="AJ33" s="56">
        <f t="shared" si="12"/>
        <v>0</v>
      </c>
      <c r="AK33" s="56">
        <f t="shared" si="13"/>
        <v>0</v>
      </c>
      <c r="AL33" s="56">
        <f t="shared" si="14"/>
        <v>0</v>
      </c>
      <c r="AM33" s="159" t="b">
        <f t="shared" si="15"/>
        <v>0</v>
      </c>
      <c r="AN33" s="160" t="str">
        <f>IF(J33="c",SUMMARY!$C$13*F33/12,"-")</f>
        <v>-</v>
      </c>
      <c r="AO33" s="160" t="str">
        <f>IF(J33="s",SUMMARY!$C$12*I33,"-")</f>
        <v>-</v>
      </c>
      <c r="AP33" s="178" t="str">
        <f t="shared" si="16"/>
        <v>-</v>
      </c>
      <c r="AQ33" s="166" t="str">
        <f>IF(J33="s",H33*SUMMARY!$I$12,"-")</f>
        <v>-</v>
      </c>
      <c r="AR33" s="170" t="str">
        <f>IF(J33="S",IF(AO33*SUMMARY!$H$61&gt;AQ33,SUMMARY!$H$61*AQ33,AO33),"-")</f>
        <v>-</v>
      </c>
      <c r="AS33" s="32"/>
      <c r="AT33" s="125">
        <f t="shared" si="23"/>
        <v>0</v>
      </c>
      <c r="AU33" s="125">
        <f t="shared" si="24"/>
        <v>0</v>
      </c>
      <c r="AV33" s="183">
        <f t="shared" si="25"/>
        <v>0</v>
      </c>
      <c r="AW33" s="32"/>
      <c r="AX33" s="32"/>
      <c r="AY33" s="450" t="str">
        <f t="shared" si="26"/>
        <v xml:space="preserve"> </v>
      </c>
    </row>
    <row r="34" spans="1:51" s="120" customFormat="1">
      <c r="A34" s="546"/>
      <c r="B34" s="546"/>
      <c r="C34" s="117">
        <f t="shared" si="27"/>
        <v>13</v>
      </c>
      <c r="D34" s="341"/>
      <c r="E34" s="341"/>
      <c r="F34" s="341">
        <f t="shared" si="17"/>
        <v>0</v>
      </c>
      <c r="G34" s="342"/>
      <c r="H34" s="118" t="str">
        <f t="shared" si="4"/>
        <v>-</v>
      </c>
      <c r="I34" s="119" t="str">
        <f>IF(J34="s",(D34+E34)/16*F34/12*SUMMARY!$H$60," ")</f>
        <v xml:space="preserve"> </v>
      </c>
      <c r="J34" s="119" t="str">
        <f>IF(F34&gt;0,IF(B34&lt;SUMMARY!$H$63,"C","S")," ")</f>
        <v xml:space="preserve"> </v>
      </c>
      <c r="K34" s="119" t="str">
        <f t="shared" si="5"/>
        <v>-</v>
      </c>
      <c r="L34" s="343"/>
      <c r="M34" s="44" t="str">
        <f t="shared" si="6"/>
        <v>-</v>
      </c>
      <c r="N34" s="157">
        <f t="shared" si="18"/>
        <v>0</v>
      </c>
      <c r="O34" s="157">
        <f t="shared" si="19"/>
        <v>0</v>
      </c>
      <c r="P34" s="157">
        <f t="shared" si="20"/>
        <v>0</v>
      </c>
      <c r="Q34" s="157">
        <f t="shared" si="21"/>
        <v>0</v>
      </c>
      <c r="R34" s="158">
        <f t="shared" si="22"/>
        <v>0</v>
      </c>
      <c r="S34" s="158">
        <f t="shared" si="7"/>
        <v>0</v>
      </c>
      <c r="T34" s="158">
        <f t="shared" si="7"/>
        <v>0</v>
      </c>
      <c r="U34" s="158">
        <f t="shared" si="7"/>
        <v>0</v>
      </c>
      <c r="V34" s="158">
        <f t="shared" si="7"/>
        <v>0</v>
      </c>
      <c r="W34" s="158">
        <f t="shared" si="7"/>
        <v>0</v>
      </c>
      <c r="X34" s="158">
        <f t="shared" si="7"/>
        <v>0</v>
      </c>
      <c r="Y34" s="158">
        <f t="shared" si="7"/>
        <v>0</v>
      </c>
      <c r="Z34" s="158">
        <f t="shared" si="7"/>
        <v>0</v>
      </c>
      <c r="AA34" s="158">
        <f t="shared" si="7"/>
        <v>0</v>
      </c>
      <c r="AB34" s="158">
        <f t="shared" si="7"/>
        <v>0</v>
      </c>
      <c r="AC34" s="158">
        <f t="shared" si="7"/>
        <v>0</v>
      </c>
      <c r="AD34" s="158">
        <f t="shared" si="7"/>
        <v>0</v>
      </c>
      <c r="AE34" s="44" t="str">
        <f>IF(J34="s",IF(K34&gt;(SUMMARY!$I$12*H34),K34,0),"- ")</f>
        <v xml:space="preserve">- </v>
      </c>
      <c r="AF34" s="56" t="str">
        <f t="shared" si="8"/>
        <v>OK</v>
      </c>
      <c r="AG34" s="56">
        <f t="shared" si="9"/>
        <v>0</v>
      </c>
      <c r="AH34" s="56">
        <f t="shared" si="10"/>
        <v>0</v>
      </c>
      <c r="AI34" s="56">
        <f t="shared" si="11"/>
        <v>0</v>
      </c>
      <c r="AJ34" s="56">
        <f t="shared" si="12"/>
        <v>0</v>
      </c>
      <c r="AK34" s="56">
        <f t="shared" si="13"/>
        <v>0</v>
      </c>
      <c r="AL34" s="56">
        <f t="shared" si="14"/>
        <v>0</v>
      </c>
      <c r="AM34" s="159" t="b">
        <f t="shared" si="15"/>
        <v>0</v>
      </c>
      <c r="AN34" s="160" t="str">
        <f>IF(J34="c",SUMMARY!$C$13*F34/12,"-")</f>
        <v>-</v>
      </c>
      <c r="AO34" s="160" t="str">
        <f>IF(J34="s",SUMMARY!$C$12*I34,"-")</f>
        <v>-</v>
      </c>
      <c r="AP34" s="178" t="str">
        <f t="shared" si="16"/>
        <v>-</v>
      </c>
      <c r="AQ34" s="166" t="str">
        <f>IF(J34="s",H34*SUMMARY!$I$12,"-")</f>
        <v>-</v>
      </c>
      <c r="AR34" s="170" t="str">
        <f>IF(J34="S",IF(AO34*SUMMARY!$H$61&gt;AQ34,SUMMARY!$H$61*AQ34,AO34),"-")</f>
        <v>-</v>
      </c>
      <c r="AS34" s="32"/>
      <c r="AT34" s="125">
        <f t="shared" si="23"/>
        <v>0</v>
      </c>
      <c r="AU34" s="125">
        <f t="shared" si="24"/>
        <v>0</v>
      </c>
      <c r="AV34" s="183">
        <f t="shared" si="25"/>
        <v>0</v>
      </c>
      <c r="AW34" s="32"/>
      <c r="AX34" s="32"/>
      <c r="AY34" s="450" t="str">
        <f t="shared" si="26"/>
        <v xml:space="preserve"> </v>
      </c>
    </row>
    <row r="35" spans="1:51" s="120" customFormat="1">
      <c r="A35" s="546"/>
      <c r="B35" s="546"/>
      <c r="C35" s="117">
        <f t="shared" si="27"/>
        <v>14</v>
      </c>
      <c r="D35" s="341"/>
      <c r="E35" s="341"/>
      <c r="F35" s="341">
        <f t="shared" si="17"/>
        <v>0</v>
      </c>
      <c r="G35" s="342"/>
      <c r="H35" s="118" t="str">
        <f t="shared" si="4"/>
        <v>-</v>
      </c>
      <c r="I35" s="119" t="str">
        <f>IF(J35="s",(D35+E35)/16*F35/12*SUMMARY!$H$60," ")</f>
        <v xml:space="preserve"> </v>
      </c>
      <c r="J35" s="119" t="str">
        <f>IF(F35&gt;0,IF(B35&lt;SUMMARY!$H$63,"C","S")," ")</f>
        <v xml:space="preserve"> </v>
      </c>
      <c r="K35" s="119" t="str">
        <f t="shared" si="5"/>
        <v>-</v>
      </c>
      <c r="L35" s="343"/>
      <c r="M35" s="44" t="str">
        <f t="shared" si="6"/>
        <v>-</v>
      </c>
      <c r="N35" s="157">
        <f t="shared" si="18"/>
        <v>0</v>
      </c>
      <c r="O35" s="157">
        <f t="shared" si="19"/>
        <v>0</v>
      </c>
      <c r="P35" s="157">
        <f t="shared" si="20"/>
        <v>0</v>
      </c>
      <c r="Q35" s="157">
        <f t="shared" si="21"/>
        <v>0</v>
      </c>
      <c r="R35" s="158">
        <f t="shared" si="22"/>
        <v>0</v>
      </c>
      <c r="S35" s="158">
        <f t="shared" si="7"/>
        <v>0</v>
      </c>
      <c r="T35" s="158">
        <f t="shared" si="7"/>
        <v>0</v>
      </c>
      <c r="U35" s="158">
        <f t="shared" si="7"/>
        <v>0</v>
      </c>
      <c r="V35" s="158">
        <f t="shared" si="7"/>
        <v>0</v>
      </c>
      <c r="W35" s="158">
        <f t="shared" si="7"/>
        <v>0</v>
      </c>
      <c r="X35" s="158">
        <f t="shared" si="7"/>
        <v>0</v>
      </c>
      <c r="Y35" s="158">
        <f t="shared" si="7"/>
        <v>0</v>
      </c>
      <c r="Z35" s="158">
        <f t="shared" si="7"/>
        <v>0</v>
      </c>
      <c r="AA35" s="158">
        <f t="shared" si="7"/>
        <v>0</v>
      </c>
      <c r="AB35" s="158">
        <f t="shared" si="7"/>
        <v>0</v>
      </c>
      <c r="AC35" s="158">
        <f t="shared" si="7"/>
        <v>0</v>
      </c>
      <c r="AD35" s="158">
        <f t="shared" si="7"/>
        <v>0</v>
      </c>
      <c r="AE35" s="44" t="str">
        <f>IF(J35="s",IF(K35&gt;(SUMMARY!$I$12*H35),K35,0),"- ")</f>
        <v xml:space="preserve">- </v>
      </c>
      <c r="AF35" s="56" t="str">
        <f t="shared" si="8"/>
        <v>OK</v>
      </c>
      <c r="AG35" s="56">
        <f t="shared" si="9"/>
        <v>0</v>
      </c>
      <c r="AH35" s="56">
        <f t="shared" si="10"/>
        <v>0</v>
      </c>
      <c r="AI35" s="56">
        <f t="shared" si="11"/>
        <v>0</v>
      </c>
      <c r="AJ35" s="56">
        <f t="shared" si="12"/>
        <v>0</v>
      </c>
      <c r="AK35" s="56">
        <f t="shared" si="13"/>
        <v>0</v>
      </c>
      <c r="AL35" s="56">
        <f t="shared" si="14"/>
        <v>0</v>
      </c>
      <c r="AM35" s="159" t="b">
        <f t="shared" si="15"/>
        <v>0</v>
      </c>
      <c r="AN35" s="160" t="str">
        <f>IF(J35="c",SUMMARY!$C$13*F35/12,"-")</f>
        <v>-</v>
      </c>
      <c r="AO35" s="160" t="str">
        <f>IF(J35="s",SUMMARY!$C$12*I35,"-")</f>
        <v>-</v>
      </c>
      <c r="AP35" s="178" t="str">
        <f t="shared" si="16"/>
        <v>-</v>
      </c>
      <c r="AQ35" s="166" t="str">
        <f>IF(J35="s",H35*SUMMARY!$I$12,"-")</f>
        <v>-</v>
      </c>
      <c r="AR35" s="170" t="str">
        <f>IF(J35="S",IF(AO35*SUMMARY!$H$61&gt;AQ35,SUMMARY!$H$61*AQ35,AO35),"-")</f>
        <v>-</v>
      </c>
      <c r="AS35" s="32"/>
      <c r="AT35" s="125">
        <f t="shared" si="23"/>
        <v>0</v>
      </c>
      <c r="AU35" s="125">
        <f t="shared" si="24"/>
        <v>0</v>
      </c>
      <c r="AV35" s="183">
        <f t="shared" si="25"/>
        <v>0</v>
      </c>
      <c r="AW35" s="32"/>
      <c r="AX35" s="32"/>
      <c r="AY35" s="450" t="str">
        <f t="shared" si="26"/>
        <v xml:space="preserve"> </v>
      </c>
    </row>
    <row r="36" spans="1:51" s="120" customFormat="1">
      <c r="A36" s="340"/>
      <c r="B36" s="340"/>
      <c r="C36" s="117">
        <f t="shared" si="27"/>
        <v>15</v>
      </c>
      <c r="D36" s="341"/>
      <c r="E36" s="341"/>
      <c r="F36" s="341">
        <f t="shared" si="17"/>
        <v>0</v>
      </c>
      <c r="G36" s="342"/>
      <c r="H36" s="118" t="str">
        <f t="shared" si="4"/>
        <v>-</v>
      </c>
      <c r="I36" s="119" t="str">
        <f>IF(J36="s",(D36+E36)/16*F36/12*SUMMARY!$H$60," ")</f>
        <v xml:space="preserve"> </v>
      </c>
      <c r="J36" s="119" t="str">
        <f>IF(F36&gt;0,IF(B36&lt;SUMMARY!$H$63,"C","S")," ")</f>
        <v xml:space="preserve"> </v>
      </c>
      <c r="K36" s="119" t="str">
        <f t="shared" si="5"/>
        <v>-</v>
      </c>
      <c r="L36" s="343"/>
      <c r="M36" s="44" t="str">
        <f t="shared" si="6"/>
        <v>-</v>
      </c>
      <c r="N36" s="157">
        <f t="shared" si="18"/>
        <v>0</v>
      </c>
      <c r="O36" s="157">
        <f t="shared" si="19"/>
        <v>0</v>
      </c>
      <c r="P36" s="157">
        <f t="shared" si="20"/>
        <v>0</v>
      </c>
      <c r="Q36" s="157">
        <f t="shared" si="21"/>
        <v>0</v>
      </c>
      <c r="R36" s="158">
        <f t="shared" si="22"/>
        <v>0</v>
      </c>
      <c r="S36" s="158">
        <f t="shared" si="7"/>
        <v>0</v>
      </c>
      <c r="T36" s="158">
        <f t="shared" si="7"/>
        <v>0</v>
      </c>
      <c r="U36" s="158">
        <f t="shared" si="7"/>
        <v>0</v>
      </c>
      <c r="V36" s="158">
        <f t="shared" si="7"/>
        <v>0</v>
      </c>
      <c r="W36" s="158">
        <f t="shared" si="7"/>
        <v>0</v>
      </c>
      <c r="X36" s="158">
        <f t="shared" si="7"/>
        <v>0</v>
      </c>
      <c r="Y36" s="158">
        <f t="shared" si="7"/>
        <v>0</v>
      </c>
      <c r="Z36" s="158">
        <f t="shared" si="7"/>
        <v>0</v>
      </c>
      <c r="AA36" s="158">
        <f t="shared" si="7"/>
        <v>0</v>
      </c>
      <c r="AB36" s="158">
        <f t="shared" si="7"/>
        <v>0</v>
      </c>
      <c r="AC36" s="158">
        <f t="shared" si="7"/>
        <v>0</v>
      </c>
      <c r="AD36" s="158">
        <f t="shared" si="7"/>
        <v>0</v>
      </c>
      <c r="AE36" s="44" t="str">
        <f>IF(J36="s",IF(K36&gt;(SUMMARY!$I$12*H36),K36,0),"- ")</f>
        <v xml:space="preserve">- </v>
      </c>
      <c r="AF36" s="56" t="str">
        <f t="shared" si="8"/>
        <v>OK</v>
      </c>
      <c r="AG36" s="56">
        <f t="shared" si="9"/>
        <v>0</v>
      </c>
      <c r="AH36" s="56">
        <f t="shared" si="10"/>
        <v>0</v>
      </c>
      <c r="AI36" s="56">
        <f t="shared" si="11"/>
        <v>0</v>
      </c>
      <c r="AJ36" s="56">
        <f t="shared" si="12"/>
        <v>0</v>
      </c>
      <c r="AK36" s="56">
        <f t="shared" si="13"/>
        <v>0</v>
      </c>
      <c r="AL36" s="56">
        <f t="shared" si="14"/>
        <v>0</v>
      </c>
      <c r="AM36" s="159" t="b">
        <f t="shared" si="15"/>
        <v>0</v>
      </c>
      <c r="AN36" s="160" t="str">
        <f>IF(J36="c",SUMMARY!$C$13*F36/12,"-")</f>
        <v>-</v>
      </c>
      <c r="AO36" s="160" t="str">
        <f>IF(J36="s",SUMMARY!$C$12*I36,"-")</f>
        <v>-</v>
      </c>
      <c r="AP36" s="178" t="str">
        <f t="shared" si="16"/>
        <v>-</v>
      </c>
      <c r="AQ36" s="166" t="str">
        <f>IF(J36="s",H36*SUMMARY!$I$12,"-")</f>
        <v>-</v>
      </c>
      <c r="AR36" s="170" t="str">
        <f>IF(J36="S",IF(AO36*SUMMARY!$H$61&gt;AQ36,SUMMARY!$H$61*AQ36,AO36),"-")</f>
        <v>-</v>
      </c>
      <c r="AS36" s="32"/>
      <c r="AT36" s="125">
        <f t="shared" si="23"/>
        <v>0</v>
      </c>
      <c r="AU36" s="125">
        <f t="shared" si="24"/>
        <v>0</v>
      </c>
      <c r="AV36" s="183">
        <f t="shared" si="25"/>
        <v>0</v>
      </c>
      <c r="AW36" s="32"/>
      <c r="AX36" s="32"/>
      <c r="AY36" s="450" t="str">
        <f t="shared" si="26"/>
        <v xml:space="preserve"> </v>
      </c>
    </row>
    <row r="37" spans="1:51" s="120" customFormat="1">
      <c r="A37" s="340"/>
      <c r="B37" s="340"/>
      <c r="C37" s="117">
        <f t="shared" si="27"/>
        <v>16</v>
      </c>
      <c r="D37" s="341"/>
      <c r="E37" s="341"/>
      <c r="F37" s="341">
        <f t="shared" si="17"/>
        <v>0</v>
      </c>
      <c r="G37" s="342"/>
      <c r="H37" s="118" t="str">
        <f t="shared" si="4"/>
        <v>-</v>
      </c>
      <c r="I37" s="119" t="str">
        <f>IF(J37="s",(D37+E37)/16*F37/12*SUMMARY!$H$60," ")</f>
        <v xml:space="preserve"> </v>
      </c>
      <c r="J37" s="119" t="str">
        <f>IF(F37&gt;0,IF(B37&lt;SUMMARY!$H$63,"C","S")," ")</f>
        <v xml:space="preserve"> </v>
      </c>
      <c r="K37" s="119" t="str">
        <f t="shared" si="5"/>
        <v>-</v>
      </c>
      <c r="L37" s="343"/>
      <c r="M37" s="44" t="str">
        <f t="shared" si="6"/>
        <v>-</v>
      </c>
      <c r="N37" s="157">
        <f t="shared" si="18"/>
        <v>0</v>
      </c>
      <c r="O37" s="157">
        <f t="shared" si="19"/>
        <v>0</v>
      </c>
      <c r="P37" s="157">
        <f t="shared" si="20"/>
        <v>0</v>
      </c>
      <c r="Q37" s="157">
        <f t="shared" si="21"/>
        <v>0</v>
      </c>
      <c r="R37" s="158">
        <f t="shared" si="22"/>
        <v>0</v>
      </c>
      <c r="S37" s="158">
        <f t="shared" si="7"/>
        <v>0</v>
      </c>
      <c r="T37" s="158">
        <f t="shared" si="7"/>
        <v>0</v>
      </c>
      <c r="U37" s="158">
        <f t="shared" si="7"/>
        <v>0</v>
      </c>
      <c r="V37" s="158">
        <f t="shared" si="7"/>
        <v>0</v>
      </c>
      <c r="W37" s="158">
        <f t="shared" si="7"/>
        <v>0</v>
      </c>
      <c r="X37" s="158">
        <f t="shared" si="7"/>
        <v>0</v>
      </c>
      <c r="Y37" s="158">
        <f t="shared" si="7"/>
        <v>0</v>
      </c>
      <c r="Z37" s="158">
        <f t="shared" si="7"/>
        <v>0</v>
      </c>
      <c r="AA37" s="158">
        <f t="shared" si="7"/>
        <v>0</v>
      </c>
      <c r="AB37" s="158">
        <f t="shared" si="7"/>
        <v>0</v>
      </c>
      <c r="AC37" s="158">
        <f t="shared" si="7"/>
        <v>0</v>
      </c>
      <c r="AD37" s="158">
        <f t="shared" si="7"/>
        <v>0</v>
      </c>
      <c r="AE37" s="44" t="str">
        <f>IF(J37="s",IF(K37&gt;(SUMMARY!$I$12*H37),K37,0),"- ")</f>
        <v xml:space="preserve">- </v>
      </c>
      <c r="AF37" s="56" t="str">
        <f t="shared" si="8"/>
        <v>OK</v>
      </c>
      <c r="AG37" s="56">
        <f t="shared" si="9"/>
        <v>0</v>
      </c>
      <c r="AH37" s="56">
        <f t="shared" si="10"/>
        <v>0</v>
      </c>
      <c r="AI37" s="56">
        <f t="shared" si="11"/>
        <v>0</v>
      </c>
      <c r="AJ37" s="56">
        <f t="shared" si="12"/>
        <v>0</v>
      </c>
      <c r="AK37" s="56">
        <f t="shared" si="13"/>
        <v>0</v>
      </c>
      <c r="AL37" s="56">
        <f t="shared" si="14"/>
        <v>0</v>
      </c>
      <c r="AM37" s="159" t="b">
        <f t="shared" si="15"/>
        <v>0</v>
      </c>
      <c r="AN37" s="160" t="str">
        <f>IF(J37="c",SUMMARY!$C$13*F37/12,"-")</f>
        <v>-</v>
      </c>
      <c r="AO37" s="160" t="str">
        <f>IF(J37="s",SUMMARY!$C$12*I37,"-")</f>
        <v>-</v>
      </c>
      <c r="AP37" s="178" t="str">
        <f t="shared" si="16"/>
        <v>-</v>
      </c>
      <c r="AQ37" s="166" t="str">
        <f>IF(J37="s",H37*SUMMARY!$I$12,"-")</f>
        <v>-</v>
      </c>
      <c r="AR37" s="170" t="str">
        <f>IF(J37="S",IF(AO37*SUMMARY!$H$61&gt;AQ37,SUMMARY!$H$61*AQ37,AO37),"-")</f>
        <v>-</v>
      </c>
      <c r="AS37" s="32"/>
      <c r="AT37" s="125">
        <f t="shared" si="23"/>
        <v>0</v>
      </c>
      <c r="AU37" s="125">
        <f t="shared" si="24"/>
        <v>0</v>
      </c>
      <c r="AV37" s="183">
        <f t="shared" si="25"/>
        <v>0</v>
      </c>
      <c r="AW37" s="32"/>
      <c r="AX37" s="32"/>
      <c r="AY37" s="450" t="str">
        <f t="shared" si="26"/>
        <v xml:space="preserve"> </v>
      </c>
    </row>
    <row r="38" spans="1:51" s="120" customFormat="1">
      <c r="A38" s="340"/>
      <c r="B38" s="340"/>
      <c r="C38" s="117">
        <f t="shared" si="27"/>
        <v>17</v>
      </c>
      <c r="D38" s="341"/>
      <c r="E38" s="341"/>
      <c r="F38" s="341">
        <f t="shared" si="17"/>
        <v>0</v>
      </c>
      <c r="G38" s="342"/>
      <c r="H38" s="118" t="str">
        <f t="shared" si="4"/>
        <v>-</v>
      </c>
      <c r="I38" s="119" t="str">
        <f>IF(J38="s",(D38+E38)/16*F38/12*SUMMARY!$H$60," ")</f>
        <v xml:space="preserve"> </v>
      </c>
      <c r="J38" s="119" t="str">
        <f>IF(F38&gt;0,IF(B38&lt;SUMMARY!$H$63,"C","S")," ")</f>
        <v xml:space="preserve"> </v>
      </c>
      <c r="K38" s="119" t="str">
        <f t="shared" si="5"/>
        <v>-</v>
      </c>
      <c r="L38" s="343"/>
      <c r="M38" s="44" t="str">
        <f t="shared" si="6"/>
        <v>-</v>
      </c>
      <c r="N38" s="157">
        <f t="shared" si="18"/>
        <v>0</v>
      </c>
      <c r="O38" s="157">
        <f t="shared" si="19"/>
        <v>0</v>
      </c>
      <c r="P38" s="157">
        <f t="shared" si="20"/>
        <v>0</v>
      </c>
      <c r="Q38" s="157">
        <f t="shared" si="21"/>
        <v>0</v>
      </c>
      <c r="R38" s="158">
        <f t="shared" si="22"/>
        <v>0</v>
      </c>
      <c r="S38" s="158">
        <f t="shared" si="22"/>
        <v>0</v>
      </c>
      <c r="T38" s="158">
        <f t="shared" si="22"/>
        <v>0</v>
      </c>
      <c r="U38" s="158">
        <f t="shared" si="22"/>
        <v>0</v>
      </c>
      <c r="V38" s="158">
        <f t="shared" si="22"/>
        <v>0</v>
      </c>
      <c r="W38" s="158">
        <f t="shared" si="22"/>
        <v>0</v>
      </c>
      <c r="X38" s="158">
        <f t="shared" si="22"/>
        <v>0</v>
      </c>
      <c r="Y38" s="158">
        <f t="shared" si="22"/>
        <v>0</v>
      </c>
      <c r="Z38" s="158">
        <f t="shared" si="22"/>
        <v>0</v>
      </c>
      <c r="AA38" s="158">
        <f t="shared" si="22"/>
        <v>0</v>
      </c>
      <c r="AB38" s="158">
        <f t="shared" si="22"/>
        <v>0</v>
      </c>
      <c r="AC38" s="158">
        <f t="shared" si="22"/>
        <v>0</v>
      </c>
      <c r="AD38" s="158">
        <f t="shared" si="22"/>
        <v>0</v>
      </c>
      <c r="AE38" s="44" t="str">
        <f>IF(J38="s",IF(K38&gt;(SUMMARY!$I$12*H38),K38,0),"- ")</f>
        <v xml:space="preserve">- </v>
      </c>
      <c r="AF38" s="56" t="str">
        <f t="shared" si="8"/>
        <v>OK</v>
      </c>
      <c r="AG38" s="56">
        <f t="shared" si="9"/>
        <v>0</v>
      </c>
      <c r="AH38" s="56">
        <f t="shared" si="10"/>
        <v>0</v>
      </c>
      <c r="AI38" s="56">
        <f t="shared" si="11"/>
        <v>0</v>
      </c>
      <c r="AJ38" s="56">
        <f t="shared" si="12"/>
        <v>0</v>
      </c>
      <c r="AK38" s="56">
        <f t="shared" si="13"/>
        <v>0</v>
      </c>
      <c r="AL38" s="56">
        <f t="shared" si="14"/>
        <v>0</v>
      </c>
      <c r="AM38" s="159" t="b">
        <f t="shared" si="15"/>
        <v>0</v>
      </c>
      <c r="AN38" s="160" t="str">
        <f>IF(J38="c",SUMMARY!$C$13*F38/12,"-")</f>
        <v>-</v>
      </c>
      <c r="AO38" s="160" t="str">
        <f>IF(J38="s",SUMMARY!$C$12*I38,"-")</f>
        <v>-</v>
      </c>
      <c r="AP38" s="178" t="str">
        <f t="shared" si="16"/>
        <v>-</v>
      </c>
      <c r="AQ38" s="166" t="str">
        <f>IF(J38="s",H38*SUMMARY!$I$12,"-")</f>
        <v>-</v>
      </c>
      <c r="AR38" s="170" t="str">
        <f>IF(J38="S",IF(AO38*SUMMARY!$H$61&gt;AQ38,SUMMARY!$H$61*AQ38,AO38),"-")</f>
        <v>-</v>
      </c>
      <c r="AS38" s="32"/>
      <c r="AT38" s="125">
        <f t="shared" si="23"/>
        <v>0</v>
      </c>
      <c r="AU38" s="125">
        <f t="shared" si="24"/>
        <v>0</v>
      </c>
      <c r="AV38" s="183">
        <f t="shared" si="25"/>
        <v>0</v>
      </c>
      <c r="AW38" s="32"/>
      <c r="AX38" s="32"/>
      <c r="AY38" s="450" t="str">
        <f t="shared" si="26"/>
        <v xml:space="preserve"> </v>
      </c>
    </row>
    <row r="39" spans="1:51" s="120" customFormat="1">
      <c r="A39" s="340"/>
      <c r="B39" s="340"/>
      <c r="C39" s="117">
        <f t="shared" si="27"/>
        <v>18</v>
      </c>
      <c r="D39" s="341"/>
      <c r="E39" s="341"/>
      <c r="F39" s="341">
        <f t="shared" si="17"/>
        <v>0</v>
      </c>
      <c r="G39" s="342"/>
      <c r="H39" s="118" t="str">
        <f t="shared" si="4"/>
        <v>-</v>
      </c>
      <c r="I39" s="119" t="str">
        <f>IF(J39="s",(D39+E39)/16*F39/12*SUMMARY!$H$60," ")</f>
        <v xml:space="preserve"> </v>
      </c>
      <c r="J39" s="119" t="str">
        <f>IF(F39&gt;0,IF(B39&lt;SUMMARY!$H$63,"C","S")," ")</f>
        <v xml:space="preserve"> </v>
      </c>
      <c r="K39" s="119" t="str">
        <f t="shared" si="5"/>
        <v>-</v>
      </c>
      <c r="L39" s="343"/>
      <c r="M39" s="44" t="str">
        <f t="shared" si="6"/>
        <v>-</v>
      </c>
      <c r="N39" s="157">
        <f t="shared" si="18"/>
        <v>0</v>
      </c>
      <c r="O39" s="157">
        <f t="shared" si="19"/>
        <v>0</v>
      </c>
      <c r="P39" s="157">
        <f t="shared" si="20"/>
        <v>0</v>
      </c>
      <c r="Q39" s="157">
        <f t="shared" si="21"/>
        <v>0</v>
      </c>
      <c r="R39" s="158">
        <f t="shared" si="22"/>
        <v>0</v>
      </c>
      <c r="S39" s="158">
        <f t="shared" si="22"/>
        <v>0</v>
      </c>
      <c r="T39" s="158">
        <f t="shared" si="22"/>
        <v>0</v>
      </c>
      <c r="U39" s="158">
        <f t="shared" si="22"/>
        <v>0</v>
      </c>
      <c r="V39" s="158">
        <f t="shared" si="22"/>
        <v>0</v>
      </c>
      <c r="W39" s="158">
        <f t="shared" si="22"/>
        <v>0</v>
      </c>
      <c r="X39" s="158">
        <f t="shared" si="22"/>
        <v>0</v>
      </c>
      <c r="Y39" s="158">
        <f t="shared" si="22"/>
        <v>0</v>
      </c>
      <c r="Z39" s="158">
        <f t="shared" si="22"/>
        <v>0</v>
      </c>
      <c r="AA39" s="158">
        <f t="shared" si="22"/>
        <v>0</v>
      </c>
      <c r="AB39" s="158">
        <f t="shared" si="22"/>
        <v>0</v>
      </c>
      <c r="AC39" s="158">
        <f t="shared" si="22"/>
        <v>0</v>
      </c>
      <c r="AD39" s="158">
        <f t="shared" si="22"/>
        <v>0</v>
      </c>
      <c r="AE39" s="44" t="str">
        <f>IF(J39="s",IF(K39&gt;(SUMMARY!$I$12*H39),K39,0),"- ")</f>
        <v xml:space="preserve">- </v>
      </c>
      <c r="AF39" s="56" t="str">
        <f t="shared" si="8"/>
        <v>OK</v>
      </c>
      <c r="AG39" s="56">
        <f t="shared" si="9"/>
        <v>0</v>
      </c>
      <c r="AH39" s="56">
        <f t="shared" si="10"/>
        <v>0</v>
      </c>
      <c r="AI39" s="56">
        <f t="shared" si="11"/>
        <v>0</v>
      </c>
      <c r="AJ39" s="56">
        <f t="shared" si="12"/>
        <v>0</v>
      </c>
      <c r="AK39" s="56">
        <f t="shared" si="13"/>
        <v>0</v>
      </c>
      <c r="AL39" s="56">
        <f t="shared" si="14"/>
        <v>0</v>
      </c>
      <c r="AM39" s="159" t="b">
        <f t="shared" si="15"/>
        <v>0</v>
      </c>
      <c r="AN39" s="160" t="str">
        <f>IF(J39="c",SUMMARY!$C$13*F39/12,"-")</f>
        <v>-</v>
      </c>
      <c r="AO39" s="160" t="str">
        <f>IF(J39="s",SUMMARY!$C$12*I39,"-")</f>
        <v>-</v>
      </c>
      <c r="AP39" s="178" t="str">
        <f t="shared" si="16"/>
        <v>-</v>
      </c>
      <c r="AQ39" s="166" t="str">
        <f>IF(J39="s",H39*SUMMARY!$I$12,"-")</f>
        <v>-</v>
      </c>
      <c r="AR39" s="170" t="str">
        <f>IF(J39="S",IF(AO39*SUMMARY!$H$61&gt;AQ39,SUMMARY!$H$61*AQ39,AO39),"-")</f>
        <v>-</v>
      </c>
      <c r="AS39" s="32"/>
      <c r="AT39" s="125">
        <f t="shared" si="23"/>
        <v>0</v>
      </c>
      <c r="AU39" s="125">
        <f t="shared" si="24"/>
        <v>0</v>
      </c>
      <c r="AV39" s="183">
        <f t="shared" si="25"/>
        <v>0</v>
      </c>
      <c r="AW39" s="32"/>
      <c r="AX39" s="32"/>
      <c r="AY39" s="450" t="str">
        <f t="shared" si="26"/>
        <v xml:space="preserve"> </v>
      </c>
    </row>
    <row r="40" spans="1:51" s="120" customFormat="1">
      <c r="A40" s="340"/>
      <c r="B40" s="340"/>
      <c r="C40" s="117">
        <f t="shared" si="27"/>
        <v>19</v>
      </c>
      <c r="D40" s="341"/>
      <c r="E40" s="341"/>
      <c r="F40" s="341">
        <f t="shared" si="17"/>
        <v>0</v>
      </c>
      <c r="G40" s="342"/>
      <c r="H40" s="118" t="str">
        <f t="shared" si="4"/>
        <v>-</v>
      </c>
      <c r="I40" s="119" t="str">
        <f>IF(J40="s",(D40+E40)/16*F40/12*SUMMARY!$H$60," ")</f>
        <v xml:space="preserve"> </v>
      </c>
      <c r="J40" s="119" t="str">
        <f>IF(F40&gt;0,IF(B40&lt;SUMMARY!$H$63,"C","S")," ")</f>
        <v xml:space="preserve"> </v>
      </c>
      <c r="K40" s="119" t="str">
        <f t="shared" si="5"/>
        <v>-</v>
      </c>
      <c r="L40" s="343"/>
      <c r="M40" s="44" t="str">
        <f t="shared" si="6"/>
        <v>-</v>
      </c>
      <c r="N40" s="157">
        <f t="shared" si="18"/>
        <v>0</v>
      </c>
      <c r="O40" s="157">
        <f t="shared" si="19"/>
        <v>0</v>
      </c>
      <c r="P40" s="157">
        <f t="shared" si="20"/>
        <v>0</v>
      </c>
      <c r="Q40" s="157">
        <f t="shared" si="21"/>
        <v>0</v>
      </c>
      <c r="R40" s="158">
        <f t="shared" si="22"/>
        <v>0</v>
      </c>
      <c r="S40" s="158">
        <f t="shared" si="22"/>
        <v>0</v>
      </c>
      <c r="T40" s="158">
        <f t="shared" si="22"/>
        <v>0</v>
      </c>
      <c r="U40" s="158">
        <f t="shared" si="22"/>
        <v>0</v>
      </c>
      <c r="V40" s="158">
        <f t="shared" si="22"/>
        <v>0</v>
      </c>
      <c r="W40" s="158">
        <f t="shared" si="22"/>
        <v>0</v>
      </c>
      <c r="X40" s="158">
        <f t="shared" si="22"/>
        <v>0</v>
      </c>
      <c r="Y40" s="158">
        <f t="shared" si="22"/>
        <v>0</v>
      </c>
      <c r="Z40" s="158">
        <f t="shared" si="22"/>
        <v>0</v>
      </c>
      <c r="AA40" s="158">
        <f t="shared" si="22"/>
        <v>0</v>
      </c>
      <c r="AB40" s="158">
        <f t="shared" si="22"/>
        <v>0</v>
      </c>
      <c r="AC40" s="158">
        <f t="shared" si="22"/>
        <v>0</v>
      </c>
      <c r="AD40" s="158">
        <f t="shared" si="22"/>
        <v>0</v>
      </c>
      <c r="AE40" s="44" t="str">
        <f>IF(J40="s",IF(K40&gt;(SUMMARY!$I$12*H40),K40,0),"- ")</f>
        <v xml:space="preserve">- </v>
      </c>
      <c r="AF40" s="56" t="str">
        <f t="shared" si="8"/>
        <v>OK</v>
      </c>
      <c r="AG40" s="56">
        <f t="shared" si="9"/>
        <v>0</v>
      </c>
      <c r="AH40" s="56">
        <f t="shared" si="10"/>
        <v>0</v>
      </c>
      <c r="AI40" s="56">
        <f t="shared" si="11"/>
        <v>0</v>
      </c>
      <c r="AJ40" s="56">
        <f t="shared" si="12"/>
        <v>0</v>
      </c>
      <c r="AK40" s="56">
        <f t="shared" si="13"/>
        <v>0</v>
      </c>
      <c r="AL40" s="56">
        <f t="shared" si="14"/>
        <v>0</v>
      </c>
      <c r="AM40" s="159" t="b">
        <f t="shared" si="15"/>
        <v>0</v>
      </c>
      <c r="AN40" s="160" t="str">
        <f>IF(J40="c",SUMMARY!$C$13*F40/12,"-")</f>
        <v>-</v>
      </c>
      <c r="AO40" s="160" t="str">
        <f>IF(J40="s",SUMMARY!$C$12*I40,"-")</f>
        <v>-</v>
      </c>
      <c r="AP40" s="178" t="str">
        <f t="shared" si="16"/>
        <v>-</v>
      </c>
      <c r="AQ40" s="166" t="str">
        <f>IF(J40="s",H40*SUMMARY!$I$12,"-")</f>
        <v>-</v>
      </c>
      <c r="AR40" s="170" t="str">
        <f>IF(J40="S",IF(AO40*SUMMARY!$H$61&gt;AQ40,SUMMARY!$H$61*AQ40,AO40),"-")</f>
        <v>-</v>
      </c>
      <c r="AS40" s="32"/>
      <c r="AT40" s="125">
        <f t="shared" si="23"/>
        <v>0</v>
      </c>
      <c r="AU40" s="125">
        <f t="shared" si="24"/>
        <v>0</v>
      </c>
      <c r="AV40" s="183">
        <f t="shared" si="25"/>
        <v>0</v>
      </c>
      <c r="AW40" s="32"/>
      <c r="AX40" s="32"/>
      <c r="AY40" s="450" t="str">
        <f t="shared" si="26"/>
        <v xml:space="preserve"> </v>
      </c>
    </row>
    <row r="41" spans="1:51" s="120" customFormat="1">
      <c r="A41" s="340"/>
      <c r="B41" s="340"/>
      <c r="C41" s="117">
        <f t="shared" si="27"/>
        <v>20</v>
      </c>
      <c r="D41" s="341"/>
      <c r="E41" s="341"/>
      <c r="F41" s="341">
        <f t="shared" si="17"/>
        <v>0</v>
      </c>
      <c r="G41" s="342"/>
      <c r="H41" s="118" t="str">
        <f t="shared" si="4"/>
        <v>-</v>
      </c>
      <c r="I41" s="119" t="str">
        <f>IF(J41="s",(D41+E41)/16*F41/12*SUMMARY!$H$60," ")</f>
        <v xml:space="preserve"> </v>
      </c>
      <c r="J41" s="119" t="str">
        <f>IF(F41&gt;0,IF(B41&lt;SUMMARY!$H$63,"C","S")," ")</f>
        <v xml:space="preserve"> </v>
      </c>
      <c r="K41" s="119" t="str">
        <f t="shared" si="5"/>
        <v>-</v>
      </c>
      <c r="L41" s="343"/>
      <c r="M41" s="44" t="str">
        <f t="shared" si="6"/>
        <v>-</v>
      </c>
      <c r="N41" s="157">
        <f t="shared" si="18"/>
        <v>0</v>
      </c>
      <c r="O41" s="157">
        <f t="shared" si="19"/>
        <v>0</v>
      </c>
      <c r="P41" s="157">
        <f t="shared" si="20"/>
        <v>0</v>
      </c>
      <c r="Q41" s="157">
        <f t="shared" si="21"/>
        <v>0</v>
      </c>
      <c r="R41" s="158">
        <f t="shared" si="22"/>
        <v>0</v>
      </c>
      <c r="S41" s="158">
        <f t="shared" si="22"/>
        <v>0</v>
      </c>
      <c r="T41" s="158">
        <f t="shared" si="22"/>
        <v>0</v>
      </c>
      <c r="U41" s="158">
        <f t="shared" si="22"/>
        <v>0</v>
      </c>
      <c r="V41" s="158">
        <f t="shared" si="22"/>
        <v>0</v>
      </c>
      <c r="W41" s="158">
        <f t="shared" si="22"/>
        <v>0</v>
      </c>
      <c r="X41" s="158">
        <f t="shared" si="22"/>
        <v>0</v>
      </c>
      <c r="Y41" s="158">
        <f t="shared" si="22"/>
        <v>0</v>
      </c>
      <c r="Z41" s="158">
        <f t="shared" si="22"/>
        <v>0</v>
      </c>
      <c r="AA41" s="158">
        <f t="shared" si="22"/>
        <v>0</v>
      </c>
      <c r="AB41" s="158">
        <f t="shared" si="22"/>
        <v>0</v>
      </c>
      <c r="AC41" s="158">
        <f t="shared" si="22"/>
        <v>0</v>
      </c>
      <c r="AD41" s="158">
        <f t="shared" si="22"/>
        <v>0</v>
      </c>
      <c r="AE41" s="44" t="str">
        <f>IF(J41="s",IF(K41&gt;(SUMMARY!$I$12*H41),K41,0),"- ")</f>
        <v xml:space="preserve">- </v>
      </c>
      <c r="AF41" s="56" t="str">
        <f t="shared" si="8"/>
        <v>OK</v>
      </c>
      <c r="AG41" s="56">
        <f t="shared" si="9"/>
        <v>0</v>
      </c>
      <c r="AH41" s="56">
        <f t="shared" si="10"/>
        <v>0</v>
      </c>
      <c r="AI41" s="56">
        <f t="shared" si="11"/>
        <v>0</v>
      </c>
      <c r="AJ41" s="56">
        <f t="shared" si="12"/>
        <v>0</v>
      </c>
      <c r="AK41" s="56">
        <f t="shared" si="13"/>
        <v>0</v>
      </c>
      <c r="AL41" s="56">
        <f t="shared" si="14"/>
        <v>0</v>
      </c>
      <c r="AM41" s="159" t="b">
        <f t="shared" si="15"/>
        <v>0</v>
      </c>
      <c r="AN41" s="160" t="str">
        <f>IF(J41="c",SUMMARY!$C$13*F41/12,"-")</f>
        <v>-</v>
      </c>
      <c r="AO41" s="160" t="str">
        <f>IF(J41="s",SUMMARY!$C$12*I41,"-")</f>
        <v>-</v>
      </c>
      <c r="AP41" s="178" t="str">
        <f t="shared" si="16"/>
        <v>-</v>
      </c>
      <c r="AQ41" s="166" t="str">
        <f>IF(J41="s",H41*SUMMARY!$I$12,"-")</f>
        <v>-</v>
      </c>
      <c r="AR41" s="170" t="str">
        <f>IF(J41="S",IF(AO41*SUMMARY!$H$61&gt;AQ41,SUMMARY!$H$61*AQ41,AO41),"-")</f>
        <v>-</v>
      </c>
      <c r="AS41" s="32"/>
      <c r="AT41" s="125">
        <f t="shared" si="23"/>
        <v>0</v>
      </c>
      <c r="AU41" s="125">
        <f t="shared" si="24"/>
        <v>0</v>
      </c>
      <c r="AV41" s="183">
        <f t="shared" si="25"/>
        <v>0</v>
      </c>
      <c r="AW41" s="32"/>
      <c r="AX41" s="32"/>
      <c r="AY41" s="450" t="str">
        <f t="shared" si="26"/>
        <v xml:space="preserve"> </v>
      </c>
    </row>
    <row r="42" spans="1:51" s="120" customFormat="1">
      <c r="A42" s="340"/>
      <c r="B42" s="340"/>
      <c r="C42" s="117">
        <f t="shared" si="27"/>
        <v>21</v>
      </c>
      <c r="D42" s="341"/>
      <c r="E42" s="341"/>
      <c r="F42" s="341">
        <f t="shared" si="17"/>
        <v>0</v>
      </c>
      <c r="G42" s="342"/>
      <c r="H42" s="118" t="str">
        <f t="shared" si="4"/>
        <v>-</v>
      </c>
      <c r="I42" s="119" t="str">
        <f>IF(J42="s",(D42+E42)/16*F42/12*SUMMARY!$H$60," ")</f>
        <v xml:space="preserve"> </v>
      </c>
      <c r="J42" s="119" t="str">
        <f>IF(F42&gt;0,IF(B42&lt;SUMMARY!$H$63,"C","S")," ")</f>
        <v xml:space="preserve"> </v>
      </c>
      <c r="K42" s="119" t="str">
        <f t="shared" si="5"/>
        <v>-</v>
      </c>
      <c r="L42" s="343"/>
      <c r="M42" s="44" t="str">
        <f t="shared" si="6"/>
        <v>-</v>
      </c>
      <c r="N42" s="157">
        <f t="shared" si="18"/>
        <v>0</v>
      </c>
      <c r="O42" s="157">
        <f t="shared" si="19"/>
        <v>0</v>
      </c>
      <c r="P42" s="157">
        <f t="shared" si="20"/>
        <v>0</v>
      </c>
      <c r="Q42" s="157">
        <f t="shared" si="21"/>
        <v>0</v>
      </c>
      <c r="R42" s="158">
        <f t="shared" si="22"/>
        <v>0</v>
      </c>
      <c r="S42" s="158">
        <f t="shared" si="22"/>
        <v>0</v>
      </c>
      <c r="T42" s="158">
        <f t="shared" si="22"/>
        <v>0</v>
      </c>
      <c r="U42" s="158">
        <f t="shared" si="22"/>
        <v>0</v>
      </c>
      <c r="V42" s="158">
        <f t="shared" si="22"/>
        <v>0</v>
      </c>
      <c r="W42" s="158">
        <f t="shared" si="22"/>
        <v>0</v>
      </c>
      <c r="X42" s="158">
        <f t="shared" si="22"/>
        <v>0</v>
      </c>
      <c r="Y42" s="158">
        <f t="shared" si="22"/>
        <v>0</v>
      </c>
      <c r="Z42" s="158">
        <f t="shared" si="22"/>
        <v>0</v>
      </c>
      <c r="AA42" s="158">
        <f t="shared" si="22"/>
        <v>0</v>
      </c>
      <c r="AB42" s="158">
        <f t="shared" si="22"/>
        <v>0</v>
      </c>
      <c r="AC42" s="158">
        <f t="shared" si="22"/>
        <v>0</v>
      </c>
      <c r="AD42" s="158">
        <f t="shared" si="22"/>
        <v>0</v>
      </c>
      <c r="AE42" s="44" t="str">
        <f>IF(J42="s",IF(K42&gt;(SUMMARY!$I$12*H42),K42,0),"- ")</f>
        <v xml:space="preserve">- </v>
      </c>
      <c r="AF42" s="56" t="str">
        <f t="shared" si="8"/>
        <v>OK</v>
      </c>
      <c r="AG42" s="56">
        <f t="shared" si="9"/>
        <v>0</v>
      </c>
      <c r="AH42" s="56">
        <f t="shared" si="10"/>
        <v>0</v>
      </c>
      <c r="AI42" s="56">
        <f t="shared" si="11"/>
        <v>0</v>
      </c>
      <c r="AJ42" s="56">
        <f t="shared" si="12"/>
        <v>0</v>
      </c>
      <c r="AK42" s="56">
        <f t="shared" si="13"/>
        <v>0</v>
      </c>
      <c r="AL42" s="56">
        <f t="shared" si="14"/>
        <v>0</v>
      </c>
      <c r="AM42" s="159" t="b">
        <f t="shared" si="15"/>
        <v>0</v>
      </c>
      <c r="AN42" s="160" t="str">
        <f>IF(J42="c",SUMMARY!$C$13*F42/12,"-")</f>
        <v>-</v>
      </c>
      <c r="AO42" s="160" t="str">
        <f>IF(J42="s",SUMMARY!$C$12*I42,"-")</f>
        <v>-</v>
      </c>
      <c r="AP42" s="178" t="str">
        <f t="shared" si="16"/>
        <v>-</v>
      </c>
      <c r="AQ42" s="166" t="str">
        <f>IF(J42="s",H42*SUMMARY!$I$12,"-")</f>
        <v>-</v>
      </c>
      <c r="AR42" s="170" t="str">
        <f>IF(J42="S",IF(AO42*SUMMARY!$H$61&gt;AQ42,SUMMARY!$H$61*AQ42,AO42),"-")</f>
        <v>-</v>
      </c>
      <c r="AS42" s="32"/>
      <c r="AT42" s="125">
        <f t="shared" si="23"/>
        <v>0</v>
      </c>
      <c r="AU42" s="125">
        <f t="shared" si="24"/>
        <v>0</v>
      </c>
      <c r="AV42" s="183">
        <f t="shared" si="25"/>
        <v>0</v>
      </c>
      <c r="AW42" s="32"/>
      <c r="AX42" s="32"/>
      <c r="AY42" s="450" t="str">
        <f t="shared" si="26"/>
        <v xml:space="preserve"> </v>
      </c>
    </row>
    <row r="43" spans="1:51" s="120" customFormat="1">
      <c r="A43" s="340"/>
      <c r="B43" s="340"/>
      <c r="C43" s="117">
        <f t="shared" si="27"/>
        <v>22</v>
      </c>
      <c r="D43" s="341"/>
      <c r="E43" s="341"/>
      <c r="F43" s="341">
        <f t="shared" si="17"/>
        <v>0</v>
      </c>
      <c r="G43" s="342"/>
      <c r="H43" s="118" t="str">
        <f t="shared" si="4"/>
        <v>-</v>
      </c>
      <c r="I43" s="119" t="str">
        <f>IF(J43="s",(D43+E43)/16*F43/12*SUMMARY!$H$60," ")</f>
        <v xml:space="preserve"> </v>
      </c>
      <c r="J43" s="119" t="str">
        <f>IF(F43&gt;0,IF(B43&lt;SUMMARY!$H$63,"C","S")," ")</f>
        <v xml:space="preserve"> </v>
      </c>
      <c r="K43" s="119" t="str">
        <f t="shared" si="5"/>
        <v>-</v>
      </c>
      <c r="L43" s="343"/>
      <c r="M43" s="44" t="str">
        <f t="shared" si="6"/>
        <v>-</v>
      </c>
      <c r="N43" s="157">
        <f t="shared" si="18"/>
        <v>0</v>
      </c>
      <c r="O43" s="157">
        <f t="shared" si="19"/>
        <v>0</v>
      </c>
      <c r="P43" s="157">
        <f t="shared" si="20"/>
        <v>0</v>
      </c>
      <c r="Q43" s="157">
        <f t="shared" si="21"/>
        <v>0</v>
      </c>
      <c r="R43" s="158">
        <f t="shared" si="22"/>
        <v>0</v>
      </c>
      <c r="S43" s="158">
        <f t="shared" si="22"/>
        <v>0</v>
      </c>
      <c r="T43" s="158">
        <f t="shared" si="22"/>
        <v>0</v>
      </c>
      <c r="U43" s="158">
        <f t="shared" si="22"/>
        <v>0</v>
      </c>
      <c r="V43" s="158">
        <f t="shared" si="22"/>
        <v>0</v>
      </c>
      <c r="W43" s="158">
        <f t="shared" si="22"/>
        <v>0</v>
      </c>
      <c r="X43" s="158">
        <f t="shared" si="22"/>
        <v>0</v>
      </c>
      <c r="Y43" s="158">
        <f t="shared" si="22"/>
        <v>0</v>
      </c>
      <c r="Z43" s="158">
        <f t="shared" si="22"/>
        <v>0</v>
      </c>
      <c r="AA43" s="158">
        <f t="shared" si="22"/>
        <v>0</v>
      </c>
      <c r="AB43" s="158">
        <f t="shared" si="22"/>
        <v>0</v>
      </c>
      <c r="AC43" s="158">
        <f t="shared" si="22"/>
        <v>0</v>
      </c>
      <c r="AD43" s="158">
        <f t="shared" si="22"/>
        <v>0</v>
      </c>
      <c r="AE43" s="44" t="str">
        <f>IF(J43="s",IF(K43&gt;(SUMMARY!$I$12*H43),K43,0),"- ")</f>
        <v xml:space="preserve">- </v>
      </c>
      <c r="AF43" s="56" t="str">
        <f t="shared" si="8"/>
        <v>OK</v>
      </c>
      <c r="AG43" s="56">
        <f t="shared" si="9"/>
        <v>0</v>
      </c>
      <c r="AH43" s="56">
        <f t="shared" si="10"/>
        <v>0</v>
      </c>
      <c r="AI43" s="56">
        <f t="shared" si="11"/>
        <v>0</v>
      </c>
      <c r="AJ43" s="56">
        <f t="shared" si="12"/>
        <v>0</v>
      </c>
      <c r="AK43" s="56">
        <f t="shared" si="13"/>
        <v>0</v>
      </c>
      <c r="AL43" s="56">
        <f t="shared" si="14"/>
        <v>0</v>
      </c>
      <c r="AM43" s="159" t="b">
        <f t="shared" si="15"/>
        <v>0</v>
      </c>
      <c r="AN43" s="160" t="str">
        <f>IF(J43="c",SUMMARY!$C$13*F43/12,"-")</f>
        <v>-</v>
      </c>
      <c r="AO43" s="160" t="str">
        <f>IF(J43="s",SUMMARY!$C$12*I43,"-")</f>
        <v>-</v>
      </c>
      <c r="AP43" s="178" t="str">
        <f t="shared" si="16"/>
        <v>-</v>
      </c>
      <c r="AQ43" s="166" t="str">
        <f>IF(J43="s",H43*SUMMARY!$I$12,"-")</f>
        <v>-</v>
      </c>
      <c r="AR43" s="170" t="str">
        <f>IF(J43="S",IF(AO43*SUMMARY!$H$61&gt;AQ43,SUMMARY!$H$61*AQ43,AO43),"-")</f>
        <v>-</v>
      </c>
      <c r="AS43" s="32"/>
      <c r="AT43" s="125">
        <f t="shared" si="23"/>
        <v>0</v>
      </c>
      <c r="AU43" s="125">
        <f t="shared" si="24"/>
        <v>0</v>
      </c>
      <c r="AV43" s="183">
        <f t="shared" si="25"/>
        <v>0</v>
      </c>
      <c r="AW43" s="32"/>
      <c r="AX43" s="32"/>
      <c r="AY43" s="450" t="str">
        <f t="shared" si="26"/>
        <v xml:space="preserve"> </v>
      </c>
    </row>
    <row r="44" spans="1:51" s="120" customFormat="1">
      <c r="A44" s="340"/>
      <c r="B44" s="340"/>
      <c r="C44" s="117">
        <f t="shared" si="27"/>
        <v>23</v>
      </c>
      <c r="D44" s="341"/>
      <c r="E44" s="341"/>
      <c r="F44" s="341">
        <f t="shared" si="17"/>
        <v>0</v>
      </c>
      <c r="G44" s="342"/>
      <c r="H44" s="118" t="str">
        <f t="shared" si="4"/>
        <v>-</v>
      </c>
      <c r="I44" s="119" t="str">
        <f>IF(J44="s",(D44+E44)/16*F44/12*SUMMARY!$H$60," ")</f>
        <v xml:space="preserve"> </v>
      </c>
      <c r="J44" s="119" t="str">
        <f>IF(F44&gt;0,IF(B44&lt;SUMMARY!$H$63,"C","S")," ")</f>
        <v xml:space="preserve"> </v>
      </c>
      <c r="K44" s="119" t="str">
        <f t="shared" si="5"/>
        <v>-</v>
      </c>
      <c r="L44" s="343"/>
      <c r="M44" s="44" t="str">
        <f t="shared" si="6"/>
        <v>-</v>
      </c>
      <c r="N44" s="157">
        <f t="shared" si="18"/>
        <v>0</v>
      </c>
      <c r="O44" s="157">
        <f t="shared" si="19"/>
        <v>0</v>
      </c>
      <c r="P44" s="157">
        <f t="shared" si="20"/>
        <v>0</v>
      </c>
      <c r="Q44" s="157">
        <f t="shared" si="21"/>
        <v>0</v>
      </c>
      <c r="R44" s="158">
        <f t="shared" si="22"/>
        <v>0</v>
      </c>
      <c r="S44" s="158">
        <f t="shared" si="22"/>
        <v>0</v>
      </c>
      <c r="T44" s="158">
        <f t="shared" si="22"/>
        <v>0</v>
      </c>
      <c r="U44" s="158">
        <f t="shared" si="22"/>
        <v>0</v>
      </c>
      <c r="V44" s="158">
        <f t="shared" si="22"/>
        <v>0</v>
      </c>
      <c r="W44" s="158">
        <f t="shared" si="22"/>
        <v>0</v>
      </c>
      <c r="X44" s="158">
        <f t="shared" si="22"/>
        <v>0</v>
      </c>
      <c r="Y44" s="158">
        <f t="shared" si="22"/>
        <v>0</v>
      </c>
      <c r="Z44" s="158">
        <f t="shared" si="22"/>
        <v>0</v>
      </c>
      <c r="AA44" s="158">
        <f t="shared" si="22"/>
        <v>0</v>
      </c>
      <c r="AB44" s="158">
        <f t="shared" si="22"/>
        <v>0</v>
      </c>
      <c r="AC44" s="158">
        <f t="shared" si="22"/>
        <v>0</v>
      </c>
      <c r="AD44" s="158">
        <f t="shared" si="22"/>
        <v>0</v>
      </c>
      <c r="AE44" s="44" t="str">
        <f>IF(J44="s",IF(K44&gt;(SUMMARY!$I$12*H44),K44,0),"- ")</f>
        <v xml:space="preserve">- </v>
      </c>
      <c r="AF44" s="56" t="str">
        <f t="shared" si="8"/>
        <v>OK</v>
      </c>
      <c r="AG44" s="56">
        <f t="shared" si="9"/>
        <v>0</v>
      </c>
      <c r="AH44" s="56">
        <f t="shared" si="10"/>
        <v>0</v>
      </c>
      <c r="AI44" s="56">
        <f t="shared" si="11"/>
        <v>0</v>
      </c>
      <c r="AJ44" s="56">
        <f t="shared" si="12"/>
        <v>0</v>
      </c>
      <c r="AK44" s="56">
        <f t="shared" si="13"/>
        <v>0</v>
      </c>
      <c r="AL44" s="56">
        <f t="shared" si="14"/>
        <v>0</v>
      </c>
      <c r="AM44" s="159" t="b">
        <f t="shared" si="15"/>
        <v>0</v>
      </c>
      <c r="AN44" s="160" t="str">
        <f>IF(J44="c",SUMMARY!$C$13*F44/12,"-")</f>
        <v>-</v>
      </c>
      <c r="AO44" s="160" t="str">
        <f>IF(J44="s",SUMMARY!$C$12*I44,"-")</f>
        <v>-</v>
      </c>
      <c r="AP44" s="178" t="str">
        <f t="shared" si="16"/>
        <v>-</v>
      </c>
      <c r="AQ44" s="166" t="str">
        <f>IF(J44="s",H44*SUMMARY!$I$12,"-")</f>
        <v>-</v>
      </c>
      <c r="AR44" s="170" t="str">
        <f>IF(J44="S",IF(AO44*SUMMARY!$H$61&gt;AQ44,SUMMARY!$H$61*AQ44,AO44),"-")</f>
        <v>-</v>
      </c>
      <c r="AS44" s="32"/>
      <c r="AT44" s="125">
        <f t="shared" si="23"/>
        <v>0</v>
      </c>
      <c r="AU44" s="125">
        <f t="shared" si="24"/>
        <v>0</v>
      </c>
      <c r="AV44" s="183">
        <f t="shared" si="25"/>
        <v>0</v>
      </c>
      <c r="AW44" s="32"/>
      <c r="AX44" s="32"/>
      <c r="AY44" s="450" t="str">
        <f t="shared" si="26"/>
        <v xml:space="preserve"> </v>
      </c>
    </row>
    <row r="45" spans="1:51" s="120" customFormat="1">
      <c r="A45" s="506"/>
      <c r="B45" s="506"/>
      <c r="C45" s="117">
        <f t="shared" si="27"/>
        <v>24</v>
      </c>
      <c r="D45" s="173"/>
      <c r="E45" s="173"/>
      <c r="F45" s="341">
        <f t="shared" si="17"/>
        <v>0</v>
      </c>
      <c r="G45" s="117"/>
      <c r="H45" s="118" t="str">
        <f t="shared" si="4"/>
        <v>-</v>
      </c>
      <c r="I45" s="119" t="str">
        <f>IF(J45="s",(D45+E45)/16*F45/12*SUMMARY!$H$60," ")</f>
        <v xml:space="preserve"> </v>
      </c>
      <c r="J45" s="119" t="str">
        <f>IF(F45&gt;0,IF(B45&lt;SUMMARY!$H$63,"C","S")," ")</f>
        <v xml:space="preserve"> </v>
      </c>
      <c r="K45" s="119" t="str">
        <f t="shared" si="5"/>
        <v>-</v>
      </c>
      <c r="L45" s="343"/>
      <c r="M45" s="44" t="str">
        <f t="shared" si="6"/>
        <v>-</v>
      </c>
      <c r="N45" s="157">
        <f t="shared" si="18"/>
        <v>0</v>
      </c>
      <c r="O45" s="157">
        <f t="shared" si="19"/>
        <v>0</v>
      </c>
      <c r="P45" s="157">
        <f t="shared" si="20"/>
        <v>0</v>
      </c>
      <c r="Q45" s="157">
        <f t="shared" si="21"/>
        <v>0</v>
      </c>
      <c r="R45" s="158">
        <f t="shared" si="22"/>
        <v>0</v>
      </c>
      <c r="S45" s="158">
        <f t="shared" si="22"/>
        <v>0</v>
      </c>
      <c r="T45" s="158">
        <f t="shared" si="22"/>
        <v>0</v>
      </c>
      <c r="U45" s="158">
        <f t="shared" si="22"/>
        <v>0</v>
      </c>
      <c r="V45" s="158">
        <f t="shared" si="22"/>
        <v>0</v>
      </c>
      <c r="W45" s="158">
        <f t="shared" si="22"/>
        <v>0</v>
      </c>
      <c r="X45" s="158">
        <f t="shared" si="22"/>
        <v>0</v>
      </c>
      <c r="Y45" s="158">
        <f t="shared" si="22"/>
        <v>0</v>
      </c>
      <c r="Z45" s="158">
        <f t="shared" si="22"/>
        <v>0</v>
      </c>
      <c r="AA45" s="158">
        <f t="shared" si="22"/>
        <v>0</v>
      </c>
      <c r="AB45" s="158">
        <f t="shared" si="22"/>
        <v>0</v>
      </c>
      <c r="AC45" s="158">
        <f t="shared" si="22"/>
        <v>0</v>
      </c>
      <c r="AD45" s="158">
        <f t="shared" si="22"/>
        <v>0</v>
      </c>
      <c r="AE45" s="44" t="str">
        <f>IF(J45="s",IF(K45&gt;(SUMMARY!$I$12*H45),K45,0),"- ")</f>
        <v xml:space="preserve">- </v>
      </c>
      <c r="AF45" s="56" t="str">
        <f t="shared" si="8"/>
        <v>OK</v>
      </c>
      <c r="AG45" s="56">
        <f t="shared" si="9"/>
        <v>0</v>
      </c>
      <c r="AH45" s="56">
        <f t="shared" si="10"/>
        <v>0</v>
      </c>
      <c r="AI45" s="56">
        <f t="shared" si="11"/>
        <v>0</v>
      </c>
      <c r="AJ45" s="56">
        <f t="shared" si="12"/>
        <v>0</v>
      </c>
      <c r="AK45" s="56">
        <f t="shared" si="13"/>
        <v>0</v>
      </c>
      <c r="AL45" s="56">
        <f t="shared" si="14"/>
        <v>0</v>
      </c>
      <c r="AM45" s="159" t="b">
        <f t="shared" si="15"/>
        <v>0</v>
      </c>
      <c r="AN45" s="160" t="str">
        <f>IF(J45="c",SUMMARY!$C$13*F45/12,"-")</f>
        <v>-</v>
      </c>
      <c r="AO45" s="160" t="str">
        <f>IF(J45="s",SUMMARY!$C$12*I45,"-")</f>
        <v>-</v>
      </c>
      <c r="AP45" s="178" t="str">
        <f t="shared" si="16"/>
        <v>-</v>
      </c>
      <c r="AQ45" s="166" t="str">
        <f>IF(J45="s",H45*SUMMARY!$I$12,"-")</f>
        <v>-</v>
      </c>
      <c r="AR45" s="170" t="str">
        <f>IF(J45="S",IF(AO45*SUMMARY!$H$61&gt;AQ45,SUMMARY!$H$61*AQ45,AO45),"-")</f>
        <v>-</v>
      </c>
      <c r="AS45" s="32"/>
      <c r="AT45" s="125">
        <f t="shared" si="23"/>
        <v>0</v>
      </c>
      <c r="AU45" s="125">
        <f t="shared" si="24"/>
        <v>0</v>
      </c>
      <c r="AV45" s="183">
        <f t="shared" si="25"/>
        <v>0</v>
      </c>
      <c r="AW45" s="32"/>
      <c r="AX45" s="32"/>
      <c r="AY45" s="450" t="str">
        <f t="shared" si="26"/>
        <v xml:space="preserve"> </v>
      </c>
    </row>
    <row r="46" spans="1:51" s="120" customFormat="1">
      <c r="A46" s="506"/>
      <c r="B46" s="506"/>
      <c r="C46" s="117">
        <f t="shared" si="27"/>
        <v>25</v>
      </c>
      <c r="D46" s="173"/>
      <c r="E46" s="173"/>
      <c r="F46" s="341">
        <f t="shared" si="17"/>
        <v>0</v>
      </c>
      <c r="G46" s="117"/>
      <c r="H46" s="118" t="str">
        <f t="shared" si="4"/>
        <v>-</v>
      </c>
      <c r="I46" s="119" t="str">
        <f>IF(J46="s",(D46+E46)/16*F46/12*SUMMARY!$H$60," ")</f>
        <v xml:space="preserve"> </v>
      </c>
      <c r="J46" s="119" t="str">
        <f>IF(F46&gt;0,IF(B46&lt;SUMMARY!$H$63,"C","S")," ")</f>
        <v xml:space="preserve"> </v>
      </c>
      <c r="K46" s="119" t="str">
        <f t="shared" si="5"/>
        <v>-</v>
      </c>
      <c r="L46" s="343"/>
      <c r="M46" s="44" t="str">
        <f t="shared" si="6"/>
        <v>-</v>
      </c>
      <c r="N46" s="157">
        <f t="shared" si="18"/>
        <v>0</v>
      </c>
      <c r="O46" s="157">
        <f t="shared" si="19"/>
        <v>0</v>
      </c>
      <c r="P46" s="157">
        <f t="shared" si="20"/>
        <v>0</v>
      </c>
      <c r="Q46" s="157">
        <f t="shared" si="21"/>
        <v>0</v>
      </c>
      <c r="R46" s="158">
        <f t="shared" si="22"/>
        <v>0</v>
      </c>
      <c r="S46" s="158">
        <f t="shared" si="22"/>
        <v>0</v>
      </c>
      <c r="T46" s="158">
        <f t="shared" si="22"/>
        <v>0</v>
      </c>
      <c r="U46" s="158">
        <f t="shared" si="22"/>
        <v>0</v>
      </c>
      <c r="V46" s="158">
        <f t="shared" si="22"/>
        <v>0</v>
      </c>
      <c r="W46" s="158">
        <f t="shared" si="22"/>
        <v>0</v>
      </c>
      <c r="X46" s="158">
        <f t="shared" si="22"/>
        <v>0</v>
      </c>
      <c r="Y46" s="158">
        <f t="shared" si="22"/>
        <v>0</v>
      </c>
      <c r="Z46" s="158">
        <f t="shared" si="22"/>
        <v>0</v>
      </c>
      <c r="AA46" s="158">
        <f t="shared" si="22"/>
        <v>0</v>
      </c>
      <c r="AB46" s="158">
        <f t="shared" si="22"/>
        <v>0</v>
      </c>
      <c r="AC46" s="158">
        <f t="shared" si="22"/>
        <v>0</v>
      </c>
      <c r="AD46" s="158">
        <f t="shared" si="22"/>
        <v>0</v>
      </c>
      <c r="AE46" s="44" t="str">
        <f>IF(J46="s",IF(K46&gt;(SUMMARY!$I$12*H46),K46,0),"- ")</f>
        <v xml:space="preserve">- </v>
      </c>
      <c r="AF46" s="56" t="str">
        <f t="shared" si="8"/>
        <v>OK</v>
      </c>
      <c r="AG46" s="56">
        <f t="shared" si="9"/>
        <v>0</v>
      </c>
      <c r="AH46" s="56">
        <f t="shared" si="10"/>
        <v>0</v>
      </c>
      <c r="AI46" s="56">
        <f t="shared" si="11"/>
        <v>0</v>
      </c>
      <c r="AJ46" s="56">
        <f t="shared" si="12"/>
        <v>0</v>
      </c>
      <c r="AK46" s="56">
        <f t="shared" si="13"/>
        <v>0</v>
      </c>
      <c r="AL46" s="56">
        <f t="shared" si="14"/>
        <v>0</v>
      </c>
      <c r="AM46" s="159" t="b">
        <f t="shared" si="15"/>
        <v>0</v>
      </c>
      <c r="AN46" s="160" t="str">
        <f>IF(J46="c",SUMMARY!$C$13*F46/12,"-")</f>
        <v>-</v>
      </c>
      <c r="AO46" s="160" t="str">
        <f>IF(J46="s",SUMMARY!$C$12*I46,"-")</f>
        <v>-</v>
      </c>
      <c r="AP46" s="178" t="str">
        <f t="shared" si="16"/>
        <v>-</v>
      </c>
      <c r="AQ46" s="166" t="str">
        <f>IF(J46="s",H46*SUMMARY!$I$12,"-")</f>
        <v>-</v>
      </c>
      <c r="AR46" s="170" t="str">
        <f>IF(J46="S",IF(AO46*SUMMARY!$H$61&gt;AQ46,SUMMARY!$H$61*AQ46,AO46),"-")</f>
        <v>-</v>
      </c>
      <c r="AS46" s="32"/>
      <c r="AT46" s="125">
        <f t="shared" si="23"/>
        <v>0</v>
      </c>
      <c r="AU46" s="125">
        <f t="shared" si="24"/>
        <v>0</v>
      </c>
      <c r="AV46" s="183">
        <f t="shared" si="25"/>
        <v>0</v>
      </c>
      <c r="AW46" s="32"/>
      <c r="AX46" s="32"/>
      <c r="AY46" s="450" t="str">
        <f t="shared" si="26"/>
        <v xml:space="preserve"> </v>
      </c>
    </row>
    <row r="47" spans="1:51" s="120" customFormat="1">
      <c r="A47" s="506"/>
      <c r="B47" s="506"/>
      <c r="C47" s="117">
        <f t="shared" si="27"/>
        <v>26</v>
      </c>
      <c r="D47" s="173"/>
      <c r="E47" s="173"/>
      <c r="F47" s="341">
        <f t="shared" si="17"/>
        <v>0</v>
      </c>
      <c r="G47" s="117"/>
      <c r="H47" s="118" t="str">
        <f t="shared" si="4"/>
        <v>-</v>
      </c>
      <c r="I47" s="119" t="str">
        <f>IF(J47="s",(D47+E47)/16*F47/12*SUMMARY!$H$60," ")</f>
        <v xml:space="preserve"> </v>
      </c>
      <c r="J47" s="119" t="str">
        <f>IF(F47&gt;0,IF(B47&lt;SUMMARY!$H$63,"C","S")," ")</f>
        <v xml:space="preserve"> </v>
      </c>
      <c r="K47" s="119" t="str">
        <f t="shared" si="5"/>
        <v>-</v>
      </c>
      <c r="L47" s="343"/>
      <c r="M47" s="44" t="str">
        <f t="shared" si="6"/>
        <v>-</v>
      </c>
      <c r="N47" s="157">
        <f t="shared" si="18"/>
        <v>0</v>
      </c>
      <c r="O47" s="157">
        <f t="shared" si="19"/>
        <v>0</v>
      </c>
      <c r="P47" s="157">
        <f t="shared" si="20"/>
        <v>0</v>
      </c>
      <c r="Q47" s="157">
        <f t="shared" si="21"/>
        <v>0</v>
      </c>
      <c r="R47" s="158">
        <f t="shared" si="22"/>
        <v>0</v>
      </c>
      <c r="S47" s="158">
        <f t="shared" si="22"/>
        <v>0</v>
      </c>
      <c r="T47" s="158">
        <f t="shared" si="22"/>
        <v>0</v>
      </c>
      <c r="U47" s="158">
        <f t="shared" si="22"/>
        <v>0</v>
      </c>
      <c r="V47" s="158">
        <f t="shared" si="22"/>
        <v>0</v>
      </c>
      <c r="W47" s="158">
        <f t="shared" si="22"/>
        <v>0</v>
      </c>
      <c r="X47" s="158">
        <f t="shared" si="22"/>
        <v>0</v>
      </c>
      <c r="Y47" s="158">
        <f t="shared" si="22"/>
        <v>0</v>
      </c>
      <c r="Z47" s="158">
        <f t="shared" si="22"/>
        <v>0</v>
      </c>
      <c r="AA47" s="158">
        <f t="shared" si="22"/>
        <v>0</v>
      </c>
      <c r="AB47" s="158">
        <f t="shared" si="22"/>
        <v>0</v>
      </c>
      <c r="AC47" s="158">
        <f t="shared" si="22"/>
        <v>0</v>
      </c>
      <c r="AD47" s="158">
        <f t="shared" si="22"/>
        <v>0</v>
      </c>
      <c r="AE47" s="44" t="str">
        <f>IF(J47="s",IF(K47&gt;(SUMMARY!$I$12*H47),K47,0),"- ")</f>
        <v xml:space="preserve">- </v>
      </c>
      <c r="AF47" s="56" t="str">
        <f t="shared" si="8"/>
        <v>OK</v>
      </c>
      <c r="AG47" s="56">
        <f t="shared" si="9"/>
        <v>0</v>
      </c>
      <c r="AH47" s="56">
        <f t="shared" si="10"/>
        <v>0</v>
      </c>
      <c r="AI47" s="56">
        <f t="shared" si="11"/>
        <v>0</v>
      </c>
      <c r="AJ47" s="56">
        <f t="shared" si="12"/>
        <v>0</v>
      </c>
      <c r="AK47" s="56">
        <f t="shared" si="13"/>
        <v>0</v>
      </c>
      <c r="AL47" s="56">
        <f t="shared" si="14"/>
        <v>0</v>
      </c>
      <c r="AM47" s="159" t="b">
        <f t="shared" si="15"/>
        <v>0</v>
      </c>
      <c r="AN47" s="160" t="str">
        <f>IF(J47="c",SUMMARY!$C$13*F47/12,"-")</f>
        <v>-</v>
      </c>
      <c r="AO47" s="160" t="str">
        <f>IF(J47="s",SUMMARY!$C$12*I47,"-")</f>
        <v>-</v>
      </c>
      <c r="AP47" s="178" t="str">
        <f t="shared" si="16"/>
        <v>-</v>
      </c>
      <c r="AQ47" s="166" t="str">
        <f>IF(J47="s",H47*SUMMARY!$I$12,"-")</f>
        <v>-</v>
      </c>
      <c r="AR47" s="170" t="str">
        <f>IF(J47="S",IF(AO47*SUMMARY!$H$61&gt;AQ47,SUMMARY!$H$61*AQ47,AO47),"-")</f>
        <v>-</v>
      </c>
      <c r="AS47" s="32"/>
      <c r="AT47" s="125">
        <f t="shared" si="23"/>
        <v>0</v>
      </c>
      <c r="AU47" s="125">
        <f t="shared" si="24"/>
        <v>0</v>
      </c>
      <c r="AV47" s="183">
        <f t="shared" si="25"/>
        <v>0</v>
      </c>
      <c r="AW47" s="32"/>
      <c r="AX47" s="32"/>
      <c r="AY47" s="450" t="str">
        <f t="shared" si="26"/>
        <v xml:space="preserve"> </v>
      </c>
    </row>
    <row r="48" spans="1:51" s="120" customFormat="1">
      <c r="A48" s="506"/>
      <c r="B48" s="506"/>
      <c r="C48" s="117">
        <f t="shared" si="27"/>
        <v>27</v>
      </c>
      <c r="D48" s="173"/>
      <c r="E48" s="173"/>
      <c r="F48" s="341">
        <f t="shared" si="17"/>
        <v>0</v>
      </c>
      <c r="G48" s="117"/>
      <c r="H48" s="118" t="str">
        <f t="shared" si="4"/>
        <v>-</v>
      </c>
      <c r="I48" s="119" t="str">
        <f>IF(J48="s",(D48+E48)/16*F48/12*SUMMARY!$H$60," ")</f>
        <v xml:space="preserve"> </v>
      </c>
      <c r="J48" s="119" t="str">
        <f>IF(F48&gt;0,IF(B48&lt;SUMMARY!$H$63,"C","S")," ")</f>
        <v xml:space="preserve"> </v>
      </c>
      <c r="K48" s="119" t="str">
        <f t="shared" si="5"/>
        <v>-</v>
      </c>
      <c r="L48" s="343"/>
      <c r="M48" s="44" t="str">
        <f t="shared" si="6"/>
        <v>-</v>
      </c>
      <c r="N48" s="157">
        <f t="shared" si="18"/>
        <v>0</v>
      </c>
      <c r="O48" s="157">
        <f t="shared" si="19"/>
        <v>0</v>
      </c>
      <c r="P48" s="157">
        <f t="shared" si="20"/>
        <v>0</v>
      </c>
      <c r="Q48" s="157">
        <f t="shared" si="21"/>
        <v>0</v>
      </c>
      <c r="R48" s="158">
        <f t="shared" si="22"/>
        <v>0</v>
      </c>
      <c r="S48" s="158">
        <f t="shared" si="22"/>
        <v>0</v>
      </c>
      <c r="T48" s="158">
        <f t="shared" si="22"/>
        <v>0</v>
      </c>
      <c r="U48" s="158">
        <f t="shared" si="22"/>
        <v>0</v>
      </c>
      <c r="V48" s="158">
        <f t="shared" si="22"/>
        <v>0</v>
      </c>
      <c r="W48" s="158">
        <f t="shared" si="22"/>
        <v>0</v>
      </c>
      <c r="X48" s="158">
        <f t="shared" si="22"/>
        <v>0</v>
      </c>
      <c r="Y48" s="158">
        <f t="shared" si="22"/>
        <v>0</v>
      </c>
      <c r="Z48" s="158">
        <f t="shared" si="22"/>
        <v>0</v>
      </c>
      <c r="AA48" s="158">
        <f t="shared" si="22"/>
        <v>0</v>
      </c>
      <c r="AB48" s="158">
        <f t="shared" si="22"/>
        <v>0</v>
      </c>
      <c r="AC48" s="158">
        <f t="shared" si="22"/>
        <v>0</v>
      </c>
      <c r="AD48" s="158">
        <f t="shared" si="22"/>
        <v>0</v>
      </c>
      <c r="AE48" s="44" t="str">
        <f>IF(J48="s",IF(K48&gt;(SUMMARY!$I$12*H48),K48,0),"- ")</f>
        <v xml:space="preserve">- </v>
      </c>
      <c r="AF48" s="56" t="str">
        <f t="shared" si="8"/>
        <v>OK</v>
      </c>
      <c r="AG48" s="56">
        <f t="shared" si="9"/>
        <v>0</v>
      </c>
      <c r="AH48" s="56">
        <f t="shared" si="10"/>
        <v>0</v>
      </c>
      <c r="AI48" s="56">
        <f t="shared" si="11"/>
        <v>0</v>
      </c>
      <c r="AJ48" s="56">
        <f t="shared" si="12"/>
        <v>0</v>
      </c>
      <c r="AK48" s="56">
        <f t="shared" si="13"/>
        <v>0</v>
      </c>
      <c r="AL48" s="56">
        <f t="shared" si="14"/>
        <v>0</v>
      </c>
      <c r="AM48" s="159" t="b">
        <f t="shared" si="15"/>
        <v>0</v>
      </c>
      <c r="AN48" s="160" t="str">
        <f>IF(J48="c",SUMMARY!$C$13*F48/12,"-")</f>
        <v>-</v>
      </c>
      <c r="AO48" s="160" t="str">
        <f>IF(J48="s",SUMMARY!$C$12*I48,"-")</f>
        <v>-</v>
      </c>
      <c r="AP48" s="178" t="str">
        <f t="shared" si="16"/>
        <v>-</v>
      </c>
      <c r="AQ48" s="166" t="str">
        <f>IF(J48="s",H48*SUMMARY!$I$12,"-")</f>
        <v>-</v>
      </c>
      <c r="AR48" s="170" t="str">
        <f>IF(J48="S",IF(AO48*SUMMARY!$H$61&gt;AQ48,SUMMARY!$H$61*AQ48,AO48),"-")</f>
        <v>-</v>
      </c>
      <c r="AS48" s="32"/>
      <c r="AT48" s="125">
        <f t="shared" si="23"/>
        <v>0</v>
      </c>
      <c r="AU48" s="125">
        <f t="shared" si="24"/>
        <v>0</v>
      </c>
      <c r="AV48" s="183">
        <f t="shared" si="25"/>
        <v>0</v>
      </c>
      <c r="AW48" s="32"/>
      <c r="AX48" s="32"/>
      <c r="AY48" s="450" t="str">
        <f t="shared" si="26"/>
        <v xml:space="preserve"> </v>
      </c>
    </row>
    <row r="49" spans="1:51" s="120" customFormat="1">
      <c r="A49" s="506"/>
      <c r="B49" s="506"/>
      <c r="C49" s="117">
        <f t="shared" si="27"/>
        <v>28</v>
      </c>
      <c r="D49" s="173"/>
      <c r="E49" s="173"/>
      <c r="F49" s="341">
        <f t="shared" si="17"/>
        <v>0</v>
      </c>
      <c r="G49" s="117"/>
      <c r="H49" s="118" t="str">
        <f t="shared" si="4"/>
        <v>-</v>
      </c>
      <c r="I49" s="119" t="str">
        <f>IF(J49="s",(D49+E49)/16*F49/12*SUMMARY!$H$60," ")</f>
        <v xml:space="preserve"> </v>
      </c>
      <c r="J49" s="119" t="str">
        <f>IF(F49&gt;0,IF(B49&lt;SUMMARY!$H$63,"C","S")," ")</f>
        <v xml:space="preserve"> </v>
      </c>
      <c r="K49" s="119" t="str">
        <f t="shared" si="5"/>
        <v>-</v>
      </c>
      <c r="L49" s="343"/>
      <c r="M49" s="44" t="str">
        <f t="shared" si="6"/>
        <v>-</v>
      </c>
      <c r="N49" s="157">
        <f t="shared" si="18"/>
        <v>0</v>
      </c>
      <c r="O49" s="157">
        <f t="shared" si="19"/>
        <v>0</v>
      </c>
      <c r="P49" s="157">
        <f t="shared" si="20"/>
        <v>0</v>
      </c>
      <c r="Q49" s="157">
        <f t="shared" si="21"/>
        <v>0</v>
      </c>
      <c r="R49" s="158">
        <f t="shared" si="22"/>
        <v>0</v>
      </c>
      <c r="S49" s="158">
        <f t="shared" si="22"/>
        <v>0</v>
      </c>
      <c r="T49" s="158">
        <f t="shared" si="22"/>
        <v>0</v>
      </c>
      <c r="U49" s="158">
        <f t="shared" si="22"/>
        <v>0</v>
      </c>
      <c r="V49" s="158">
        <f t="shared" si="22"/>
        <v>0</v>
      </c>
      <c r="W49" s="158">
        <f t="shared" si="22"/>
        <v>0</v>
      </c>
      <c r="X49" s="158">
        <f t="shared" si="22"/>
        <v>0</v>
      </c>
      <c r="Y49" s="158">
        <f t="shared" si="22"/>
        <v>0</v>
      </c>
      <c r="Z49" s="158">
        <f t="shared" si="22"/>
        <v>0</v>
      </c>
      <c r="AA49" s="158">
        <f t="shared" si="22"/>
        <v>0</v>
      </c>
      <c r="AB49" s="158">
        <f t="shared" si="22"/>
        <v>0</v>
      </c>
      <c r="AC49" s="158">
        <f t="shared" si="22"/>
        <v>0</v>
      </c>
      <c r="AD49" s="158">
        <f t="shared" si="22"/>
        <v>0</v>
      </c>
      <c r="AE49" s="44" t="str">
        <f>IF(J49="s",IF(K49&gt;(SUMMARY!$I$12*H49),K49,0),"- ")</f>
        <v xml:space="preserve">- </v>
      </c>
      <c r="AF49" s="56" t="str">
        <f t="shared" si="8"/>
        <v>OK</v>
      </c>
      <c r="AG49" s="56">
        <f t="shared" si="9"/>
        <v>0</v>
      </c>
      <c r="AH49" s="56">
        <f t="shared" si="10"/>
        <v>0</v>
      </c>
      <c r="AI49" s="56">
        <f t="shared" si="11"/>
        <v>0</v>
      </c>
      <c r="AJ49" s="56">
        <f t="shared" si="12"/>
        <v>0</v>
      </c>
      <c r="AK49" s="56">
        <f t="shared" si="13"/>
        <v>0</v>
      </c>
      <c r="AL49" s="56">
        <f t="shared" si="14"/>
        <v>0</v>
      </c>
      <c r="AM49" s="159" t="b">
        <f t="shared" si="15"/>
        <v>0</v>
      </c>
      <c r="AN49" s="160" t="str">
        <f>IF(J49="c",SUMMARY!$C$13*F49/12,"-")</f>
        <v>-</v>
      </c>
      <c r="AO49" s="160" t="str">
        <f>IF(J49="s",SUMMARY!$C$12*I49,"-")</f>
        <v>-</v>
      </c>
      <c r="AP49" s="178" t="str">
        <f t="shared" si="16"/>
        <v>-</v>
      </c>
      <c r="AQ49" s="166" t="str">
        <f>IF(J49="s",H49*SUMMARY!$I$12,"-")</f>
        <v>-</v>
      </c>
      <c r="AR49" s="170" t="str">
        <f>IF(J49="S",IF(AO49*SUMMARY!$H$61&gt;AQ49,SUMMARY!$H$61*AQ49,AO49),"-")</f>
        <v>-</v>
      </c>
      <c r="AS49" s="32"/>
      <c r="AT49" s="125">
        <f t="shared" si="23"/>
        <v>0</v>
      </c>
      <c r="AU49" s="125">
        <f t="shared" si="24"/>
        <v>0</v>
      </c>
      <c r="AV49" s="183">
        <f t="shared" si="25"/>
        <v>0</v>
      </c>
      <c r="AW49" s="32"/>
      <c r="AX49" s="32"/>
      <c r="AY49" s="450" t="str">
        <f t="shared" si="26"/>
        <v xml:space="preserve"> </v>
      </c>
    </row>
    <row r="50" spans="1:51" s="120" customFormat="1">
      <c r="A50" s="506"/>
      <c r="B50" s="506"/>
      <c r="C50" s="117">
        <f t="shared" si="27"/>
        <v>29</v>
      </c>
      <c r="D50" s="173"/>
      <c r="E50" s="173"/>
      <c r="F50" s="341">
        <f t="shared" si="17"/>
        <v>0</v>
      </c>
      <c r="G50" s="117"/>
      <c r="H50" s="118" t="str">
        <f t="shared" si="4"/>
        <v>-</v>
      </c>
      <c r="I50" s="119" t="str">
        <f>IF(J50="s",(D50+E50)/16*F50/12*SUMMARY!$H$60," ")</f>
        <v xml:space="preserve"> </v>
      </c>
      <c r="J50" s="119" t="str">
        <f>IF(F50&gt;0,IF(B50&lt;SUMMARY!$H$63,"C","S")," ")</f>
        <v xml:space="preserve"> </v>
      </c>
      <c r="K50" s="119" t="str">
        <f t="shared" si="5"/>
        <v>-</v>
      </c>
      <c r="L50" s="343"/>
      <c r="M50" s="44" t="str">
        <f t="shared" si="6"/>
        <v>-</v>
      </c>
      <c r="N50" s="157">
        <f t="shared" si="18"/>
        <v>0</v>
      </c>
      <c r="O50" s="157">
        <f t="shared" si="19"/>
        <v>0</v>
      </c>
      <c r="P50" s="157">
        <f t="shared" si="20"/>
        <v>0</v>
      </c>
      <c r="Q50" s="157">
        <f t="shared" si="21"/>
        <v>0</v>
      </c>
      <c r="R50" s="158">
        <f t="shared" si="22"/>
        <v>0</v>
      </c>
      <c r="S50" s="158">
        <f t="shared" si="22"/>
        <v>0</v>
      </c>
      <c r="T50" s="158">
        <f t="shared" si="22"/>
        <v>0</v>
      </c>
      <c r="U50" s="158">
        <f t="shared" si="22"/>
        <v>0</v>
      </c>
      <c r="V50" s="158">
        <f t="shared" si="22"/>
        <v>0</v>
      </c>
      <c r="W50" s="158">
        <f t="shared" si="22"/>
        <v>0</v>
      </c>
      <c r="X50" s="158">
        <f t="shared" si="22"/>
        <v>0</v>
      </c>
      <c r="Y50" s="158">
        <f t="shared" si="22"/>
        <v>0</v>
      </c>
      <c r="Z50" s="158">
        <f t="shared" si="22"/>
        <v>0</v>
      </c>
      <c r="AA50" s="158">
        <f t="shared" si="22"/>
        <v>0</v>
      </c>
      <c r="AB50" s="158">
        <f t="shared" si="22"/>
        <v>0</v>
      </c>
      <c r="AC50" s="158">
        <f t="shared" si="22"/>
        <v>0</v>
      </c>
      <c r="AD50" s="158">
        <f t="shared" si="22"/>
        <v>0</v>
      </c>
      <c r="AE50" s="44" t="str">
        <f>IF(J50="s",IF(K50&gt;(SUMMARY!$I$12*H50),K50,0),"- ")</f>
        <v xml:space="preserve">- </v>
      </c>
      <c r="AF50" s="56" t="str">
        <f t="shared" si="8"/>
        <v>OK</v>
      </c>
      <c r="AG50" s="56">
        <f t="shared" si="9"/>
        <v>0</v>
      </c>
      <c r="AH50" s="56">
        <f t="shared" si="10"/>
        <v>0</v>
      </c>
      <c r="AI50" s="56">
        <f t="shared" si="11"/>
        <v>0</v>
      </c>
      <c r="AJ50" s="56">
        <f t="shared" si="12"/>
        <v>0</v>
      </c>
      <c r="AK50" s="56">
        <f t="shared" si="13"/>
        <v>0</v>
      </c>
      <c r="AL50" s="56">
        <f t="shared" si="14"/>
        <v>0</v>
      </c>
      <c r="AM50" s="159" t="b">
        <f t="shared" si="15"/>
        <v>0</v>
      </c>
      <c r="AN50" s="160" t="str">
        <f>IF(J50="c",SUMMARY!$C$13*F50/12,"-")</f>
        <v>-</v>
      </c>
      <c r="AO50" s="160" t="str">
        <f>IF(J50="s",SUMMARY!$C$12*I50,"-")</f>
        <v>-</v>
      </c>
      <c r="AP50" s="178" t="str">
        <f t="shared" si="16"/>
        <v>-</v>
      </c>
      <c r="AQ50" s="166" t="str">
        <f>IF(J50="s",H50*SUMMARY!$I$12,"-")</f>
        <v>-</v>
      </c>
      <c r="AR50" s="170" t="str">
        <f>IF(J50="S",IF(AO50*SUMMARY!$H$61&gt;AQ50,SUMMARY!$H$61*AQ50,AO50),"-")</f>
        <v>-</v>
      </c>
      <c r="AS50" s="32"/>
      <c r="AT50" s="125">
        <f t="shared" si="23"/>
        <v>0</v>
      </c>
      <c r="AU50" s="125">
        <f t="shared" si="24"/>
        <v>0</v>
      </c>
      <c r="AV50" s="183">
        <f t="shared" si="25"/>
        <v>0</v>
      </c>
      <c r="AW50" s="32"/>
      <c r="AX50" s="32"/>
      <c r="AY50" s="450" t="str">
        <f t="shared" si="26"/>
        <v xml:space="preserve"> </v>
      </c>
    </row>
    <row r="51" spans="1:51" s="120" customFormat="1">
      <c r="A51" s="506"/>
      <c r="B51" s="506"/>
      <c r="C51" s="117">
        <f t="shared" si="27"/>
        <v>30</v>
      </c>
      <c r="D51" s="173"/>
      <c r="E51" s="173"/>
      <c r="F51" s="341">
        <f t="shared" si="17"/>
        <v>0</v>
      </c>
      <c r="G51" s="117"/>
      <c r="H51" s="118" t="str">
        <f t="shared" si="4"/>
        <v>-</v>
      </c>
      <c r="I51" s="119" t="str">
        <f>IF(J51="s",(D51+E51)/16*F51/12*SUMMARY!$H$60," ")</f>
        <v xml:space="preserve"> </v>
      </c>
      <c r="J51" s="119" t="str">
        <f>IF(F51&gt;0,IF(B51&lt;SUMMARY!$H$63,"C","S")," ")</f>
        <v xml:space="preserve"> </v>
      </c>
      <c r="K51" s="119" t="str">
        <f t="shared" si="5"/>
        <v>-</v>
      </c>
      <c r="L51" s="343"/>
      <c r="M51" s="44" t="str">
        <f t="shared" si="6"/>
        <v>-</v>
      </c>
      <c r="N51" s="157">
        <f t="shared" si="18"/>
        <v>0</v>
      </c>
      <c r="O51" s="157">
        <f t="shared" si="19"/>
        <v>0</v>
      </c>
      <c r="P51" s="157">
        <f t="shared" si="20"/>
        <v>0</v>
      </c>
      <c r="Q51" s="157">
        <f t="shared" si="21"/>
        <v>0</v>
      </c>
      <c r="R51" s="158">
        <f t="shared" si="22"/>
        <v>0</v>
      </c>
      <c r="S51" s="158">
        <f t="shared" si="22"/>
        <v>0</v>
      </c>
      <c r="T51" s="158">
        <f t="shared" si="22"/>
        <v>0</v>
      </c>
      <c r="U51" s="158">
        <f t="shared" si="22"/>
        <v>0</v>
      </c>
      <c r="V51" s="158">
        <f t="shared" si="22"/>
        <v>0</v>
      </c>
      <c r="W51" s="158">
        <f t="shared" si="22"/>
        <v>0</v>
      </c>
      <c r="X51" s="158">
        <f t="shared" si="22"/>
        <v>0</v>
      </c>
      <c r="Y51" s="158">
        <f t="shared" si="22"/>
        <v>0</v>
      </c>
      <c r="Z51" s="158">
        <f t="shared" si="22"/>
        <v>0</v>
      </c>
      <c r="AA51" s="158">
        <f t="shared" si="22"/>
        <v>0</v>
      </c>
      <c r="AB51" s="158">
        <f t="shared" si="22"/>
        <v>0</v>
      </c>
      <c r="AC51" s="158">
        <f t="shared" si="22"/>
        <v>0</v>
      </c>
      <c r="AD51" s="158">
        <f t="shared" si="22"/>
        <v>0</v>
      </c>
      <c r="AE51" s="44" t="str">
        <f>IF(J51="s",IF(K51&gt;(SUMMARY!$I$12*H51),K51,0),"- ")</f>
        <v xml:space="preserve">- </v>
      </c>
      <c r="AF51" s="56" t="str">
        <f t="shared" si="8"/>
        <v>OK</v>
      </c>
      <c r="AG51" s="56">
        <f t="shared" si="9"/>
        <v>0</v>
      </c>
      <c r="AH51" s="56">
        <f t="shared" si="10"/>
        <v>0</v>
      </c>
      <c r="AI51" s="56">
        <f t="shared" si="11"/>
        <v>0</v>
      </c>
      <c r="AJ51" s="56">
        <f t="shared" si="12"/>
        <v>0</v>
      </c>
      <c r="AK51" s="56">
        <f t="shared" si="13"/>
        <v>0</v>
      </c>
      <c r="AL51" s="56">
        <f t="shared" si="14"/>
        <v>0</v>
      </c>
      <c r="AM51" s="159" t="b">
        <f t="shared" si="15"/>
        <v>0</v>
      </c>
      <c r="AN51" s="160" t="str">
        <f>IF(J51="c",SUMMARY!$C$13*F51/12,"-")</f>
        <v>-</v>
      </c>
      <c r="AO51" s="160" t="str">
        <f>IF(J51="s",SUMMARY!$C$12*I51,"-")</f>
        <v>-</v>
      </c>
      <c r="AP51" s="178" t="str">
        <f t="shared" si="16"/>
        <v>-</v>
      </c>
      <c r="AQ51" s="166" t="str">
        <f>IF(J51="s",H51*SUMMARY!$I$12,"-")</f>
        <v>-</v>
      </c>
      <c r="AR51" s="170" t="str">
        <f>IF(J51="S",IF(AO51*SUMMARY!$H$61&gt;AQ51,SUMMARY!$H$61*AQ51,AO51),"-")</f>
        <v>-</v>
      </c>
      <c r="AS51" s="32"/>
      <c r="AT51" s="125">
        <f t="shared" si="23"/>
        <v>0</v>
      </c>
      <c r="AU51" s="125">
        <f t="shared" si="24"/>
        <v>0</v>
      </c>
      <c r="AV51" s="183">
        <f t="shared" si="25"/>
        <v>0</v>
      </c>
      <c r="AW51" s="32"/>
      <c r="AX51" s="32"/>
      <c r="AY51" s="450" t="str">
        <f t="shared" si="26"/>
        <v xml:space="preserve"> </v>
      </c>
    </row>
    <row r="52" spans="1:51" s="120" customFormat="1">
      <c r="A52" s="506"/>
      <c r="B52" s="506"/>
      <c r="C52" s="117">
        <f t="shared" si="27"/>
        <v>31</v>
      </c>
      <c r="D52" s="173"/>
      <c r="E52" s="173"/>
      <c r="F52" s="341">
        <f t="shared" si="17"/>
        <v>0</v>
      </c>
      <c r="G52" s="117"/>
      <c r="H52" s="118" t="str">
        <f t="shared" si="4"/>
        <v>-</v>
      </c>
      <c r="I52" s="119" t="str">
        <f>IF(J52="s",(D52+E52)/16*F52/12*SUMMARY!$H$60," ")</f>
        <v xml:space="preserve"> </v>
      </c>
      <c r="J52" s="119" t="str">
        <f>IF(F52&gt;0,IF(B52&lt;SUMMARY!$H$63,"C","S")," ")</f>
        <v xml:space="preserve"> </v>
      </c>
      <c r="K52" s="119" t="str">
        <f t="shared" si="5"/>
        <v>-</v>
      </c>
      <c r="L52" s="343"/>
      <c r="M52" s="44" t="str">
        <f t="shared" si="6"/>
        <v>-</v>
      </c>
      <c r="N52" s="157">
        <f t="shared" si="18"/>
        <v>0</v>
      </c>
      <c r="O52" s="157">
        <f t="shared" si="19"/>
        <v>0</v>
      </c>
      <c r="P52" s="157">
        <f t="shared" si="20"/>
        <v>0</v>
      </c>
      <c r="Q52" s="157">
        <f t="shared" si="21"/>
        <v>0</v>
      </c>
      <c r="R52" s="158">
        <f t="shared" si="22"/>
        <v>0</v>
      </c>
      <c r="S52" s="158">
        <f t="shared" si="22"/>
        <v>0</v>
      </c>
      <c r="T52" s="158">
        <f t="shared" si="22"/>
        <v>0</v>
      </c>
      <c r="U52" s="158">
        <f t="shared" si="22"/>
        <v>0</v>
      </c>
      <c r="V52" s="158">
        <f t="shared" si="22"/>
        <v>0</v>
      </c>
      <c r="W52" s="158">
        <f t="shared" si="22"/>
        <v>0</v>
      </c>
      <c r="X52" s="158">
        <f t="shared" si="22"/>
        <v>0</v>
      </c>
      <c r="Y52" s="158">
        <f t="shared" si="22"/>
        <v>0</v>
      </c>
      <c r="Z52" s="158">
        <f t="shared" si="22"/>
        <v>0</v>
      </c>
      <c r="AA52" s="158">
        <f t="shared" si="22"/>
        <v>0</v>
      </c>
      <c r="AB52" s="158">
        <f t="shared" si="22"/>
        <v>0</v>
      </c>
      <c r="AC52" s="158">
        <f t="shared" si="22"/>
        <v>0</v>
      </c>
      <c r="AD52" s="158">
        <f t="shared" si="22"/>
        <v>0</v>
      </c>
      <c r="AE52" s="44" t="str">
        <f>IF(J52="s",IF(K52&gt;(SUMMARY!$I$12*H52),K52,0),"- ")</f>
        <v xml:space="preserve">- </v>
      </c>
      <c r="AF52" s="56" t="str">
        <f t="shared" si="8"/>
        <v>OK</v>
      </c>
      <c r="AG52" s="56">
        <f t="shared" si="9"/>
        <v>0</v>
      </c>
      <c r="AH52" s="56">
        <f t="shared" si="10"/>
        <v>0</v>
      </c>
      <c r="AI52" s="56">
        <f t="shared" si="11"/>
        <v>0</v>
      </c>
      <c r="AJ52" s="56">
        <f t="shared" si="12"/>
        <v>0</v>
      </c>
      <c r="AK52" s="56">
        <f t="shared" si="13"/>
        <v>0</v>
      </c>
      <c r="AL52" s="56">
        <f t="shared" si="14"/>
        <v>0</v>
      </c>
      <c r="AM52" s="159" t="b">
        <f t="shared" si="15"/>
        <v>0</v>
      </c>
      <c r="AN52" s="160" t="str">
        <f>IF(J52="c",SUMMARY!$C$13*F52/12,"-")</f>
        <v>-</v>
      </c>
      <c r="AO52" s="160" t="str">
        <f>IF(J52="s",SUMMARY!$C$12*I52,"-")</f>
        <v>-</v>
      </c>
      <c r="AP52" s="178" t="str">
        <f t="shared" si="16"/>
        <v>-</v>
      </c>
      <c r="AQ52" s="166" t="str">
        <f>IF(J52="s",H52*SUMMARY!$I$12,"-")</f>
        <v>-</v>
      </c>
      <c r="AR52" s="170" t="str">
        <f>IF(J52="S",IF(AO52*SUMMARY!$H$61&gt;AQ52,SUMMARY!$H$61*AQ52,AO52),"-")</f>
        <v>-</v>
      </c>
      <c r="AS52" s="32"/>
      <c r="AT52" s="125">
        <f t="shared" si="23"/>
        <v>0</v>
      </c>
      <c r="AU52" s="125">
        <f t="shared" si="24"/>
        <v>0</v>
      </c>
      <c r="AV52" s="183">
        <f t="shared" si="25"/>
        <v>0</v>
      </c>
      <c r="AW52" s="32"/>
      <c r="AX52" s="32"/>
      <c r="AY52" s="450" t="str">
        <f t="shared" si="26"/>
        <v xml:space="preserve"> </v>
      </c>
    </row>
    <row r="53" spans="1:51" s="120" customFormat="1">
      <c r="A53" s="506"/>
      <c r="B53" s="506"/>
      <c r="C53" s="117">
        <f t="shared" si="27"/>
        <v>32</v>
      </c>
      <c r="D53" s="173"/>
      <c r="E53" s="173"/>
      <c r="F53" s="341">
        <f t="shared" si="17"/>
        <v>0</v>
      </c>
      <c r="G53" s="117"/>
      <c r="H53" s="118" t="str">
        <f t="shared" si="4"/>
        <v>-</v>
      </c>
      <c r="I53" s="119" t="str">
        <f>IF(J53="s",(D53+E53)/16*F53/12*SUMMARY!$H$60," ")</f>
        <v xml:space="preserve"> </v>
      </c>
      <c r="J53" s="119" t="str">
        <f>IF(F53&gt;0,IF(B53&lt;SUMMARY!$H$63,"C","S")," ")</f>
        <v xml:space="preserve"> </v>
      </c>
      <c r="K53" s="119" t="str">
        <f t="shared" si="5"/>
        <v>-</v>
      </c>
      <c r="L53" s="343"/>
      <c r="M53" s="44" t="str">
        <f t="shared" si="6"/>
        <v>-</v>
      </c>
      <c r="N53" s="157">
        <f t="shared" si="18"/>
        <v>0</v>
      </c>
      <c r="O53" s="157">
        <f t="shared" si="19"/>
        <v>0</v>
      </c>
      <c r="P53" s="157">
        <f t="shared" si="20"/>
        <v>0</v>
      </c>
      <c r="Q53" s="157">
        <f t="shared" si="21"/>
        <v>0</v>
      </c>
      <c r="R53" s="158">
        <f t="shared" si="22"/>
        <v>0</v>
      </c>
      <c r="S53" s="158">
        <f t="shared" si="22"/>
        <v>0</v>
      </c>
      <c r="T53" s="158">
        <f t="shared" si="22"/>
        <v>0</v>
      </c>
      <c r="U53" s="158">
        <f t="shared" si="22"/>
        <v>0</v>
      </c>
      <c r="V53" s="158">
        <f t="shared" si="22"/>
        <v>0</v>
      </c>
      <c r="W53" s="158">
        <f t="shared" si="22"/>
        <v>0</v>
      </c>
      <c r="X53" s="158">
        <f t="shared" si="22"/>
        <v>0</v>
      </c>
      <c r="Y53" s="158">
        <f t="shared" si="22"/>
        <v>0</v>
      </c>
      <c r="Z53" s="158">
        <f t="shared" si="22"/>
        <v>0</v>
      </c>
      <c r="AA53" s="158">
        <f t="shared" si="22"/>
        <v>0</v>
      </c>
      <c r="AB53" s="158">
        <f t="shared" si="22"/>
        <v>0</v>
      </c>
      <c r="AC53" s="158">
        <f t="shared" si="22"/>
        <v>0</v>
      </c>
      <c r="AD53" s="158">
        <f t="shared" si="22"/>
        <v>0</v>
      </c>
      <c r="AE53" s="44" t="str">
        <f>IF(J53="s",IF(K53&gt;(SUMMARY!$I$12*H53),K53,0),"- ")</f>
        <v xml:space="preserve">- </v>
      </c>
      <c r="AF53" s="56" t="str">
        <f t="shared" si="8"/>
        <v>OK</v>
      </c>
      <c r="AG53" s="56">
        <f t="shared" si="9"/>
        <v>0</v>
      </c>
      <c r="AH53" s="56">
        <f t="shared" si="10"/>
        <v>0</v>
      </c>
      <c r="AI53" s="56">
        <f t="shared" si="11"/>
        <v>0</v>
      </c>
      <c r="AJ53" s="56">
        <f t="shared" si="12"/>
        <v>0</v>
      </c>
      <c r="AK53" s="56">
        <f t="shared" si="13"/>
        <v>0</v>
      </c>
      <c r="AL53" s="56">
        <f t="shared" si="14"/>
        <v>0</v>
      </c>
      <c r="AM53" s="159" t="b">
        <f t="shared" si="15"/>
        <v>0</v>
      </c>
      <c r="AN53" s="160" t="str">
        <f>IF(J53="c",SUMMARY!$C$13*F53/12,"-")</f>
        <v>-</v>
      </c>
      <c r="AO53" s="160" t="str">
        <f>IF(J53="s",SUMMARY!$C$12*I53,"-")</f>
        <v>-</v>
      </c>
      <c r="AP53" s="178" t="str">
        <f t="shared" si="16"/>
        <v>-</v>
      </c>
      <c r="AQ53" s="166" t="str">
        <f>IF(J53="s",H53*SUMMARY!$I$12,"-")</f>
        <v>-</v>
      </c>
      <c r="AR53" s="170" t="str">
        <f>IF(J53="S",IF(AO53*SUMMARY!$H$61&gt;AQ53,SUMMARY!$H$61*AQ53,AO53),"-")</f>
        <v>-</v>
      </c>
      <c r="AS53" s="32"/>
      <c r="AT53" s="125">
        <f t="shared" si="23"/>
        <v>0</v>
      </c>
      <c r="AU53" s="125">
        <f t="shared" si="24"/>
        <v>0</v>
      </c>
      <c r="AV53" s="183">
        <f t="shared" si="25"/>
        <v>0</v>
      </c>
      <c r="AW53" s="32"/>
      <c r="AX53" s="32"/>
      <c r="AY53" s="450" t="str">
        <f t="shared" si="26"/>
        <v xml:space="preserve"> </v>
      </c>
    </row>
    <row r="54" spans="1:51" s="120" customFormat="1">
      <c r="A54" s="506"/>
      <c r="B54" s="506"/>
      <c r="C54" s="117">
        <f t="shared" si="27"/>
        <v>33</v>
      </c>
      <c r="D54" s="173"/>
      <c r="E54" s="173"/>
      <c r="F54" s="341">
        <f t="shared" si="17"/>
        <v>0</v>
      </c>
      <c r="G54" s="117"/>
      <c r="H54" s="118" t="str">
        <f t="shared" si="4"/>
        <v>-</v>
      </c>
      <c r="I54" s="119" t="str">
        <f>IF(J54="s",(D54+E54)/16*F54/12*SUMMARY!$H$60," ")</f>
        <v xml:space="preserve"> </v>
      </c>
      <c r="J54" s="119" t="str">
        <f>IF(F54&gt;0,IF(B54&lt;SUMMARY!$H$63,"C","S")," ")</f>
        <v xml:space="preserve"> </v>
      </c>
      <c r="K54" s="119" t="str">
        <f t="shared" si="5"/>
        <v>-</v>
      </c>
      <c r="L54" s="343"/>
      <c r="M54" s="44" t="str">
        <f t="shared" si="6"/>
        <v>-</v>
      </c>
      <c r="N54" s="157">
        <f t="shared" si="18"/>
        <v>0</v>
      </c>
      <c r="O54" s="157">
        <f t="shared" si="19"/>
        <v>0</v>
      </c>
      <c r="P54" s="157">
        <f t="shared" si="20"/>
        <v>0</v>
      </c>
      <c r="Q54" s="157">
        <f t="shared" si="21"/>
        <v>0</v>
      </c>
      <c r="R54" s="158">
        <f t="shared" si="22"/>
        <v>0</v>
      </c>
      <c r="S54" s="158">
        <f t="shared" si="22"/>
        <v>0</v>
      </c>
      <c r="T54" s="158">
        <f t="shared" si="22"/>
        <v>0</v>
      </c>
      <c r="U54" s="158">
        <f t="shared" si="22"/>
        <v>0</v>
      </c>
      <c r="V54" s="158">
        <f t="shared" si="22"/>
        <v>0</v>
      </c>
      <c r="W54" s="158">
        <f t="shared" si="22"/>
        <v>0</v>
      </c>
      <c r="X54" s="158">
        <f t="shared" si="22"/>
        <v>0</v>
      </c>
      <c r="Y54" s="158">
        <f t="shared" si="22"/>
        <v>0</v>
      </c>
      <c r="Z54" s="158">
        <f t="shared" si="22"/>
        <v>0</v>
      </c>
      <c r="AA54" s="158">
        <f t="shared" si="22"/>
        <v>0</v>
      </c>
      <c r="AB54" s="158">
        <f t="shared" si="22"/>
        <v>0</v>
      </c>
      <c r="AC54" s="158">
        <f t="shared" si="22"/>
        <v>0</v>
      </c>
      <c r="AD54" s="158">
        <f t="shared" si="22"/>
        <v>0</v>
      </c>
      <c r="AE54" s="44" t="str">
        <f>IF(J54="s",IF(K54&gt;(SUMMARY!$I$12*H54),K54,0),"- ")</f>
        <v xml:space="preserve">- </v>
      </c>
      <c r="AF54" s="56" t="str">
        <f t="shared" si="8"/>
        <v>OK</v>
      </c>
      <c r="AG54" s="56">
        <f t="shared" si="9"/>
        <v>0</v>
      </c>
      <c r="AH54" s="56">
        <f t="shared" si="10"/>
        <v>0</v>
      </c>
      <c r="AI54" s="56">
        <f t="shared" si="11"/>
        <v>0</v>
      </c>
      <c r="AJ54" s="56">
        <f t="shared" si="12"/>
        <v>0</v>
      </c>
      <c r="AK54" s="56">
        <f t="shared" si="13"/>
        <v>0</v>
      </c>
      <c r="AL54" s="56">
        <f t="shared" si="14"/>
        <v>0</v>
      </c>
      <c r="AM54" s="159" t="b">
        <f t="shared" si="15"/>
        <v>0</v>
      </c>
      <c r="AN54" s="160" t="str">
        <f>IF(J54="c",SUMMARY!$C$13*F54/12,"-")</f>
        <v>-</v>
      </c>
      <c r="AO54" s="160" t="str">
        <f>IF(J54="s",SUMMARY!$C$12*I54,"-")</f>
        <v>-</v>
      </c>
      <c r="AP54" s="178" t="str">
        <f t="shared" si="16"/>
        <v>-</v>
      </c>
      <c r="AQ54" s="166" t="str">
        <f>IF(J54="s",H54*SUMMARY!$I$12,"-")</f>
        <v>-</v>
      </c>
      <c r="AR54" s="170" t="str">
        <f>IF(J54="S",IF(AO54*SUMMARY!$H$61&gt;AQ54,SUMMARY!$H$61*AQ54,AO54),"-")</f>
        <v>-</v>
      </c>
      <c r="AS54" s="32"/>
      <c r="AT54" s="125">
        <f t="shared" si="23"/>
        <v>0</v>
      </c>
      <c r="AU54" s="125">
        <f t="shared" si="24"/>
        <v>0</v>
      </c>
      <c r="AV54" s="183">
        <f t="shared" si="25"/>
        <v>0</v>
      </c>
      <c r="AW54" s="32"/>
      <c r="AX54" s="32"/>
      <c r="AY54" s="450" t="str">
        <f t="shared" si="26"/>
        <v xml:space="preserve"> </v>
      </c>
    </row>
    <row r="55" spans="1:51" s="120" customFormat="1">
      <c r="A55" s="506"/>
      <c r="B55" s="506"/>
      <c r="C55" s="117">
        <f t="shared" si="27"/>
        <v>34</v>
      </c>
      <c r="D55" s="173"/>
      <c r="E55" s="173"/>
      <c r="F55" s="341">
        <f t="shared" si="17"/>
        <v>0</v>
      </c>
      <c r="G55" s="117"/>
      <c r="H55" s="118" t="str">
        <f t="shared" si="4"/>
        <v>-</v>
      </c>
      <c r="I55" s="119" t="str">
        <f>IF(J55="s",(D55+E55)/16*F55/12*SUMMARY!$H$60," ")</f>
        <v xml:space="preserve"> </v>
      </c>
      <c r="J55" s="119" t="str">
        <f>IF(F55&gt;0,IF(B55&lt;SUMMARY!$H$63,"C","S")," ")</f>
        <v xml:space="preserve"> </v>
      </c>
      <c r="K55" s="119" t="str">
        <f t="shared" si="5"/>
        <v>-</v>
      </c>
      <c r="L55" s="343"/>
      <c r="M55" s="44" t="str">
        <f t="shared" si="6"/>
        <v>-</v>
      </c>
      <c r="N55" s="157">
        <f t="shared" si="18"/>
        <v>0</v>
      </c>
      <c r="O55" s="157">
        <f t="shared" si="19"/>
        <v>0</v>
      </c>
      <c r="P55" s="157">
        <f t="shared" si="20"/>
        <v>0</v>
      </c>
      <c r="Q55" s="157">
        <f t="shared" si="21"/>
        <v>0</v>
      </c>
      <c r="R55" s="158">
        <f t="shared" si="22"/>
        <v>0</v>
      </c>
      <c r="S55" s="158">
        <f t="shared" si="22"/>
        <v>0</v>
      </c>
      <c r="T55" s="158">
        <f t="shared" si="22"/>
        <v>0</v>
      </c>
      <c r="U55" s="158">
        <f t="shared" si="22"/>
        <v>0</v>
      </c>
      <c r="V55" s="158">
        <f t="shared" si="22"/>
        <v>0</v>
      </c>
      <c r="W55" s="158">
        <f t="shared" si="22"/>
        <v>0</v>
      </c>
      <c r="X55" s="158">
        <f t="shared" si="22"/>
        <v>0</v>
      </c>
      <c r="Y55" s="158">
        <f t="shared" si="22"/>
        <v>0</v>
      </c>
      <c r="Z55" s="158">
        <f t="shared" si="22"/>
        <v>0</v>
      </c>
      <c r="AA55" s="158">
        <f t="shared" si="22"/>
        <v>0</v>
      </c>
      <c r="AB55" s="158">
        <f t="shared" si="22"/>
        <v>0</v>
      </c>
      <c r="AC55" s="158">
        <f t="shared" si="22"/>
        <v>0</v>
      </c>
      <c r="AD55" s="158">
        <f t="shared" si="22"/>
        <v>0</v>
      </c>
      <c r="AE55" s="44" t="str">
        <f>IF(J55="s",IF(K55&gt;(SUMMARY!$I$12*H55),K55,0),"- ")</f>
        <v xml:space="preserve">- </v>
      </c>
      <c r="AF55" s="56" t="str">
        <f t="shared" si="8"/>
        <v>OK</v>
      </c>
      <c r="AG55" s="56">
        <f t="shared" si="9"/>
        <v>0</v>
      </c>
      <c r="AH55" s="56">
        <f t="shared" si="10"/>
        <v>0</v>
      </c>
      <c r="AI55" s="56">
        <f t="shared" si="11"/>
        <v>0</v>
      </c>
      <c r="AJ55" s="56">
        <f t="shared" si="12"/>
        <v>0</v>
      </c>
      <c r="AK55" s="56">
        <f t="shared" si="13"/>
        <v>0</v>
      </c>
      <c r="AL55" s="56">
        <f t="shared" si="14"/>
        <v>0</v>
      </c>
      <c r="AM55" s="159" t="b">
        <f t="shared" si="15"/>
        <v>0</v>
      </c>
      <c r="AN55" s="160" t="str">
        <f>IF(J55="c",SUMMARY!$C$13*F55/12,"-")</f>
        <v>-</v>
      </c>
      <c r="AO55" s="160" t="str">
        <f>IF(J55="s",SUMMARY!$C$12*I55,"-")</f>
        <v>-</v>
      </c>
      <c r="AP55" s="178" t="str">
        <f t="shared" si="16"/>
        <v>-</v>
      </c>
      <c r="AQ55" s="166" t="str">
        <f>IF(J55="s",H55*SUMMARY!$I$12,"-")</f>
        <v>-</v>
      </c>
      <c r="AR55" s="170" t="str">
        <f>IF(J55="S",IF(AO55*SUMMARY!$H$61&gt;AQ55,SUMMARY!$H$61*AQ55,AO55),"-")</f>
        <v>-</v>
      </c>
      <c r="AS55" s="32"/>
      <c r="AT55" s="125">
        <f t="shared" si="23"/>
        <v>0</v>
      </c>
      <c r="AU55" s="125">
        <f t="shared" si="24"/>
        <v>0</v>
      </c>
      <c r="AV55" s="183">
        <f t="shared" si="25"/>
        <v>0</v>
      </c>
      <c r="AW55" s="32"/>
      <c r="AX55" s="32"/>
      <c r="AY55" s="450" t="str">
        <f t="shared" si="26"/>
        <v xml:space="preserve"> </v>
      </c>
    </row>
    <row r="56" spans="1:51" s="120" customFormat="1">
      <c r="A56" s="506"/>
      <c r="B56" s="506"/>
      <c r="C56" s="117">
        <f t="shared" si="27"/>
        <v>35</v>
      </c>
      <c r="D56" s="173"/>
      <c r="E56" s="173"/>
      <c r="F56" s="341">
        <f t="shared" si="17"/>
        <v>0</v>
      </c>
      <c r="G56" s="117"/>
      <c r="H56" s="118" t="str">
        <f t="shared" si="4"/>
        <v>-</v>
      </c>
      <c r="I56" s="119" t="str">
        <f>IF(J56="s",(D56+E56)/16*F56/12*SUMMARY!$H$60," ")</f>
        <v xml:space="preserve"> </v>
      </c>
      <c r="J56" s="119" t="str">
        <f>IF(F56&gt;0,IF(B56&lt;SUMMARY!$H$63,"C","S")," ")</f>
        <v xml:space="preserve"> </v>
      </c>
      <c r="K56" s="119" t="str">
        <f t="shared" si="5"/>
        <v>-</v>
      </c>
      <c r="L56" s="343"/>
      <c r="M56" s="44" t="str">
        <f t="shared" si="6"/>
        <v>-</v>
      </c>
      <c r="N56" s="157">
        <f t="shared" si="18"/>
        <v>0</v>
      </c>
      <c r="O56" s="157">
        <f t="shared" si="19"/>
        <v>0</v>
      </c>
      <c r="P56" s="157">
        <f t="shared" si="20"/>
        <v>0</v>
      </c>
      <c r="Q56" s="157">
        <f t="shared" si="21"/>
        <v>0</v>
      </c>
      <c r="R56" s="158">
        <f t="shared" si="22"/>
        <v>0</v>
      </c>
      <c r="S56" s="158">
        <f t="shared" si="22"/>
        <v>0</v>
      </c>
      <c r="T56" s="158">
        <f t="shared" si="22"/>
        <v>0</v>
      </c>
      <c r="U56" s="158">
        <f t="shared" si="22"/>
        <v>0</v>
      </c>
      <c r="V56" s="158">
        <f t="shared" si="22"/>
        <v>0</v>
      </c>
      <c r="W56" s="158">
        <f t="shared" si="22"/>
        <v>0</v>
      </c>
      <c r="X56" s="158">
        <f t="shared" ref="W56:AD87" si="28">IF($L56=AJ$4,$I56,0)</f>
        <v>0</v>
      </c>
      <c r="Y56" s="158">
        <f t="shared" si="28"/>
        <v>0</v>
      </c>
      <c r="Z56" s="158">
        <f t="shared" si="28"/>
        <v>0</v>
      </c>
      <c r="AA56" s="158">
        <f t="shared" si="28"/>
        <v>0</v>
      </c>
      <c r="AB56" s="158">
        <f t="shared" si="28"/>
        <v>0</v>
      </c>
      <c r="AC56" s="158">
        <f t="shared" si="28"/>
        <v>0</v>
      </c>
      <c r="AD56" s="158">
        <f t="shared" si="28"/>
        <v>0</v>
      </c>
      <c r="AE56" s="44" t="str">
        <f>IF(J56="s",IF(K56&gt;(SUMMARY!$I$12*H56),K56,0),"- ")</f>
        <v xml:space="preserve">- </v>
      </c>
      <c r="AF56" s="56" t="str">
        <f t="shared" si="8"/>
        <v>OK</v>
      </c>
      <c r="AG56" s="56">
        <f t="shared" si="9"/>
        <v>0</v>
      </c>
      <c r="AH56" s="56">
        <f t="shared" si="10"/>
        <v>0</v>
      </c>
      <c r="AI56" s="56">
        <f t="shared" si="11"/>
        <v>0</v>
      </c>
      <c r="AJ56" s="56">
        <f t="shared" si="12"/>
        <v>0</v>
      </c>
      <c r="AK56" s="56">
        <f t="shared" si="13"/>
        <v>0</v>
      </c>
      <c r="AL56" s="56">
        <f t="shared" si="14"/>
        <v>0</v>
      </c>
      <c r="AM56" s="159" t="b">
        <f t="shared" si="15"/>
        <v>0</v>
      </c>
      <c r="AN56" s="160" t="str">
        <f>IF(J56="c",SUMMARY!$C$13*F56/12,"-")</f>
        <v>-</v>
      </c>
      <c r="AO56" s="160" t="str">
        <f>IF(J56="s",SUMMARY!$C$12*I56,"-")</f>
        <v>-</v>
      </c>
      <c r="AP56" s="178" t="str">
        <f t="shared" si="16"/>
        <v>-</v>
      </c>
      <c r="AQ56" s="166" t="str">
        <f>IF(J56="s",H56*SUMMARY!$I$12,"-")</f>
        <v>-</v>
      </c>
      <c r="AR56" s="170" t="str">
        <f>IF(J56="S",IF(AO56*SUMMARY!$H$61&gt;AQ56,SUMMARY!$H$61*AQ56,AO56),"-")</f>
        <v>-</v>
      </c>
      <c r="AS56" s="32"/>
      <c r="AT56" s="125">
        <f t="shared" si="23"/>
        <v>0</v>
      </c>
      <c r="AU56" s="125">
        <f t="shared" si="24"/>
        <v>0</v>
      </c>
      <c r="AV56" s="183">
        <f t="shared" si="25"/>
        <v>0</v>
      </c>
      <c r="AW56" s="32"/>
      <c r="AX56" s="32"/>
      <c r="AY56" s="450" t="str">
        <f t="shared" si="26"/>
        <v xml:space="preserve"> </v>
      </c>
    </row>
    <row r="57" spans="1:51" s="120" customFormat="1">
      <c r="A57" s="506"/>
      <c r="B57" s="506"/>
      <c r="C57" s="117">
        <f t="shared" si="27"/>
        <v>36</v>
      </c>
      <c r="D57" s="173"/>
      <c r="E57" s="173"/>
      <c r="F57" s="341">
        <f t="shared" si="17"/>
        <v>0</v>
      </c>
      <c r="G57" s="117"/>
      <c r="H57" s="118" t="str">
        <f t="shared" si="4"/>
        <v>-</v>
      </c>
      <c r="I57" s="119" t="str">
        <f>IF(J57="s",(D57+E57)/16*F57/12*SUMMARY!$H$60," ")</f>
        <v xml:space="preserve"> </v>
      </c>
      <c r="J57" s="119" t="str">
        <f>IF(F57&gt;0,IF(B57&lt;SUMMARY!$H$63,"C","S")," ")</f>
        <v xml:space="preserve"> </v>
      </c>
      <c r="K57" s="119" t="str">
        <f t="shared" si="5"/>
        <v>-</v>
      </c>
      <c r="L57" s="343"/>
      <c r="M57" s="44" t="str">
        <f t="shared" si="6"/>
        <v>-</v>
      </c>
      <c r="N57" s="157">
        <f t="shared" si="18"/>
        <v>0</v>
      </c>
      <c r="O57" s="157">
        <f t="shared" si="19"/>
        <v>0</v>
      </c>
      <c r="P57" s="157">
        <f t="shared" si="20"/>
        <v>0</v>
      </c>
      <c r="Q57" s="157">
        <f t="shared" si="21"/>
        <v>0</v>
      </c>
      <c r="R57" s="158">
        <f t="shared" ref="R57:AD95" si="29">IF($L57=AD$4,$I57,0)</f>
        <v>0</v>
      </c>
      <c r="S57" s="158">
        <f t="shared" si="29"/>
        <v>0</v>
      </c>
      <c r="T57" s="158">
        <f t="shared" si="29"/>
        <v>0</v>
      </c>
      <c r="U57" s="158">
        <f t="shared" si="29"/>
        <v>0</v>
      </c>
      <c r="V57" s="158">
        <f t="shared" si="29"/>
        <v>0</v>
      </c>
      <c r="W57" s="158">
        <f t="shared" si="28"/>
        <v>0</v>
      </c>
      <c r="X57" s="158">
        <f t="shared" si="28"/>
        <v>0</v>
      </c>
      <c r="Y57" s="158">
        <f t="shared" si="28"/>
        <v>0</v>
      </c>
      <c r="Z57" s="158">
        <f t="shared" si="28"/>
        <v>0</v>
      </c>
      <c r="AA57" s="158">
        <f t="shared" si="28"/>
        <v>0</v>
      </c>
      <c r="AB57" s="158">
        <f t="shared" si="28"/>
        <v>0</v>
      </c>
      <c r="AC57" s="158">
        <f t="shared" si="28"/>
        <v>0</v>
      </c>
      <c r="AD57" s="158">
        <f t="shared" si="28"/>
        <v>0</v>
      </c>
      <c r="AE57" s="44" t="str">
        <f>IF(J57="s",IF(K57&gt;(SUMMARY!$I$12*H57),K57,0),"- ")</f>
        <v xml:space="preserve">- </v>
      </c>
      <c r="AF57" s="56" t="str">
        <f t="shared" si="8"/>
        <v>OK</v>
      </c>
      <c r="AG57" s="56">
        <f t="shared" si="9"/>
        <v>0</v>
      </c>
      <c r="AH57" s="56">
        <f t="shared" si="10"/>
        <v>0</v>
      </c>
      <c r="AI57" s="56">
        <f t="shared" si="11"/>
        <v>0</v>
      </c>
      <c r="AJ57" s="56">
        <f t="shared" si="12"/>
        <v>0</v>
      </c>
      <c r="AK57" s="56">
        <f t="shared" si="13"/>
        <v>0</v>
      </c>
      <c r="AL57" s="56">
        <f t="shared" si="14"/>
        <v>0</v>
      </c>
      <c r="AM57" s="159" t="b">
        <f t="shared" si="15"/>
        <v>0</v>
      </c>
      <c r="AN57" s="160" t="str">
        <f>IF(J57="c",SUMMARY!$C$13*F57/12,"-")</f>
        <v>-</v>
      </c>
      <c r="AO57" s="160" t="str">
        <f>IF(J57="s",SUMMARY!$C$12*I57,"-")</f>
        <v>-</v>
      </c>
      <c r="AP57" s="178" t="str">
        <f t="shared" si="16"/>
        <v>-</v>
      </c>
      <c r="AQ57" s="166" t="str">
        <f>IF(J57="s",H57*SUMMARY!$I$12,"-")</f>
        <v>-</v>
      </c>
      <c r="AR57" s="170" t="str">
        <f>IF(J57="S",IF(AO57*SUMMARY!$H$61&gt;AQ57,SUMMARY!$H$61*AQ57,AO57),"-")</f>
        <v>-</v>
      </c>
      <c r="AS57" s="32"/>
      <c r="AT57" s="125">
        <f t="shared" si="23"/>
        <v>0</v>
      </c>
      <c r="AU57" s="125">
        <f t="shared" si="24"/>
        <v>0</v>
      </c>
      <c r="AV57" s="183">
        <f t="shared" si="25"/>
        <v>0</v>
      </c>
      <c r="AW57" s="32"/>
      <c r="AX57" s="32"/>
      <c r="AY57" s="450" t="str">
        <f t="shared" si="26"/>
        <v xml:space="preserve"> </v>
      </c>
    </row>
    <row r="58" spans="1:51" s="120" customFormat="1">
      <c r="A58" s="506"/>
      <c r="B58" s="506"/>
      <c r="C58" s="117">
        <f t="shared" si="27"/>
        <v>37</v>
      </c>
      <c r="D58" s="173"/>
      <c r="E58" s="173"/>
      <c r="F58" s="341">
        <f t="shared" si="17"/>
        <v>0</v>
      </c>
      <c r="G58" s="117"/>
      <c r="H58" s="118" t="str">
        <f t="shared" si="4"/>
        <v>-</v>
      </c>
      <c r="I58" s="119" t="str">
        <f>IF(J58="s",(D58+E58)/16*F58/12*SUMMARY!$H$60," ")</f>
        <v xml:space="preserve"> </v>
      </c>
      <c r="J58" s="119" t="str">
        <f>IF(F58&gt;0,IF(B58&lt;SUMMARY!$H$63,"C","S")," ")</f>
        <v xml:space="preserve"> </v>
      </c>
      <c r="K58" s="119" t="str">
        <f t="shared" si="5"/>
        <v>-</v>
      </c>
      <c r="L58" s="343"/>
      <c r="M58" s="44" t="str">
        <f t="shared" si="6"/>
        <v>-</v>
      </c>
      <c r="N58" s="157">
        <f t="shared" si="18"/>
        <v>0</v>
      </c>
      <c r="O58" s="157">
        <f t="shared" si="19"/>
        <v>0</v>
      </c>
      <c r="P58" s="157">
        <f t="shared" si="20"/>
        <v>0</v>
      </c>
      <c r="Q58" s="157">
        <f t="shared" si="21"/>
        <v>0</v>
      </c>
      <c r="R58" s="158">
        <f t="shared" si="29"/>
        <v>0</v>
      </c>
      <c r="S58" s="158">
        <f t="shared" si="29"/>
        <v>0</v>
      </c>
      <c r="T58" s="158">
        <f t="shared" si="29"/>
        <v>0</v>
      </c>
      <c r="U58" s="158">
        <f t="shared" si="29"/>
        <v>0</v>
      </c>
      <c r="V58" s="158">
        <f t="shared" si="29"/>
        <v>0</v>
      </c>
      <c r="W58" s="158">
        <f t="shared" si="28"/>
        <v>0</v>
      </c>
      <c r="X58" s="158">
        <f t="shared" si="28"/>
        <v>0</v>
      </c>
      <c r="Y58" s="158">
        <f t="shared" si="28"/>
        <v>0</v>
      </c>
      <c r="Z58" s="158">
        <f t="shared" si="28"/>
        <v>0</v>
      </c>
      <c r="AA58" s="158">
        <f t="shared" si="28"/>
        <v>0</v>
      </c>
      <c r="AB58" s="158">
        <f t="shared" si="28"/>
        <v>0</v>
      </c>
      <c r="AC58" s="158">
        <f t="shared" si="28"/>
        <v>0</v>
      </c>
      <c r="AD58" s="158">
        <f t="shared" si="28"/>
        <v>0</v>
      </c>
      <c r="AE58" s="44" t="str">
        <f>IF(J58="s",IF(K58&gt;(SUMMARY!$I$12*H58),K58,0),"- ")</f>
        <v xml:space="preserve">- </v>
      </c>
      <c r="AF58" s="56" t="str">
        <f t="shared" si="8"/>
        <v>OK</v>
      </c>
      <c r="AG58" s="56">
        <f t="shared" si="9"/>
        <v>0</v>
      </c>
      <c r="AH58" s="56">
        <f t="shared" si="10"/>
        <v>0</v>
      </c>
      <c r="AI58" s="56">
        <f t="shared" si="11"/>
        <v>0</v>
      </c>
      <c r="AJ58" s="56">
        <f t="shared" si="12"/>
        <v>0</v>
      </c>
      <c r="AK58" s="56">
        <f t="shared" si="13"/>
        <v>0</v>
      </c>
      <c r="AL58" s="56">
        <f t="shared" si="14"/>
        <v>0</v>
      </c>
      <c r="AM58" s="159" t="b">
        <f t="shared" si="15"/>
        <v>0</v>
      </c>
      <c r="AN58" s="160" t="str">
        <f>IF(J58="c",SUMMARY!$C$13*F58/12,"-")</f>
        <v>-</v>
      </c>
      <c r="AO58" s="160" t="str">
        <f>IF(J58="s",SUMMARY!$C$12*I58,"-")</f>
        <v>-</v>
      </c>
      <c r="AP58" s="178" t="str">
        <f t="shared" si="16"/>
        <v>-</v>
      </c>
      <c r="AQ58" s="166" t="str">
        <f>IF(J58="s",H58*SUMMARY!$I$12,"-")</f>
        <v>-</v>
      </c>
      <c r="AR58" s="170" t="str">
        <f>IF(J58="S",IF(AO58*SUMMARY!$H$61&gt;AQ58,SUMMARY!$H$61*AQ58,AO58),"-")</f>
        <v>-</v>
      </c>
      <c r="AS58" s="32"/>
      <c r="AT58" s="125">
        <f t="shared" si="23"/>
        <v>0</v>
      </c>
      <c r="AU58" s="125">
        <f t="shared" si="24"/>
        <v>0</v>
      </c>
      <c r="AV58" s="183">
        <f t="shared" si="25"/>
        <v>0</v>
      </c>
      <c r="AW58" s="32"/>
      <c r="AX58" s="32"/>
      <c r="AY58" s="450" t="str">
        <f t="shared" si="26"/>
        <v xml:space="preserve"> </v>
      </c>
    </row>
    <row r="59" spans="1:51" s="120" customFormat="1">
      <c r="A59" s="506"/>
      <c r="B59" s="506"/>
      <c r="C59" s="117">
        <f t="shared" si="27"/>
        <v>38</v>
      </c>
      <c r="D59" s="173"/>
      <c r="E59" s="173"/>
      <c r="F59" s="341">
        <f t="shared" si="17"/>
        <v>0</v>
      </c>
      <c r="G59" s="117"/>
      <c r="H59" s="118" t="str">
        <f t="shared" si="4"/>
        <v>-</v>
      </c>
      <c r="I59" s="119" t="str">
        <f>IF(J59="s",(D59+E59)/16*F59/12*SUMMARY!$H$60," ")</f>
        <v xml:space="preserve"> </v>
      </c>
      <c r="J59" s="119" t="str">
        <f>IF(F59&gt;0,IF(B59&lt;SUMMARY!$H$63,"C","S")," ")</f>
        <v xml:space="preserve"> </v>
      </c>
      <c r="K59" s="119" t="str">
        <f t="shared" si="5"/>
        <v>-</v>
      </c>
      <c r="L59" s="343"/>
      <c r="M59" s="44" t="str">
        <f t="shared" si="6"/>
        <v>-</v>
      </c>
      <c r="N59" s="157">
        <f t="shared" si="18"/>
        <v>0</v>
      </c>
      <c r="O59" s="157">
        <f t="shared" si="19"/>
        <v>0</v>
      </c>
      <c r="P59" s="157">
        <f t="shared" si="20"/>
        <v>0</v>
      </c>
      <c r="Q59" s="157">
        <f t="shared" si="21"/>
        <v>0</v>
      </c>
      <c r="R59" s="158">
        <f t="shared" si="29"/>
        <v>0</v>
      </c>
      <c r="S59" s="158">
        <f t="shared" si="29"/>
        <v>0</v>
      </c>
      <c r="T59" s="158">
        <f t="shared" si="29"/>
        <v>0</v>
      </c>
      <c r="U59" s="158">
        <f t="shared" si="29"/>
        <v>0</v>
      </c>
      <c r="V59" s="158">
        <f t="shared" si="29"/>
        <v>0</v>
      </c>
      <c r="W59" s="158">
        <f t="shared" si="28"/>
        <v>0</v>
      </c>
      <c r="X59" s="158">
        <f t="shared" si="28"/>
        <v>0</v>
      </c>
      <c r="Y59" s="158">
        <f t="shared" si="28"/>
        <v>0</v>
      </c>
      <c r="Z59" s="158">
        <f t="shared" si="28"/>
        <v>0</v>
      </c>
      <c r="AA59" s="158">
        <f t="shared" si="28"/>
        <v>0</v>
      </c>
      <c r="AB59" s="158">
        <f t="shared" si="28"/>
        <v>0</v>
      </c>
      <c r="AC59" s="158">
        <f t="shared" si="28"/>
        <v>0</v>
      </c>
      <c r="AD59" s="158">
        <f t="shared" si="28"/>
        <v>0</v>
      </c>
      <c r="AE59" s="44" t="str">
        <f>IF(J59="s",IF(K59&gt;(SUMMARY!$I$12*H59),K59,0),"- ")</f>
        <v xml:space="preserve">- </v>
      </c>
      <c r="AF59" s="56" t="str">
        <f t="shared" si="8"/>
        <v>OK</v>
      </c>
      <c r="AG59" s="56">
        <f t="shared" si="9"/>
        <v>0</v>
      </c>
      <c r="AH59" s="56">
        <f t="shared" si="10"/>
        <v>0</v>
      </c>
      <c r="AI59" s="56">
        <f t="shared" si="11"/>
        <v>0</v>
      </c>
      <c r="AJ59" s="56">
        <f t="shared" si="12"/>
        <v>0</v>
      </c>
      <c r="AK59" s="56">
        <f t="shared" si="13"/>
        <v>0</v>
      </c>
      <c r="AL59" s="56">
        <f t="shared" si="14"/>
        <v>0</v>
      </c>
      <c r="AM59" s="159" t="b">
        <f t="shared" si="15"/>
        <v>0</v>
      </c>
      <c r="AN59" s="160" t="str">
        <f>IF(J59="c",SUMMARY!$C$13*F59/12,"-")</f>
        <v>-</v>
      </c>
      <c r="AO59" s="160" t="str">
        <f>IF(J59="s",SUMMARY!$C$12*I59,"-")</f>
        <v>-</v>
      </c>
      <c r="AP59" s="178" t="str">
        <f t="shared" si="16"/>
        <v>-</v>
      </c>
      <c r="AQ59" s="166" t="str">
        <f>IF(J59="s",H59*SUMMARY!$I$12,"-")</f>
        <v>-</v>
      </c>
      <c r="AR59" s="170" t="str">
        <f>IF(J59="S",IF(AO59*SUMMARY!$H$61&gt;AQ59,SUMMARY!$H$61*AQ59,AO59),"-")</f>
        <v>-</v>
      </c>
      <c r="AS59" s="32"/>
      <c r="AT59" s="125">
        <f t="shared" si="23"/>
        <v>0</v>
      </c>
      <c r="AU59" s="125">
        <f t="shared" si="24"/>
        <v>0</v>
      </c>
      <c r="AV59" s="183">
        <f t="shared" si="25"/>
        <v>0</v>
      </c>
      <c r="AW59" s="32"/>
      <c r="AX59" s="32"/>
      <c r="AY59" s="450" t="str">
        <f t="shared" si="26"/>
        <v xml:space="preserve"> </v>
      </c>
    </row>
    <row r="60" spans="1:51" s="120" customFormat="1">
      <c r="A60" s="506"/>
      <c r="B60" s="506"/>
      <c r="C60" s="117">
        <f t="shared" si="27"/>
        <v>39</v>
      </c>
      <c r="D60" s="173"/>
      <c r="E60" s="173"/>
      <c r="F60" s="341">
        <f t="shared" si="17"/>
        <v>0</v>
      </c>
      <c r="G60" s="117"/>
      <c r="H60" s="118" t="str">
        <f t="shared" si="4"/>
        <v>-</v>
      </c>
      <c r="I60" s="119" t="str">
        <f>IF(J60="s",(D60+E60)/16*F60/12*SUMMARY!$H$60," ")</f>
        <v xml:space="preserve"> </v>
      </c>
      <c r="J60" s="119" t="str">
        <f>IF(F60&gt;0,IF(B60&lt;SUMMARY!$H$63,"C","S")," ")</f>
        <v xml:space="preserve"> </v>
      </c>
      <c r="K60" s="119" t="str">
        <f t="shared" si="5"/>
        <v>-</v>
      </c>
      <c r="L60" s="343"/>
      <c r="M60" s="44" t="str">
        <f t="shared" si="6"/>
        <v>-</v>
      </c>
      <c r="N60" s="157">
        <f t="shared" si="18"/>
        <v>0</v>
      </c>
      <c r="O60" s="157">
        <f t="shared" si="19"/>
        <v>0</v>
      </c>
      <c r="P60" s="157">
        <f t="shared" si="20"/>
        <v>0</v>
      </c>
      <c r="Q60" s="157">
        <f t="shared" si="21"/>
        <v>0</v>
      </c>
      <c r="R60" s="158">
        <f t="shared" si="29"/>
        <v>0</v>
      </c>
      <c r="S60" s="158">
        <f t="shared" si="29"/>
        <v>0</v>
      </c>
      <c r="T60" s="158">
        <f t="shared" si="29"/>
        <v>0</v>
      </c>
      <c r="U60" s="158">
        <f t="shared" si="29"/>
        <v>0</v>
      </c>
      <c r="V60" s="158">
        <f t="shared" si="29"/>
        <v>0</v>
      </c>
      <c r="W60" s="158">
        <f t="shared" si="28"/>
        <v>0</v>
      </c>
      <c r="X60" s="158">
        <f t="shared" si="28"/>
        <v>0</v>
      </c>
      <c r="Y60" s="158">
        <f t="shared" si="28"/>
        <v>0</v>
      </c>
      <c r="Z60" s="158">
        <f t="shared" si="28"/>
        <v>0</v>
      </c>
      <c r="AA60" s="158">
        <f t="shared" si="28"/>
        <v>0</v>
      </c>
      <c r="AB60" s="158">
        <f t="shared" si="28"/>
        <v>0</v>
      </c>
      <c r="AC60" s="158">
        <f t="shared" si="28"/>
        <v>0</v>
      </c>
      <c r="AD60" s="158">
        <f t="shared" si="28"/>
        <v>0</v>
      </c>
      <c r="AE60" s="44" t="str">
        <f>IF(J60="s",IF(K60&gt;(SUMMARY!$I$12*H60),K60,0),"- ")</f>
        <v xml:space="preserve">- </v>
      </c>
      <c r="AF60" s="56" t="str">
        <f t="shared" si="8"/>
        <v>OK</v>
      </c>
      <c r="AG60" s="56">
        <f t="shared" si="9"/>
        <v>0</v>
      </c>
      <c r="AH60" s="56">
        <f t="shared" si="10"/>
        <v>0</v>
      </c>
      <c r="AI60" s="56">
        <f t="shared" si="11"/>
        <v>0</v>
      </c>
      <c r="AJ60" s="56">
        <f t="shared" si="12"/>
        <v>0</v>
      </c>
      <c r="AK60" s="56">
        <f t="shared" si="13"/>
        <v>0</v>
      </c>
      <c r="AL60" s="56">
        <f t="shared" si="14"/>
        <v>0</v>
      </c>
      <c r="AM60" s="159" t="b">
        <f t="shared" si="15"/>
        <v>0</v>
      </c>
      <c r="AN60" s="160" t="str">
        <f>IF(J60="c",SUMMARY!$C$13*F60/12,"-")</f>
        <v>-</v>
      </c>
      <c r="AO60" s="160" t="str">
        <f>IF(J60="s",SUMMARY!$C$12*I60,"-")</f>
        <v>-</v>
      </c>
      <c r="AP60" s="178" t="str">
        <f t="shared" si="16"/>
        <v>-</v>
      </c>
      <c r="AQ60" s="166" t="str">
        <f>IF(J60="s",H60*SUMMARY!$I$12,"-")</f>
        <v>-</v>
      </c>
      <c r="AR60" s="170" t="str">
        <f>IF(J60="S",IF(AO60*SUMMARY!$H$61&gt;AQ60,SUMMARY!$H$61*AQ60,AO60),"-")</f>
        <v>-</v>
      </c>
      <c r="AS60" s="32"/>
      <c r="AT60" s="125">
        <f t="shared" si="23"/>
        <v>0</v>
      </c>
      <c r="AU60" s="125">
        <f t="shared" si="24"/>
        <v>0</v>
      </c>
      <c r="AV60" s="183">
        <f t="shared" si="25"/>
        <v>0</v>
      </c>
      <c r="AW60" s="32"/>
      <c r="AX60" s="32"/>
      <c r="AY60" s="450" t="str">
        <f t="shared" si="26"/>
        <v xml:space="preserve"> </v>
      </c>
    </row>
    <row r="61" spans="1:51" s="120" customFormat="1">
      <c r="A61" s="506"/>
      <c r="B61" s="506"/>
      <c r="C61" s="117">
        <f t="shared" si="27"/>
        <v>40</v>
      </c>
      <c r="D61" s="173"/>
      <c r="E61" s="173"/>
      <c r="F61" s="341">
        <f t="shared" si="17"/>
        <v>0</v>
      </c>
      <c r="G61" s="117"/>
      <c r="H61" s="118" t="str">
        <f t="shared" si="4"/>
        <v>-</v>
      </c>
      <c r="I61" s="119" t="str">
        <f>IF(J61="s",(D61+E61)/16*F61/12*SUMMARY!$H$60," ")</f>
        <v xml:space="preserve"> </v>
      </c>
      <c r="J61" s="119" t="str">
        <f>IF(F61&gt;0,IF(B61&lt;SUMMARY!$H$63,"C","S")," ")</f>
        <v xml:space="preserve"> </v>
      </c>
      <c r="K61" s="119" t="str">
        <f t="shared" si="5"/>
        <v>-</v>
      </c>
      <c r="L61" s="343"/>
      <c r="M61" s="44" t="str">
        <f t="shared" si="6"/>
        <v>-</v>
      </c>
      <c r="N61" s="157">
        <f t="shared" si="18"/>
        <v>0</v>
      </c>
      <c r="O61" s="157">
        <f t="shared" si="19"/>
        <v>0</v>
      </c>
      <c r="P61" s="157">
        <f t="shared" si="20"/>
        <v>0</v>
      </c>
      <c r="Q61" s="157">
        <f t="shared" si="21"/>
        <v>0</v>
      </c>
      <c r="R61" s="158">
        <f t="shared" si="29"/>
        <v>0</v>
      </c>
      <c r="S61" s="158">
        <f t="shared" si="29"/>
        <v>0</v>
      </c>
      <c r="T61" s="158">
        <f t="shared" si="29"/>
        <v>0</v>
      </c>
      <c r="U61" s="158">
        <f t="shared" si="29"/>
        <v>0</v>
      </c>
      <c r="V61" s="158">
        <f t="shared" si="29"/>
        <v>0</v>
      </c>
      <c r="W61" s="158">
        <f t="shared" si="28"/>
        <v>0</v>
      </c>
      <c r="X61" s="158">
        <f t="shared" si="28"/>
        <v>0</v>
      </c>
      <c r="Y61" s="158">
        <f t="shared" si="28"/>
        <v>0</v>
      </c>
      <c r="Z61" s="158">
        <f t="shared" si="28"/>
        <v>0</v>
      </c>
      <c r="AA61" s="158">
        <f t="shared" si="28"/>
        <v>0</v>
      </c>
      <c r="AB61" s="158">
        <f t="shared" si="28"/>
        <v>0</v>
      </c>
      <c r="AC61" s="158">
        <f t="shared" si="28"/>
        <v>0</v>
      </c>
      <c r="AD61" s="158">
        <f t="shared" si="28"/>
        <v>0</v>
      </c>
      <c r="AE61" s="44" t="str">
        <f>IF(J61="s",IF(K61&gt;(SUMMARY!$I$12*H61),K61,0),"- ")</f>
        <v xml:space="preserve">- </v>
      </c>
      <c r="AF61" s="56" t="str">
        <f t="shared" si="8"/>
        <v>OK</v>
      </c>
      <c r="AG61" s="56">
        <f t="shared" si="9"/>
        <v>0</v>
      </c>
      <c r="AH61" s="56">
        <f t="shared" si="10"/>
        <v>0</v>
      </c>
      <c r="AI61" s="56">
        <f t="shared" si="11"/>
        <v>0</v>
      </c>
      <c r="AJ61" s="56">
        <f t="shared" si="12"/>
        <v>0</v>
      </c>
      <c r="AK61" s="56">
        <f t="shared" si="13"/>
        <v>0</v>
      </c>
      <c r="AL61" s="56">
        <f t="shared" si="14"/>
        <v>0</v>
      </c>
      <c r="AM61" s="159" t="b">
        <f t="shared" si="15"/>
        <v>0</v>
      </c>
      <c r="AN61" s="160" t="str">
        <f>IF(J61="c",SUMMARY!$C$13*F61/12,"-")</f>
        <v>-</v>
      </c>
      <c r="AO61" s="160" t="str">
        <f>IF(J61="s",SUMMARY!$C$12*I61,"-")</f>
        <v>-</v>
      </c>
      <c r="AP61" s="178" t="str">
        <f t="shared" si="16"/>
        <v>-</v>
      </c>
      <c r="AQ61" s="166" t="str">
        <f>IF(J61="s",H61*SUMMARY!$I$12,"-")</f>
        <v>-</v>
      </c>
      <c r="AR61" s="170" t="str">
        <f>IF(J61="S",IF(AO61*SUMMARY!$H$61&gt;AQ61,SUMMARY!$H$61*AQ61,AO61),"-")</f>
        <v>-</v>
      </c>
      <c r="AS61" s="32"/>
      <c r="AT61" s="125">
        <f t="shared" si="23"/>
        <v>0</v>
      </c>
      <c r="AU61" s="125">
        <f t="shared" si="24"/>
        <v>0</v>
      </c>
      <c r="AV61" s="183">
        <f t="shared" si="25"/>
        <v>0</v>
      </c>
      <c r="AW61" s="32"/>
      <c r="AX61" s="32"/>
      <c r="AY61" s="450" t="str">
        <f t="shared" si="26"/>
        <v xml:space="preserve"> </v>
      </c>
    </row>
    <row r="62" spans="1:51" s="120" customFormat="1">
      <c r="A62" s="506"/>
      <c r="B62" s="506"/>
      <c r="C62" s="117">
        <f t="shared" si="27"/>
        <v>41</v>
      </c>
      <c r="D62" s="173"/>
      <c r="E62" s="173"/>
      <c r="F62" s="341">
        <f t="shared" si="17"/>
        <v>0</v>
      </c>
      <c r="G62" s="117"/>
      <c r="H62" s="118" t="str">
        <f t="shared" si="4"/>
        <v>-</v>
      </c>
      <c r="I62" s="119" t="str">
        <f>IF(J62="s",(D62+E62)/16*F62/12*SUMMARY!$H$60," ")</f>
        <v xml:space="preserve"> </v>
      </c>
      <c r="J62" s="119" t="str">
        <f>IF(F62&gt;0,IF(B62&lt;SUMMARY!$H$63,"C","S")," ")</f>
        <v xml:space="preserve"> </v>
      </c>
      <c r="K62" s="119" t="str">
        <f t="shared" si="5"/>
        <v>-</v>
      </c>
      <c r="L62" s="343"/>
      <c r="M62" s="44" t="str">
        <f t="shared" si="6"/>
        <v>-</v>
      </c>
      <c r="N62" s="157">
        <f t="shared" si="18"/>
        <v>0</v>
      </c>
      <c r="O62" s="157">
        <f t="shared" si="19"/>
        <v>0</v>
      </c>
      <c r="P62" s="157">
        <f t="shared" si="20"/>
        <v>0</v>
      </c>
      <c r="Q62" s="157">
        <f t="shared" si="21"/>
        <v>0</v>
      </c>
      <c r="R62" s="158">
        <f t="shared" si="29"/>
        <v>0</v>
      </c>
      <c r="S62" s="158">
        <f t="shared" si="29"/>
        <v>0</v>
      </c>
      <c r="T62" s="158">
        <f t="shared" si="29"/>
        <v>0</v>
      </c>
      <c r="U62" s="158">
        <f t="shared" si="29"/>
        <v>0</v>
      </c>
      <c r="V62" s="158">
        <f t="shared" si="29"/>
        <v>0</v>
      </c>
      <c r="W62" s="158">
        <f t="shared" si="28"/>
        <v>0</v>
      </c>
      <c r="X62" s="158">
        <f t="shared" si="28"/>
        <v>0</v>
      </c>
      <c r="Y62" s="158">
        <f t="shared" si="28"/>
        <v>0</v>
      </c>
      <c r="Z62" s="158">
        <f t="shared" si="28"/>
        <v>0</v>
      </c>
      <c r="AA62" s="158">
        <f t="shared" si="28"/>
        <v>0</v>
      </c>
      <c r="AB62" s="158">
        <f t="shared" si="28"/>
        <v>0</v>
      </c>
      <c r="AC62" s="158">
        <f t="shared" si="28"/>
        <v>0</v>
      </c>
      <c r="AD62" s="158">
        <f t="shared" si="28"/>
        <v>0</v>
      </c>
      <c r="AE62" s="44" t="str">
        <f>IF(J62="s",IF(K62&gt;(SUMMARY!$I$12*H62),K62,0),"- ")</f>
        <v xml:space="preserve">- </v>
      </c>
      <c r="AF62" s="56" t="str">
        <f t="shared" si="8"/>
        <v>OK</v>
      </c>
      <c r="AG62" s="56">
        <f t="shared" si="9"/>
        <v>0</v>
      </c>
      <c r="AH62" s="56">
        <f t="shared" si="10"/>
        <v>0</v>
      </c>
      <c r="AI62" s="56">
        <f t="shared" si="11"/>
        <v>0</v>
      </c>
      <c r="AJ62" s="56">
        <f t="shared" si="12"/>
        <v>0</v>
      </c>
      <c r="AK62" s="56">
        <f t="shared" si="13"/>
        <v>0</v>
      </c>
      <c r="AL62" s="56">
        <f t="shared" si="14"/>
        <v>0</v>
      </c>
      <c r="AM62" s="159" t="b">
        <f t="shared" si="15"/>
        <v>0</v>
      </c>
      <c r="AN62" s="160" t="str">
        <f>IF(J62="c",SUMMARY!$C$13*F62/12,"-")</f>
        <v>-</v>
      </c>
      <c r="AO62" s="160" t="str">
        <f>IF(J62="s",SUMMARY!$C$12*I62,"-")</f>
        <v>-</v>
      </c>
      <c r="AP62" s="178" t="str">
        <f t="shared" si="16"/>
        <v>-</v>
      </c>
      <c r="AQ62" s="166" t="str">
        <f>IF(J62="s",H62*SUMMARY!$I$12,"-")</f>
        <v>-</v>
      </c>
      <c r="AR62" s="170" t="str">
        <f>IF(J62="S",IF(AO62*SUMMARY!$H$61&gt;AQ62,SUMMARY!$H$61*AQ62,AO62),"-")</f>
        <v>-</v>
      </c>
      <c r="AS62" s="32"/>
      <c r="AT62" s="125">
        <f t="shared" si="23"/>
        <v>0</v>
      </c>
      <c r="AU62" s="125">
        <f t="shared" si="24"/>
        <v>0</v>
      </c>
      <c r="AV62" s="183">
        <f t="shared" si="25"/>
        <v>0</v>
      </c>
      <c r="AW62" s="32"/>
      <c r="AX62" s="32"/>
      <c r="AY62" s="450" t="str">
        <f t="shared" si="26"/>
        <v xml:space="preserve"> </v>
      </c>
    </row>
    <row r="63" spans="1:51" s="120" customFormat="1">
      <c r="A63" s="506"/>
      <c r="B63" s="506"/>
      <c r="C63" s="117">
        <f t="shared" si="27"/>
        <v>42</v>
      </c>
      <c r="D63" s="173"/>
      <c r="E63" s="173"/>
      <c r="F63" s="341">
        <f t="shared" si="17"/>
        <v>0</v>
      </c>
      <c r="G63" s="117"/>
      <c r="H63" s="118" t="str">
        <f t="shared" si="4"/>
        <v>-</v>
      </c>
      <c r="I63" s="119" t="str">
        <f>IF(J63="s",(D63+E63)/16*F63/12*SUMMARY!$H$60," ")</f>
        <v xml:space="preserve"> </v>
      </c>
      <c r="J63" s="119" t="str">
        <f>IF(F63&gt;0,IF(B63&lt;SUMMARY!$H$63,"C","S")," ")</f>
        <v xml:space="preserve"> </v>
      </c>
      <c r="K63" s="119" t="str">
        <f t="shared" si="5"/>
        <v>-</v>
      </c>
      <c r="L63" s="343"/>
      <c r="M63" s="44" t="str">
        <f t="shared" si="6"/>
        <v>-</v>
      </c>
      <c r="N63" s="157">
        <f t="shared" si="18"/>
        <v>0</v>
      </c>
      <c r="O63" s="157">
        <f t="shared" si="19"/>
        <v>0</v>
      </c>
      <c r="P63" s="157">
        <f t="shared" si="20"/>
        <v>0</v>
      </c>
      <c r="Q63" s="157">
        <f t="shared" si="21"/>
        <v>0</v>
      </c>
      <c r="R63" s="158">
        <f t="shared" si="29"/>
        <v>0</v>
      </c>
      <c r="S63" s="158">
        <f t="shared" si="29"/>
        <v>0</v>
      </c>
      <c r="T63" s="158">
        <f t="shared" si="29"/>
        <v>0</v>
      </c>
      <c r="U63" s="158">
        <f t="shared" si="29"/>
        <v>0</v>
      </c>
      <c r="V63" s="158">
        <f t="shared" si="29"/>
        <v>0</v>
      </c>
      <c r="W63" s="158">
        <f t="shared" si="28"/>
        <v>0</v>
      </c>
      <c r="X63" s="158">
        <f t="shared" si="28"/>
        <v>0</v>
      </c>
      <c r="Y63" s="158">
        <f t="shared" si="28"/>
        <v>0</v>
      </c>
      <c r="Z63" s="158">
        <f t="shared" si="28"/>
        <v>0</v>
      </c>
      <c r="AA63" s="158">
        <f t="shared" si="28"/>
        <v>0</v>
      </c>
      <c r="AB63" s="158">
        <f t="shared" si="28"/>
        <v>0</v>
      </c>
      <c r="AC63" s="158">
        <f t="shared" si="28"/>
        <v>0</v>
      </c>
      <c r="AD63" s="158">
        <f t="shared" si="28"/>
        <v>0</v>
      </c>
      <c r="AE63" s="44" t="str">
        <f>IF(J63="s",IF(K63&gt;(SUMMARY!$I$12*H63),K63,0),"- ")</f>
        <v xml:space="preserve">- </v>
      </c>
      <c r="AF63" s="56" t="str">
        <f t="shared" si="8"/>
        <v>OK</v>
      </c>
      <c r="AG63" s="56">
        <f t="shared" si="9"/>
        <v>0</v>
      </c>
      <c r="AH63" s="56">
        <f t="shared" si="10"/>
        <v>0</v>
      </c>
      <c r="AI63" s="56">
        <f t="shared" si="11"/>
        <v>0</v>
      </c>
      <c r="AJ63" s="56">
        <f t="shared" si="12"/>
        <v>0</v>
      </c>
      <c r="AK63" s="56">
        <f t="shared" si="13"/>
        <v>0</v>
      </c>
      <c r="AL63" s="56">
        <f t="shared" si="14"/>
        <v>0</v>
      </c>
      <c r="AM63" s="159" t="b">
        <f t="shared" si="15"/>
        <v>0</v>
      </c>
      <c r="AN63" s="160" t="str">
        <f>IF(J63="c",SUMMARY!$C$13*F63/12,"-")</f>
        <v>-</v>
      </c>
      <c r="AO63" s="160" t="str">
        <f>IF(J63="s",SUMMARY!$C$12*I63,"-")</f>
        <v>-</v>
      </c>
      <c r="AP63" s="178" t="str">
        <f t="shared" si="16"/>
        <v>-</v>
      </c>
      <c r="AQ63" s="166" t="str">
        <f>IF(J63="s",H63*SUMMARY!$I$12,"-")</f>
        <v>-</v>
      </c>
      <c r="AR63" s="170" t="str">
        <f>IF(J63="S",IF(AO63*SUMMARY!$H$61&gt;AQ63,SUMMARY!$H$61*AQ63,AO63),"-")</f>
        <v>-</v>
      </c>
      <c r="AS63" s="32"/>
      <c r="AT63" s="125">
        <f t="shared" si="23"/>
        <v>0</v>
      </c>
      <c r="AU63" s="125">
        <f t="shared" si="24"/>
        <v>0</v>
      </c>
      <c r="AV63" s="183">
        <f t="shared" si="25"/>
        <v>0</v>
      </c>
      <c r="AW63" s="32"/>
      <c r="AX63" s="32"/>
      <c r="AY63" s="450" t="str">
        <f t="shared" si="26"/>
        <v xml:space="preserve"> </v>
      </c>
    </row>
    <row r="64" spans="1:51" s="120" customFormat="1">
      <c r="A64" s="506"/>
      <c r="B64" s="506"/>
      <c r="C64" s="117">
        <f t="shared" si="27"/>
        <v>43</v>
      </c>
      <c r="D64" s="173"/>
      <c r="E64" s="173"/>
      <c r="F64" s="341">
        <f t="shared" si="17"/>
        <v>0</v>
      </c>
      <c r="G64" s="117"/>
      <c r="H64" s="118" t="str">
        <f t="shared" si="4"/>
        <v>-</v>
      </c>
      <c r="I64" s="119" t="str">
        <f>IF(J64="s",(D64+E64)/16*F64/12*SUMMARY!$H$60," ")</f>
        <v xml:space="preserve"> </v>
      </c>
      <c r="J64" s="119" t="str">
        <f>IF(F64&gt;0,IF(B64&lt;SUMMARY!$H$63,"C","S")," ")</f>
        <v xml:space="preserve"> </v>
      </c>
      <c r="K64" s="119" t="str">
        <f t="shared" si="5"/>
        <v>-</v>
      </c>
      <c r="L64" s="343"/>
      <c r="M64" s="44" t="str">
        <f t="shared" si="6"/>
        <v>-</v>
      </c>
      <c r="N64" s="157">
        <f t="shared" si="18"/>
        <v>0</v>
      </c>
      <c r="O64" s="157">
        <f t="shared" si="19"/>
        <v>0</v>
      </c>
      <c r="P64" s="157">
        <f t="shared" si="20"/>
        <v>0</v>
      </c>
      <c r="Q64" s="157">
        <f t="shared" si="21"/>
        <v>0</v>
      </c>
      <c r="R64" s="158">
        <f t="shared" si="29"/>
        <v>0</v>
      </c>
      <c r="S64" s="158">
        <f t="shared" si="29"/>
        <v>0</v>
      </c>
      <c r="T64" s="158">
        <f t="shared" si="29"/>
        <v>0</v>
      </c>
      <c r="U64" s="158">
        <f t="shared" si="29"/>
        <v>0</v>
      </c>
      <c r="V64" s="158">
        <f t="shared" si="29"/>
        <v>0</v>
      </c>
      <c r="W64" s="158">
        <f t="shared" si="28"/>
        <v>0</v>
      </c>
      <c r="X64" s="158">
        <f t="shared" si="28"/>
        <v>0</v>
      </c>
      <c r="Y64" s="158">
        <f t="shared" si="28"/>
        <v>0</v>
      </c>
      <c r="Z64" s="158">
        <f t="shared" si="28"/>
        <v>0</v>
      </c>
      <c r="AA64" s="158">
        <f t="shared" si="28"/>
        <v>0</v>
      </c>
      <c r="AB64" s="158">
        <f t="shared" si="28"/>
        <v>0</v>
      </c>
      <c r="AC64" s="158">
        <f t="shared" si="28"/>
        <v>0</v>
      </c>
      <c r="AD64" s="158">
        <f t="shared" si="28"/>
        <v>0</v>
      </c>
      <c r="AE64" s="44" t="str">
        <f>IF(J64="s",IF(K64&gt;(SUMMARY!$I$12*H64),K64,0),"- ")</f>
        <v xml:space="preserve">- </v>
      </c>
      <c r="AF64" s="56" t="str">
        <f t="shared" si="8"/>
        <v>OK</v>
      </c>
      <c r="AG64" s="56">
        <f t="shared" si="9"/>
        <v>0</v>
      </c>
      <c r="AH64" s="56">
        <f t="shared" si="10"/>
        <v>0</v>
      </c>
      <c r="AI64" s="56">
        <f t="shared" si="11"/>
        <v>0</v>
      </c>
      <c r="AJ64" s="56">
        <f t="shared" si="12"/>
        <v>0</v>
      </c>
      <c r="AK64" s="56">
        <f t="shared" si="13"/>
        <v>0</v>
      </c>
      <c r="AL64" s="56">
        <f t="shared" si="14"/>
        <v>0</v>
      </c>
      <c r="AM64" s="159" t="b">
        <f t="shared" si="15"/>
        <v>0</v>
      </c>
      <c r="AN64" s="160" t="str">
        <f>IF(J64="c",SUMMARY!$C$13*F64/12,"-")</f>
        <v>-</v>
      </c>
      <c r="AO64" s="160" t="str">
        <f>IF(J64="s",SUMMARY!$C$12*I64,"-")</f>
        <v>-</v>
      </c>
      <c r="AP64" s="178" t="str">
        <f t="shared" si="16"/>
        <v>-</v>
      </c>
      <c r="AQ64" s="166" t="str">
        <f>IF(J64="s",H64*SUMMARY!$I$12,"-")</f>
        <v>-</v>
      </c>
      <c r="AR64" s="170" t="str">
        <f>IF(J64="S",IF(AO64*SUMMARY!$H$61&gt;AQ64,SUMMARY!$H$61*AQ64,AO64),"-")</f>
        <v>-</v>
      </c>
      <c r="AS64" s="32"/>
      <c r="AT64" s="125">
        <f t="shared" si="23"/>
        <v>0</v>
      </c>
      <c r="AU64" s="125">
        <f t="shared" si="24"/>
        <v>0</v>
      </c>
      <c r="AV64" s="183">
        <f t="shared" si="25"/>
        <v>0</v>
      </c>
      <c r="AW64" s="32"/>
      <c r="AX64" s="32"/>
      <c r="AY64" s="450" t="str">
        <f t="shared" si="26"/>
        <v xml:space="preserve"> </v>
      </c>
    </row>
    <row r="65" spans="1:51" s="120" customFormat="1">
      <c r="A65" s="506"/>
      <c r="B65" s="506"/>
      <c r="C65" s="117">
        <f t="shared" si="27"/>
        <v>44</v>
      </c>
      <c r="D65" s="173"/>
      <c r="E65" s="173"/>
      <c r="F65" s="341">
        <f t="shared" si="17"/>
        <v>0</v>
      </c>
      <c r="G65" s="117"/>
      <c r="H65" s="118" t="str">
        <f t="shared" si="4"/>
        <v>-</v>
      </c>
      <c r="I65" s="119" t="str">
        <f>IF(J65="s",(D65+E65)/16*F65/12*SUMMARY!$H$60," ")</f>
        <v xml:space="preserve"> </v>
      </c>
      <c r="J65" s="119" t="str">
        <f>IF(F65&gt;0,IF(B65&lt;SUMMARY!$H$63,"C","S")," ")</f>
        <v xml:space="preserve"> </v>
      </c>
      <c r="K65" s="119" t="str">
        <f t="shared" si="5"/>
        <v>-</v>
      </c>
      <c r="L65" s="343"/>
      <c r="M65" s="44" t="str">
        <f t="shared" si="6"/>
        <v>-</v>
      </c>
      <c r="N65" s="157">
        <f t="shared" si="18"/>
        <v>0</v>
      </c>
      <c r="O65" s="157">
        <f t="shared" si="19"/>
        <v>0</v>
      </c>
      <c r="P65" s="157">
        <f t="shared" si="20"/>
        <v>0</v>
      </c>
      <c r="Q65" s="157">
        <f t="shared" si="21"/>
        <v>0</v>
      </c>
      <c r="R65" s="158">
        <f t="shared" si="29"/>
        <v>0</v>
      </c>
      <c r="S65" s="158">
        <f t="shared" si="29"/>
        <v>0</v>
      </c>
      <c r="T65" s="158">
        <f t="shared" si="29"/>
        <v>0</v>
      </c>
      <c r="U65" s="158">
        <f t="shared" si="29"/>
        <v>0</v>
      </c>
      <c r="V65" s="158">
        <f t="shared" si="29"/>
        <v>0</v>
      </c>
      <c r="W65" s="158">
        <f t="shared" si="28"/>
        <v>0</v>
      </c>
      <c r="X65" s="158">
        <f t="shared" si="28"/>
        <v>0</v>
      </c>
      <c r="Y65" s="158">
        <f t="shared" si="28"/>
        <v>0</v>
      </c>
      <c r="Z65" s="158">
        <f t="shared" si="28"/>
        <v>0</v>
      </c>
      <c r="AA65" s="158">
        <f t="shared" si="28"/>
        <v>0</v>
      </c>
      <c r="AB65" s="158">
        <f t="shared" si="28"/>
        <v>0</v>
      </c>
      <c r="AC65" s="158">
        <f t="shared" si="28"/>
        <v>0</v>
      </c>
      <c r="AD65" s="158">
        <f t="shared" si="28"/>
        <v>0</v>
      </c>
      <c r="AE65" s="44" t="str">
        <f>IF(J65="s",IF(K65&gt;(SUMMARY!$I$12*H65),K65,0),"- ")</f>
        <v xml:space="preserve">- </v>
      </c>
      <c r="AF65" s="56" t="str">
        <f t="shared" si="8"/>
        <v>OK</v>
      </c>
      <c r="AG65" s="56">
        <f t="shared" si="9"/>
        <v>0</v>
      </c>
      <c r="AH65" s="56">
        <f t="shared" si="10"/>
        <v>0</v>
      </c>
      <c r="AI65" s="56">
        <f t="shared" si="11"/>
        <v>0</v>
      </c>
      <c r="AJ65" s="56">
        <f t="shared" si="12"/>
        <v>0</v>
      </c>
      <c r="AK65" s="56">
        <f t="shared" si="13"/>
        <v>0</v>
      </c>
      <c r="AL65" s="56">
        <f t="shared" si="14"/>
        <v>0</v>
      </c>
      <c r="AM65" s="159" t="b">
        <f t="shared" si="15"/>
        <v>0</v>
      </c>
      <c r="AN65" s="160" t="str">
        <f>IF(J65="c",SUMMARY!$C$13*F65/12,"-")</f>
        <v>-</v>
      </c>
      <c r="AO65" s="160" t="str">
        <f>IF(J65="s",SUMMARY!$C$12*I65,"-")</f>
        <v>-</v>
      </c>
      <c r="AP65" s="178" t="str">
        <f t="shared" si="16"/>
        <v>-</v>
      </c>
      <c r="AQ65" s="166" t="str">
        <f>IF(J65="s",H65*SUMMARY!$I$12,"-")</f>
        <v>-</v>
      </c>
      <c r="AR65" s="170" t="str">
        <f>IF(J65="S",IF(AO65*SUMMARY!$H$61&gt;AQ65,SUMMARY!$H$61*AQ65,AO65),"-")</f>
        <v>-</v>
      </c>
      <c r="AS65" s="32"/>
      <c r="AT65" s="125">
        <f t="shared" si="23"/>
        <v>0</v>
      </c>
      <c r="AU65" s="125">
        <f t="shared" si="24"/>
        <v>0</v>
      </c>
      <c r="AV65" s="183">
        <f t="shared" si="25"/>
        <v>0</v>
      </c>
      <c r="AW65" s="32"/>
      <c r="AX65" s="32"/>
      <c r="AY65" s="450" t="str">
        <f t="shared" si="26"/>
        <v xml:space="preserve"> </v>
      </c>
    </row>
    <row r="66" spans="1:51" s="120" customFormat="1">
      <c r="A66" s="506"/>
      <c r="B66" s="506"/>
      <c r="C66" s="117">
        <f t="shared" si="27"/>
        <v>45</v>
      </c>
      <c r="D66" s="173"/>
      <c r="E66" s="173"/>
      <c r="F66" s="341">
        <f t="shared" si="17"/>
        <v>0</v>
      </c>
      <c r="G66" s="117"/>
      <c r="H66" s="118" t="str">
        <f t="shared" si="4"/>
        <v>-</v>
      </c>
      <c r="I66" s="119" t="str">
        <f>IF(J66="s",(D66+E66)/16*F66/12*SUMMARY!$H$60," ")</f>
        <v xml:space="preserve"> </v>
      </c>
      <c r="J66" s="119" t="str">
        <f>IF(F66&gt;0,IF(B66&lt;SUMMARY!$H$63,"C","S")," ")</f>
        <v xml:space="preserve"> </v>
      </c>
      <c r="K66" s="119" t="str">
        <f t="shared" si="5"/>
        <v>-</v>
      </c>
      <c r="L66" s="343"/>
      <c r="M66" s="44" t="str">
        <f t="shared" si="6"/>
        <v>-</v>
      </c>
      <c r="N66" s="157">
        <f t="shared" si="18"/>
        <v>0</v>
      </c>
      <c r="O66" s="157">
        <f t="shared" si="19"/>
        <v>0</v>
      </c>
      <c r="P66" s="157">
        <f t="shared" si="20"/>
        <v>0</v>
      </c>
      <c r="Q66" s="157">
        <f t="shared" si="21"/>
        <v>0</v>
      </c>
      <c r="R66" s="158">
        <f t="shared" si="29"/>
        <v>0</v>
      </c>
      <c r="S66" s="158">
        <f t="shared" si="29"/>
        <v>0</v>
      </c>
      <c r="T66" s="158">
        <f t="shared" si="29"/>
        <v>0</v>
      </c>
      <c r="U66" s="158">
        <f t="shared" si="29"/>
        <v>0</v>
      </c>
      <c r="V66" s="158">
        <f t="shared" si="29"/>
        <v>0</v>
      </c>
      <c r="W66" s="158">
        <f t="shared" si="28"/>
        <v>0</v>
      </c>
      <c r="X66" s="158">
        <f t="shared" si="28"/>
        <v>0</v>
      </c>
      <c r="Y66" s="158">
        <f t="shared" si="28"/>
        <v>0</v>
      </c>
      <c r="Z66" s="158">
        <f t="shared" si="28"/>
        <v>0</v>
      </c>
      <c r="AA66" s="158">
        <f t="shared" si="28"/>
        <v>0</v>
      </c>
      <c r="AB66" s="158">
        <f t="shared" si="28"/>
        <v>0</v>
      </c>
      <c r="AC66" s="158">
        <f t="shared" si="28"/>
        <v>0</v>
      </c>
      <c r="AD66" s="158">
        <f t="shared" si="28"/>
        <v>0</v>
      </c>
      <c r="AE66" s="44" t="str">
        <f>IF(J66="s",IF(K66&gt;(SUMMARY!$I$12*H66),K66,0),"- ")</f>
        <v xml:space="preserve">- </v>
      </c>
      <c r="AF66" s="56" t="str">
        <f t="shared" si="8"/>
        <v>OK</v>
      </c>
      <c r="AG66" s="56">
        <f t="shared" si="9"/>
        <v>0</v>
      </c>
      <c r="AH66" s="56">
        <f t="shared" si="10"/>
        <v>0</v>
      </c>
      <c r="AI66" s="56">
        <f t="shared" si="11"/>
        <v>0</v>
      </c>
      <c r="AJ66" s="56">
        <f t="shared" si="12"/>
        <v>0</v>
      </c>
      <c r="AK66" s="56">
        <f t="shared" si="13"/>
        <v>0</v>
      </c>
      <c r="AL66" s="56">
        <f t="shared" si="14"/>
        <v>0</v>
      </c>
      <c r="AM66" s="159" t="b">
        <f t="shared" si="15"/>
        <v>0</v>
      </c>
      <c r="AN66" s="160" t="str">
        <f>IF(J66="c",SUMMARY!$C$13*F66/12,"-")</f>
        <v>-</v>
      </c>
      <c r="AO66" s="160" t="str">
        <f>IF(J66="s",SUMMARY!$C$12*I66,"-")</f>
        <v>-</v>
      </c>
      <c r="AP66" s="178" t="str">
        <f t="shared" si="16"/>
        <v>-</v>
      </c>
      <c r="AQ66" s="166" t="str">
        <f>IF(J66="s",H66*SUMMARY!$I$12,"-")</f>
        <v>-</v>
      </c>
      <c r="AR66" s="170" t="str">
        <f>IF(J66="S",IF(AO66*SUMMARY!$H$61&gt;AQ66,SUMMARY!$H$61*AQ66,AO66),"-")</f>
        <v>-</v>
      </c>
      <c r="AS66" s="32"/>
      <c r="AT66" s="125">
        <f t="shared" si="23"/>
        <v>0</v>
      </c>
      <c r="AU66" s="125">
        <f t="shared" si="24"/>
        <v>0</v>
      </c>
      <c r="AV66" s="183">
        <f t="shared" si="25"/>
        <v>0</v>
      </c>
      <c r="AW66" s="32"/>
      <c r="AX66" s="32"/>
      <c r="AY66" s="450" t="str">
        <f t="shared" si="26"/>
        <v xml:space="preserve"> </v>
      </c>
    </row>
    <row r="67" spans="1:51" s="120" customFormat="1">
      <c r="A67" s="506"/>
      <c r="B67" s="506"/>
      <c r="C67" s="117">
        <f t="shared" si="27"/>
        <v>46</v>
      </c>
      <c r="D67" s="173"/>
      <c r="E67" s="173"/>
      <c r="F67" s="341">
        <f t="shared" si="17"/>
        <v>0</v>
      </c>
      <c r="G67" s="117"/>
      <c r="H67" s="118" t="str">
        <f t="shared" si="4"/>
        <v>-</v>
      </c>
      <c r="I67" s="119" t="str">
        <f>IF(J67="s",(D67+E67)/16*F67/12*SUMMARY!$H$60," ")</f>
        <v xml:space="preserve"> </v>
      </c>
      <c r="J67" s="119" t="str">
        <f>IF(F67&gt;0,IF(B67&lt;SUMMARY!$H$63,"C","S")," ")</f>
        <v xml:space="preserve"> </v>
      </c>
      <c r="K67" s="119" t="str">
        <f t="shared" si="5"/>
        <v>-</v>
      </c>
      <c r="L67" s="343"/>
      <c r="M67" s="44" t="str">
        <f t="shared" si="6"/>
        <v>-</v>
      </c>
      <c r="N67" s="157">
        <f t="shared" si="18"/>
        <v>0</v>
      </c>
      <c r="O67" s="157">
        <f t="shared" si="19"/>
        <v>0</v>
      </c>
      <c r="P67" s="157">
        <f t="shared" si="20"/>
        <v>0</v>
      </c>
      <c r="Q67" s="157">
        <f t="shared" si="21"/>
        <v>0</v>
      </c>
      <c r="R67" s="158">
        <f t="shared" si="29"/>
        <v>0</v>
      </c>
      <c r="S67" s="158">
        <f t="shared" si="29"/>
        <v>0</v>
      </c>
      <c r="T67" s="158">
        <f t="shared" si="29"/>
        <v>0</v>
      </c>
      <c r="U67" s="158">
        <f t="shared" si="29"/>
        <v>0</v>
      </c>
      <c r="V67" s="158">
        <f t="shared" si="29"/>
        <v>0</v>
      </c>
      <c r="W67" s="158">
        <f t="shared" si="28"/>
        <v>0</v>
      </c>
      <c r="X67" s="158">
        <f t="shared" si="28"/>
        <v>0</v>
      </c>
      <c r="Y67" s="158">
        <f t="shared" si="28"/>
        <v>0</v>
      </c>
      <c r="Z67" s="158">
        <f t="shared" si="28"/>
        <v>0</v>
      </c>
      <c r="AA67" s="158">
        <f t="shared" si="28"/>
        <v>0</v>
      </c>
      <c r="AB67" s="158">
        <f t="shared" si="28"/>
        <v>0</v>
      </c>
      <c r="AC67" s="158">
        <f t="shared" si="28"/>
        <v>0</v>
      </c>
      <c r="AD67" s="158">
        <f t="shared" si="28"/>
        <v>0</v>
      </c>
      <c r="AE67" s="44" t="str">
        <f>IF(J67="s",IF(K67&gt;(SUMMARY!$I$12*H67),K67,0),"- ")</f>
        <v xml:space="preserve">- </v>
      </c>
      <c r="AF67" s="56" t="str">
        <f t="shared" si="8"/>
        <v>OK</v>
      </c>
      <c r="AG67" s="56">
        <f t="shared" si="9"/>
        <v>0</v>
      </c>
      <c r="AH67" s="56">
        <f t="shared" si="10"/>
        <v>0</v>
      </c>
      <c r="AI67" s="56">
        <f t="shared" si="11"/>
        <v>0</v>
      </c>
      <c r="AJ67" s="56">
        <f t="shared" si="12"/>
        <v>0</v>
      </c>
      <c r="AK67" s="56">
        <f t="shared" si="13"/>
        <v>0</v>
      </c>
      <c r="AL67" s="56">
        <f t="shared" si="14"/>
        <v>0</v>
      </c>
      <c r="AM67" s="159" t="b">
        <f t="shared" si="15"/>
        <v>0</v>
      </c>
      <c r="AN67" s="160" t="str">
        <f>IF(J67="c",SUMMARY!$C$13*F67/12,"-")</f>
        <v>-</v>
      </c>
      <c r="AO67" s="160" t="str">
        <f>IF(J67="s",SUMMARY!$C$12*I67,"-")</f>
        <v>-</v>
      </c>
      <c r="AP67" s="178" t="str">
        <f t="shared" si="16"/>
        <v>-</v>
      </c>
      <c r="AQ67" s="166" t="str">
        <f>IF(J67="s",H67*SUMMARY!$I$12,"-")</f>
        <v>-</v>
      </c>
      <c r="AR67" s="170" t="str">
        <f>IF(J67="S",IF(AO67*SUMMARY!$H$61&gt;AQ67,SUMMARY!$H$61*AQ67,AO67),"-")</f>
        <v>-</v>
      </c>
      <c r="AS67" s="32"/>
      <c r="AT67" s="125">
        <f t="shared" si="23"/>
        <v>0</v>
      </c>
      <c r="AU67" s="125">
        <f t="shared" si="24"/>
        <v>0</v>
      </c>
      <c r="AV67" s="183">
        <f t="shared" si="25"/>
        <v>0</v>
      </c>
      <c r="AW67" s="32"/>
      <c r="AX67" s="32"/>
      <c r="AY67" s="450" t="str">
        <f t="shared" si="26"/>
        <v xml:space="preserve"> </v>
      </c>
    </row>
    <row r="68" spans="1:51" s="120" customFormat="1">
      <c r="A68" s="506"/>
      <c r="B68" s="506"/>
      <c r="C68" s="117">
        <f t="shared" si="27"/>
        <v>47</v>
      </c>
      <c r="D68" s="173"/>
      <c r="E68" s="173"/>
      <c r="F68" s="341">
        <f t="shared" si="17"/>
        <v>0</v>
      </c>
      <c r="G68" s="117"/>
      <c r="H68" s="118" t="str">
        <f t="shared" si="4"/>
        <v>-</v>
      </c>
      <c r="I68" s="119" t="str">
        <f>IF(J68="s",(D68+E68)/16*F68/12*SUMMARY!$H$60," ")</f>
        <v xml:space="preserve"> </v>
      </c>
      <c r="J68" s="119" t="str">
        <f>IF(F68&gt;0,IF(B68&lt;SUMMARY!$H$63,"C","S")," ")</f>
        <v xml:space="preserve"> </v>
      </c>
      <c r="K68" s="119" t="str">
        <f t="shared" si="5"/>
        <v>-</v>
      </c>
      <c r="L68" s="343"/>
      <c r="M68" s="44" t="str">
        <f t="shared" si="6"/>
        <v>-</v>
      </c>
      <c r="N68" s="157">
        <f t="shared" si="18"/>
        <v>0</v>
      </c>
      <c r="O68" s="157">
        <f t="shared" si="19"/>
        <v>0</v>
      </c>
      <c r="P68" s="157">
        <f t="shared" si="20"/>
        <v>0</v>
      </c>
      <c r="Q68" s="157">
        <f t="shared" si="21"/>
        <v>0</v>
      </c>
      <c r="R68" s="158">
        <f t="shared" si="29"/>
        <v>0</v>
      </c>
      <c r="S68" s="158">
        <f t="shared" si="29"/>
        <v>0</v>
      </c>
      <c r="T68" s="158">
        <f t="shared" si="29"/>
        <v>0</v>
      </c>
      <c r="U68" s="158">
        <f t="shared" si="29"/>
        <v>0</v>
      </c>
      <c r="V68" s="158">
        <f t="shared" si="29"/>
        <v>0</v>
      </c>
      <c r="W68" s="158">
        <f t="shared" si="28"/>
        <v>0</v>
      </c>
      <c r="X68" s="158">
        <f t="shared" si="28"/>
        <v>0</v>
      </c>
      <c r="Y68" s="158">
        <f t="shared" si="28"/>
        <v>0</v>
      </c>
      <c r="Z68" s="158">
        <f t="shared" si="28"/>
        <v>0</v>
      </c>
      <c r="AA68" s="158">
        <f t="shared" si="28"/>
        <v>0</v>
      </c>
      <c r="AB68" s="158">
        <f t="shared" si="28"/>
        <v>0</v>
      </c>
      <c r="AC68" s="158">
        <f t="shared" si="28"/>
        <v>0</v>
      </c>
      <c r="AD68" s="158">
        <f t="shared" si="28"/>
        <v>0</v>
      </c>
      <c r="AE68" s="44" t="str">
        <f>IF(J68="s",IF(K68&gt;(SUMMARY!$I$12*H68),K68,0),"- ")</f>
        <v xml:space="preserve">- </v>
      </c>
      <c r="AF68" s="56" t="str">
        <f t="shared" si="8"/>
        <v>OK</v>
      </c>
      <c r="AG68" s="56">
        <f t="shared" si="9"/>
        <v>0</v>
      </c>
      <c r="AH68" s="56">
        <f t="shared" si="10"/>
        <v>0</v>
      </c>
      <c r="AI68" s="56">
        <f t="shared" si="11"/>
        <v>0</v>
      </c>
      <c r="AJ68" s="56">
        <f t="shared" si="12"/>
        <v>0</v>
      </c>
      <c r="AK68" s="56">
        <f t="shared" si="13"/>
        <v>0</v>
      </c>
      <c r="AL68" s="56">
        <f t="shared" si="14"/>
        <v>0</v>
      </c>
      <c r="AM68" s="159" t="b">
        <f t="shared" si="15"/>
        <v>0</v>
      </c>
      <c r="AN68" s="160" t="str">
        <f>IF(J68="c",SUMMARY!$C$13*F68/12,"-")</f>
        <v>-</v>
      </c>
      <c r="AO68" s="160" t="str">
        <f>IF(J68="s",SUMMARY!$C$12*I68,"-")</f>
        <v>-</v>
      </c>
      <c r="AP68" s="178" t="str">
        <f t="shared" si="16"/>
        <v>-</v>
      </c>
      <c r="AQ68" s="166" t="str">
        <f>IF(J68="s",H68*SUMMARY!$I$12,"-")</f>
        <v>-</v>
      </c>
      <c r="AR68" s="170" t="str">
        <f>IF(J68="S",IF(AO68*SUMMARY!$H$61&gt;AQ68,SUMMARY!$H$61*AQ68,AO68),"-")</f>
        <v>-</v>
      </c>
      <c r="AS68" s="32"/>
      <c r="AT68" s="125">
        <f t="shared" si="23"/>
        <v>0</v>
      </c>
      <c r="AU68" s="125">
        <f t="shared" si="24"/>
        <v>0</v>
      </c>
      <c r="AV68" s="183">
        <f t="shared" si="25"/>
        <v>0</v>
      </c>
      <c r="AW68" s="32"/>
      <c r="AX68" s="32"/>
      <c r="AY68" s="450" t="str">
        <f t="shared" si="26"/>
        <v xml:space="preserve"> </v>
      </c>
    </row>
    <row r="69" spans="1:51" s="120" customFormat="1">
      <c r="A69" s="506"/>
      <c r="B69" s="506"/>
      <c r="C69" s="117">
        <f t="shared" si="27"/>
        <v>48</v>
      </c>
      <c r="D69" s="173"/>
      <c r="E69" s="173"/>
      <c r="F69" s="341">
        <f t="shared" si="17"/>
        <v>0</v>
      </c>
      <c r="G69" s="117"/>
      <c r="H69" s="118" t="str">
        <f t="shared" si="4"/>
        <v>-</v>
      </c>
      <c r="I69" s="119" t="str">
        <f>IF(J69="s",(D69+E69)/16*F69/12*SUMMARY!$H$60," ")</f>
        <v xml:space="preserve"> </v>
      </c>
      <c r="J69" s="119" t="str">
        <f>IF(F69&gt;0,IF(B69&lt;SUMMARY!$H$63,"C","S")," ")</f>
        <v xml:space="preserve"> </v>
      </c>
      <c r="K69" s="119" t="str">
        <f t="shared" si="5"/>
        <v>-</v>
      </c>
      <c r="L69" s="343"/>
      <c r="M69" s="44" t="str">
        <f t="shared" si="6"/>
        <v>-</v>
      </c>
      <c r="N69" s="157">
        <f t="shared" si="18"/>
        <v>0</v>
      </c>
      <c r="O69" s="157">
        <f t="shared" si="19"/>
        <v>0</v>
      </c>
      <c r="P69" s="157">
        <f t="shared" si="20"/>
        <v>0</v>
      </c>
      <c r="Q69" s="157">
        <f t="shared" si="21"/>
        <v>0</v>
      </c>
      <c r="R69" s="158">
        <f t="shared" si="29"/>
        <v>0</v>
      </c>
      <c r="S69" s="158">
        <f t="shared" si="29"/>
        <v>0</v>
      </c>
      <c r="T69" s="158">
        <f t="shared" si="29"/>
        <v>0</v>
      </c>
      <c r="U69" s="158">
        <f t="shared" si="29"/>
        <v>0</v>
      </c>
      <c r="V69" s="158">
        <f t="shared" si="29"/>
        <v>0</v>
      </c>
      <c r="W69" s="158">
        <f t="shared" si="28"/>
        <v>0</v>
      </c>
      <c r="X69" s="158">
        <f t="shared" si="28"/>
        <v>0</v>
      </c>
      <c r="Y69" s="158">
        <f t="shared" si="28"/>
        <v>0</v>
      </c>
      <c r="Z69" s="158">
        <f t="shared" si="28"/>
        <v>0</v>
      </c>
      <c r="AA69" s="158">
        <f t="shared" si="28"/>
        <v>0</v>
      </c>
      <c r="AB69" s="158">
        <f t="shared" si="28"/>
        <v>0</v>
      </c>
      <c r="AC69" s="158">
        <f t="shared" si="28"/>
        <v>0</v>
      </c>
      <c r="AD69" s="158">
        <f t="shared" si="28"/>
        <v>0</v>
      </c>
      <c r="AE69" s="44" t="str">
        <f>IF(J69="s",IF(K69&gt;(SUMMARY!$I$12*H69),K69,0),"- ")</f>
        <v xml:space="preserve">- </v>
      </c>
      <c r="AF69" s="56" t="str">
        <f t="shared" si="8"/>
        <v>OK</v>
      </c>
      <c r="AG69" s="56">
        <f t="shared" si="9"/>
        <v>0</v>
      </c>
      <c r="AH69" s="56">
        <f t="shared" si="10"/>
        <v>0</v>
      </c>
      <c r="AI69" s="56">
        <f t="shared" si="11"/>
        <v>0</v>
      </c>
      <c r="AJ69" s="56">
        <f t="shared" si="12"/>
        <v>0</v>
      </c>
      <c r="AK69" s="56">
        <f t="shared" si="13"/>
        <v>0</v>
      </c>
      <c r="AL69" s="56">
        <f t="shared" si="14"/>
        <v>0</v>
      </c>
      <c r="AM69" s="159" t="b">
        <f t="shared" si="15"/>
        <v>0</v>
      </c>
      <c r="AN69" s="160" t="str">
        <f>IF(J69="c",SUMMARY!$C$13*F69/12,"-")</f>
        <v>-</v>
      </c>
      <c r="AO69" s="160" t="str">
        <f>IF(J69="s",SUMMARY!$C$12*I69,"-")</f>
        <v>-</v>
      </c>
      <c r="AP69" s="178" t="str">
        <f t="shared" si="16"/>
        <v>-</v>
      </c>
      <c r="AQ69" s="166" t="str">
        <f>IF(J69="s",H69*SUMMARY!$I$12,"-")</f>
        <v>-</v>
      </c>
      <c r="AR69" s="170" t="str">
        <f>IF(J69="S",IF(AO69*SUMMARY!$H$61&gt;AQ69,SUMMARY!$H$61*AQ69,AO69),"-")</f>
        <v>-</v>
      </c>
      <c r="AS69" s="32"/>
      <c r="AT69" s="125">
        <f t="shared" si="23"/>
        <v>0</v>
      </c>
      <c r="AU69" s="125">
        <f t="shared" si="24"/>
        <v>0</v>
      </c>
      <c r="AV69" s="183">
        <f t="shared" si="25"/>
        <v>0</v>
      </c>
      <c r="AW69" s="32"/>
      <c r="AX69" s="32"/>
      <c r="AY69" s="450" t="str">
        <f t="shared" si="26"/>
        <v xml:space="preserve"> </v>
      </c>
    </row>
    <row r="70" spans="1:51" s="120" customFormat="1">
      <c r="A70" s="506"/>
      <c r="B70" s="506"/>
      <c r="C70" s="117">
        <f t="shared" si="27"/>
        <v>49</v>
      </c>
      <c r="D70" s="173"/>
      <c r="E70" s="173"/>
      <c r="F70" s="341">
        <f t="shared" si="17"/>
        <v>0</v>
      </c>
      <c r="G70" s="117"/>
      <c r="H70" s="118" t="str">
        <f t="shared" si="4"/>
        <v>-</v>
      </c>
      <c r="I70" s="119" t="str">
        <f>IF(J70="s",(D70+E70)/16*F70/12*SUMMARY!$H$60," ")</f>
        <v xml:space="preserve"> </v>
      </c>
      <c r="J70" s="119" t="str">
        <f>IF(F70&gt;0,IF(B70&lt;SUMMARY!$H$63,"C","S")," ")</f>
        <v xml:space="preserve"> </v>
      </c>
      <c r="K70" s="119" t="str">
        <f t="shared" si="5"/>
        <v>-</v>
      </c>
      <c r="L70" s="343"/>
      <c r="M70" s="44" t="str">
        <f t="shared" si="6"/>
        <v>-</v>
      </c>
      <c r="N70" s="157">
        <f t="shared" si="18"/>
        <v>0</v>
      </c>
      <c r="O70" s="157">
        <f t="shared" si="19"/>
        <v>0</v>
      </c>
      <c r="P70" s="157">
        <f t="shared" si="20"/>
        <v>0</v>
      </c>
      <c r="Q70" s="157">
        <f t="shared" si="21"/>
        <v>0</v>
      </c>
      <c r="R70" s="158">
        <f t="shared" si="29"/>
        <v>0</v>
      </c>
      <c r="S70" s="158">
        <f t="shared" si="29"/>
        <v>0</v>
      </c>
      <c r="T70" s="158">
        <f t="shared" si="29"/>
        <v>0</v>
      </c>
      <c r="U70" s="158">
        <f t="shared" si="29"/>
        <v>0</v>
      </c>
      <c r="V70" s="158">
        <f t="shared" si="29"/>
        <v>0</v>
      </c>
      <c r="W70" s="158">
        <f t="shared" si="28"/>
        <v>0</v>
      </c>
      <c r="X70" s="158">
        <f t="shared" si="28"/>
        <v>0</v>
      </c>
      <c r="Y70" s="158">
        <f t="shared" si="28"/>
        <v>0</v>
      </c>
      <c r="Z70" s="158">
        <f t="shared" si="28"/>
        <v>0</v>
      </c>
      <c r="AA70" s="158">
        <f t="shared" si="28"/>
        <v>0</v>
      </c>
      <c r="AB70" s="158">
        <f t="shared" si="28"/>
        <v>0</v>
      </c>
      <c r="AC70" s="158">
        <f t="shared" si="28"/>
        <v>0</v>
      </c>
      <c r="AD70" s="158">
        <f t="shared" si="28"/>
        <v>0</v>
      </c>
      <c r="AE70" s="44" t="str">
        <f>IF(J70="s",IF(K70&gt;(SUMMARY!$I$12*H70),K70,0),"- ")</f>
        <v xml:space="preserve">- </v>
      </c>
      <c r="AF70" s="56" t="str">
        <f t="shared" si="8"/>
        <v>OK</v>
      </c>
      <c r="AG70" s="56">
        <f t="shared" si="9"/>
        <v>0</v>
      </c>
      <c r="AH70" s="56">
        <f t="shared" si="10"/>
        <v>0</v>
      </c>
      <c r="AI70" s="56">
        <f t="shared" si="11"/>
        <v>0</v>
      </c>
      <c r="AJ70" s="56">
        <f t="shared" si="12"/>
        <v>0</v>
      </c>
      <c r="AK70" s="56">
        <f t="shared" si="13"/>
        <v>0</v>
      </c>
      <c r="AL70" s="56">
        <f t="shared" si="14"/>
        <v>0</v>
      </c>
      <c r="AM70" s="159" t="b">
        <f t="shared" si="15"/>
        <v>0</v>
      </c>
      <c r="AN70" s="160" t="str">
        <f>IF(J70="c",SUMMARY!$C$13*F70/12,"-")</f>
        <v>-</v>
      </c>
      <c r="AO70" s="160" t="str">
        <f>IF(J70="s",SUMMARY!$C$12*I70,"-")</f>
        <v>-</v>
      </c>
      <c r="AP70" s="178" t="str">
        <f t="shared" si="16"/>
        <v>-</v>
      </c>
      <c r="AQ70" s="166" t="str">
        <f>IF(J70="s",H70*SUMMARY!$I$12,"-")</f>
        <v>-</v>
      </c>
      <c r="AR70" s="170" t="str">
        <f>IF(J70="S",IF(AO70*SUMMARY!$H$61&gt;AQ70,SUMMARY!$H$61*AQ70,AO70),"-")</f>
        <v>-</v>
      </c>
      <c r="AS70" s="32"/>
      <c r="AT70" s="125">
        <f t="shared" si="23"/>
        <v>0</v>
      </c>
      <c r="AU70" s="125">
        <f t="shared" si="24"/>
        <v>0</v>
      </c>
      <c r="AV70" s="183">
        <f t="shared" si="25"/>
        <v>0</v>
      </c>
      <c r="AW70" s="32"/>
      <c r="AX70" s="32"/>
      <c r="AY70" s="450" t="str">
        <f t="shared" si="26"/>
        <v xml:space="preserve"> </v>
      </c>
    </row>
    <row r="71" spans="1:51" s="120" customFormat="1">
      <c r="A71" s="506"/>
      <c r="B71" s="506"/>
      <c r="C71" s="117">
        <f t="shared" si="27"/>
        <v>50</v>
      </c>
      <c r="D71" s="173"/>
      <c r="E71" s="173"/>
      <c r="F71" s="341">
        <f t="shared" si="17"/>
        <v>0</v>
      </c>
      <c r="G71" s="117"/>
      <c r="H71" s="118" t="str">
        <f t="shared" si="4"/>
        <v>-</v>
      </c>
      <c r="I71" s="119" t="str">
        <f>IF(J71="s",(D71+E71)/16*F71/12*SUMMARY!$H$60," ")</f>
        <v xml:space="preserve"> </v>
      </c>
      <c r="J71" s="119" t="str">
        <f>IF(F71&gt;0,IF(B71&lt;SUMMARY!$H$63,"C","S")," ")</f>
        <v xml:space="preserve"> </v>
      </c>
      <c r="K71" s="119" t="str">
        <f t="shared" si="5"/>
        <v>-</v>
      </c>
      <c r="L71" s="343"/>
      <c r="M71" s="44" t="str">
        <f t="shared" si="6"/>
        <v>-</v>
      </c>
      <c r="N71" s="157">
        <f t="shared" si="18"/>
        <v>0</v>
      </c>
      <c r="O71" s="157">
        <f t="shared" si="19"/>
        <v>0</v>
      </c>
      <c r="P71" s="157">
        <f t="shared" si="20"/>
        <v>0</v>
      </c>
      <c r="Q71" s="157">
        <f t="shared" si="21"/>
        <v>0</v>
      </c>
      <c r="R71" s="158">
        <f t="shared" si="29"/>
        <v>0</v>
      </c>
      <c r="S71" s="158">
        <f t="shared" si="29"/>
        <v>0</v>
      </c>
      <c r="T71" s="158">
        <f t="shared" si="29"/>
        <v>0</v>
      </c>
      <c r="U71" s="158">
        <f t="shared" si="29"/>
        <v>0</v>
      </c>
      <c r="V71" s="158">
        <f t="shared" si="29"/>
        <v>0</v>
      </c>
      <c r="W71" s="158">
        <f t="shared" si="28"/>
        <v>0</v>
      </c>
      <c r="X71" s="158">
        <f t="shared" si="28"/>
        <v>0</v>
      </c>
      <c r="Y71" s="158">
        <f t="shared" si="28"/>
        <v>0</v>
      </c>
      <c r="Z71" s="158">
        <f t="shared" si="28"/>
        <v>0</v>
      </c>
      <c r="AA71" s="158">
        <f t="shared" si="28"/>
        <v>0</v>
      </c>
      <c r="AB71" s="158">
        <f t="shared" si="28"/>
        <v>0</v>
      </c>
      <c r="AC71" s="158">
        <f t="shared" si="28"/>
        <v>0</v>
      </c>
      <c r="AD71" s="158">
        <f t="shared" si="28"/>
        <v>0</v>
      </c>
      <c r="AE71" s="44" t="str">
        <f>IF(J71="s",IF(K71&gt;(SUMMARY!$I$12*H71),K71,0),"- ")</f>
        <v xml:space="preserve">- </v>
      </c>
      <c r="AF71" s="56" t="str">
        <f t="shared" si="8"/>
        <v>OK</v>
      </c>
      <c r="AG71" s="56">
        <f t="shared" si="9"/>
        <v>0</v>
      </c>
      <c r="AH71" s="56">
        <f t="shared" si="10"/>
        <v>0</v>
      </c>
      <c r="AI71" s="56">
        <f t="shared" si="11"/>
        <v>0</v>
      </c>
      <c r="AJ71" s="56">
        <f t="shared" si="12"/>
        <v>0</v>
      </c>
      <c r="AK71" s="56">
        <f t="shared" si="13"/>
        <v>0</v>
      </c>
      <c r="AL71" s="56">
        <f t="shared" si="14"/>
        <v>0</v>
      </c>
      <c r="AM71" s="159" t="b">
        <f t="shared" si="15"/>
        <v>0</v>
      </c>
      <c r="AN71" s="160" t="str">
        <f>IF(J71="c",SUMMARY!$C$13*F71/12,"-")</f>
        <v>-</v>
      </c>
      <c r="AO71" s="160" t="str">
        <f>IF(J71="s",SUMMARY!$C$12*I71,"-")</f>
        <v>-</v>
      </c>
      <c r="AP71" s="178" t="str">
        <f t="shared" si="16"/>
        <v>-</v>
      </c>
      <c r="AQ71" s="166" t="str">
        <f>IF(J71="s",H71*SUMMARY!$I$12,"-")</f>
        <v>-</v>
      </c>
      <c r="AR71" s="170" t="str">
        <f>IF(J71="S",IF(AO71*SUMMARY!$H$61&gt;AQ71,SUMMARY!$H$61*AQ71,AO71),"-")</f>
        <v>-</v>
      </c>
      <c r="AS71" s="32"/>
      <c r="AT71" s="125">
        <f t="shared" si="23"/>
        <v>0</v>
      </c>
      <c r="AU71" s="125">
        <f t="shared" si="24"/>
        <v>0</v>
      </c>
      <c r="AV71" s="183">
        <f t="shared" si="25"/>
        <v>0</v>
      </c>
      <c r="AW71" s="32"/>
      <c r="AX71" s="32"/>
      <c r="AY71" s="450" t="str">
        <f t="shared" si="26"/>
        <v xml:space="preserve"> </v>
      </c>
    </row>
    <row r="72" spans="1:51" s="120" customFormat="1">
      <c r="A72" s="506"/>
      <c r="B72" s="506"/>
      <c r="C72" s="117">
        <f t="shared" si="27"/>
        <v>51</v>
      </c>
      <c r="D72" s="173"/>
      <c r="E72" s="173"/>
      <c r="F72" s="341">
        <f t="shared" si="17"/>
        <v>0</v>
      </c>
      <c r="G72" s="117"/>
      <c r="H72" s="118" t="str">
        <f t="shared" si="4"/>
        <v>-</v>
      </c>
      <c r="I72" s="119" t="str">
        <f>IF(J72="s",(D72+E72)/16*F72/12*SUMMARY!$H$60," ")</f>
        <v xml:space="preserve"> </v>
      </c>
      <c r="J72" s="119" t="str">
        <f>IF(F72&gt;0,IF(B72&lt;SUMMARY!$H$63,"C","S")," ")</f>
        <v xml:space="preserve"> </v>
      </c>
      <c r="K72" s="119" t="str">
        <f t="shared" si="5"/>
        <v>-</v>
      </c>
      <c r="L72" s="343"/>
      <c r="M72" s="44" t="str">
        <f t="shared" si="6"/>
        <v>-</v>
      </c>
      <c r="N72" s="157">
        <f t="shared" si="18"/>
        <v>0</v>
      </c>
      <c r="O72" s="157">
        <f t="shared" si="19"/>
        <v>0</v>
      </c>
      <c r="P72" s="157">
        <f t="shared" si="20"/>
        <v>0</v>
      </c>
      <c r="Q72" s="157">
        <f t="shared" si="21"/>
        <v>0</v>
      </c>
      <c r="R72" s="158">
        <f t="shared" si="29"/>
        <v>0</v>
      </c>
      <c r="S72" s="158">
        <f t="shared" si="29"/>
        <v>0</v>
      </c>
      <c r="T72" s="158">
        <f t="shared" si="29"/>
        <v>0</v>
      </c>
      <c r="U72" s="158">
        <f t="shared" si="29"/>
        <v>0</v>
      </c>
      <c r="V72" s="158">
        <f t="shared" si="29"/>
        <v>0</v>
      </c>
      <c r="W72" s="158">
        <f t="shared" si="28"/>
        <v>0</v>
      </c>
      <c r="X72" s="158">
        <f t="shared" si="28"/>
        <v>0</v>
      </c>
      <c r="Y72" s="158">
        <f t="shared" si="28"/>
        <v>0</v>
      </c>
      <c r="Z72" s="158">
        <f t="shared" si="28"/>
        <v>0</v>
      </c>
      <c r="AA72" s="158">
        <f t="shared" si="28"/>
        <v>0</v>
      </c>
      <c r="AB72" s="158">
        <f t="shared" si="28"/>
        <v>0</v>
      </c>
      <c r="AC72" s="158">
        <f t="shared" si="28"/>
        <v>0</v>
      </c>
      <c r="AD72" s="158">
        <f t="shared" si="28"/>
        <v>0</v>
      </c>
      <c r="AE72" s="44" t="str">
        <f>IF(J72="s",IF(K72&gt;(SUMMARY!$I$12*H72),K72,0),"- ")</f>
        <v xml:space="preserve">- </v>
      </c>
      <c r="AF72" s="56" t="str">
        <f t="shared" si="8"/>
        <v>OK</v>
      </c>
      <c r="AG72" s="56">
        <f t="shared" si="9"/>
        <v>0</v>
      </c>
      <c r="AH72" s="56">
        <f t="shared" si="10"/>
        <v>0</v>
      </c>
      <c r="AI72" s="56">
        <f t="shared" si="11"/>
        <v>0</v>
      </c>
      <c r="AJ72" s="56">
        <f t="shared" si="12"/>
        <v>0</v>
      </c>
      <c r="AK72" s="56">
        <f t="shared" si="13"/>
        <v>0</v>
      </c>
      <c r="AL72" s="56">
        <f t="shared" si="14"/>
        <v>0</v>
      </c>
      <c r="AM72" s="159" t="b">
        <f t="shared" si="15"/>
        <v>0</v>
      </c>
      <c r="AN72" s="160" t="str">
        <f>IF(J72="c",SUMMARY!$C$13*F72/12,"-")</f>
        <v>-</v>
      </c>
      <c r="AO72" s="160" t="str">
        <f>IF(J72="s",SUMMARY!$C$12*I72,"-")</f>
        <v>-</v>
      </c>
      <c r="AP72" s="178" t="str">
        <f t="shared" si="16"/>
        <v>-</v>
      </c>
      <c r="AQ72" s="166" t="str">
        <f>IF(J72="s",H72*SUMMARY!$I$12,"-")</f>
        <v>-</v>
      </c>
      <c r="AR72" s="170" t="str">
        <f>IF(J72="S",IF(AO72*SUMMARY!$H$61&gt;AQ72,SUMMARY!$H$61*AQ72,AO72),"-")</f>
        <v>-</v>
      </c>
      <c r="AS72" s="32"/>
      <c r="AT72" s="125">
        <f t="shared" si="23"/>
        <v>0</v>
      </c>
      <c r="AU72" s="125">
        <f t="shared" si="24"/>
        <v>0</v>
      </c>
      <c r="AV72" s="183">
        <f t="shared" si="25"/>
        <v>0</v>
      </c>
      <c r="AW72" s="32"/>
      <c r="AX72" s="32"/>
      <c r="AY72" s="450" t="str">
        <f t="shared" si="26"/>
        <v xml:space="preserve"> </v>
      </c>
    </row>
    <row r="73" spans="1:51" s="120" customFormat="1">
      <c r="A73" s="506"/>
      <c r="B73" s="506"/>
      <c r="C73" s="117">
        <f t="shared" si="27"/>
        <v>52</v>
      </c>
      <c r="D73" s="173"/>
      <c r="E73" s="173"/>
      <c r="F73" s="341">
        <f t="shared" si="17"/>
        <v>0</v>
      </c>
      <c r="G73" s="117"/>
      <c r="H73" s="118" t="str">
        <f t="shared" si="4"/>
        <v>-</v>
      </c>
      <c r="I73" s="119" t="str">
        <f>IF(J73="s",(D73+E73)/16*F73/12*SUMMARY!$H$60," ")</f>
        <v xml:space="preserve"> </v>
      </c>
      <c r="J73" s="119" t="str">
        <f>IF(F73&gt;0,IF(B73&lt;SUMMARY!$H$63,"C","S")," ")</f>
        <v xml:space="preserve"> </v>
      </c>
      <c r="K73" s="119" t="str">
        <f t="shared" si="5"/>
        <v>-</v>
      </c>
      <c r="L73" s="343"/>
      <c r="M73" s="44" t="str">
        <f t="shared" si="6"/>
        <v>-</v>
      </c>
      <c r="N73" s="157">
        <f t="shared" si="18"/>
        <v>0</v>
      </c>
      <c r="O73" s="157">
        <f t="shared" si="19"/>
        <v>0</v>
      </c>
      <c r="P73" s="157">
        <f t="shared" si="20"/>
        <v>0</v>
      </c>
      <c r="Q73" s="157">
        <f t="shared" si="21"/>
        <v>0</v>
      </c>
      <c r="R73" s="158">
        <f t="shared" si="29"/>
        <v>0</v>
      </c>
      <c r="S73" s="158">
        <f t="shared" si="29"/>
        <v>0</v>
      </c>
      <c r="T73" s="158">
        <f t="shared" si="29"/>
        <v>0</v>
      </c>
      <c r="U73" s="158">
        <f t="shared" si="29"/>
        <v>0</v>
      </c>
      <c r="V73" s="158">
        <f t="shared" si="29"/>
        <v>0</v>
      </c>
      <c r="W73" s="158">
        <f t="shared" si="28"/>
        <v>0</v>
      </c>
      <c r="X73" s="158">
        <f t="shared" si="28"/>
        <v>0</v>
      </c>
      <c r="Y73" s="158">
        <f t="shared" si="28"/>
        <v>0</v>
      </c>
      <c r="Z73" s="158">
        <f t="shared" si="28"/>
        <v>0</v>
      </c>
      <c r="AA73" s="158">
        <f t="shared" si="28"/>
        <v>0</v>
      </c>
      <c r="AB73" s="158">
        <f t="shared" si="28"/>
        <v>0</v>
      </c>
      <c r="AC73" s="158">
        <f t="shared" si="28"/>
        <v>0</v>
      </c>
      <c r="AD73" s="158">
        <f t="shared" si="28"/>
        <v>0</v>
      </c>
      <c r="AE73" s="44" t="str">
        <f>IF(J73="s",IF(K73&gt;(SUMMARY!$I$12*H73),K73,0),"- ")</f>
        <v xml:space="preserve">- </v>
      </c>
      <c r="AF73" s="56" t="str">
        <f t="shared" si="8"/>
        <v>OK</v>
      </c>
      <c r="AG73" s="56">
        <f t="shared" si="9"/>
        <v>0</v>
      </c>
      <c r="AH73" s="56">
        <f t="shared" si="10"/>
        <v>0</v>
      </c>
      <c r="AI73" s="56">
        <f t="shared" si="11"/>
        <v>0</v>
      </c>
      <c r="AJ73" s="56">
        <f t="shared" si="12"/>
        <v>0</v>
      </c>
      <c r="AK73" s="56">
        <f t="shared" si="13"/>
        <v>0</v>
      </c>
      <c r="AL73" s="56">
        <f t="shared" si="14"/>
        <v>0</v>
      </c>
      <c r="AM73" s="159" t="b">
        <f t="shared" si="15"/>
        <v>0</v>
      </c>
      <c r="AN73" s="160" t="str">
        <f>IF(J73="c",SUMMARY!$C$13*F73/12,"-")</f>
        <v>-</v>
      </c>
      <c r="AO73" s="160" t="str">
        <f>IF(J73="s",SUMMARY!$C$12*I73,"-")</f>
        <v>-</v>
      </c>
      <c r="AP73" s="178" t="str">
        <f t="shared" si="16"/>
        <v>-</v>
      </c>
      <c r="AQ73" s="166" t="str">
        <f>IF(J73="s",H73*SUMMARY!$I$12,"-")</f>
        <v>-</v>
      </c>
      <c r="AR73" s="170" t="str">
        <f>IF(J73="S",IF(AO73*SUMMARY!$H$61&gt;AQ73,SUMMARY!$H$61*AQ73,AO73),"-")</f>
        <v>-</v>
      </c>
      <c r="AS73" s="32"/>
      <c r="AT73" s="125">
        <f t="shared" si="23"/>
        <v>0</v>
      </c>
      <c r="AU73" s="125">
        <f t="shared" si="24"/>
        <v>0</v>
      </c>
      <c r="AV73" s="183">
        <f t="shared" si="25"/>
        <v>0</v>
      </c>
      <c r="AW73" s="32"/>
      <c r="AX73" s="32"/>
      <c r="AY73" s="450" t="str">
        <f t="shared" si="26"/>
        <v xml:space="preserve"> </v>
      </c>
    </row>
    <row r="74" spans="1:51" s="120" customFormat="1">
      <c r="A74" s="506"/>
      <c r="B74" s="506"/>
      <c r="C74" s="117">
        <f t="shared" si="27"/>
        <v>53</v>
      </c>
      <c r="D74" s="173"/>
      <c r="E74" s="173"/>
      <c r="F74" s="341">
        <f t="shared" si="17"/>
        <v>0</v>
      </c>
      <c r="G74" s="117"/>
      <c r="H74" s="118" t="str">
        <f t="shared" si="4"/>
        <v>-</v>
      </c>
      <c r="I74" s="119" t="str">
        <f>IF(J74="s",(D74+E74)/16*F74/12*SUMMARY!$H$60," ")</f>
        <v xml:space="preserve"> </v>
      </c>
      <c r="J74" s="119" t="str">
        <f>IF(F74&gt;0,IF(B74&lt;SUMMARY!$H$63,"C","S")," ")</f>
        <v xml:space="preserve"> </v>
      </c>
      <c r="K74" s="119" t="str">
        <f t="shared" si="5"/>
        <v>-</v>
      </c>
      <c r="L74" s="343"/>
      <c r="M74" s="44" t="str">
        <f t="shared" si="6"/>
        <v>-</v>
      </c>
      <c r="N74" s="157">
        <f t="shared" si="18"/>
        <v>0</v>
      </c>
      <c r="O74" s="157">
        <f t="shared" si="19"/>
        <v>0</v>
      </c>
      <c r="P74" s="157">
        <f t="shared" si="20"/>
        <v>0</v>
      </c>
      <c r="Q74" s="157">
        <f t="shared" si="21"/>
        <v>0</v>
      </c>
      <c r="R74" s="158">
        <f t="shared" si="29"/>
        <v>0</v>
      </c>
      <c r="S74" s="158">
        <f t="shared" si="29"/>
        <v>0</v>
      </c>
      <c r="T74" s="158">
        <f t="shared" si="29"/>
        <v>0</v>
      </c>
      <c r="U74" s="158">
        <f t="shared" si="29"/>
        <v>0</v>
      </c>
      <c r="V74" s="158">
        <f t="shared" si="29"/>
        <v>0</v>
      </c>
      <c r="W74" s="158">
        <f t="shared" si="28"/>
        <v>0</v>
      </c>
      <c r="X74" s="158">
        <f t="shared" si="28"/>
        <v>0</v>
      </c>
      <c r="Y74" s="158">
        <f t="shared" si="28"/>
        <v>0</v>
      </c>
      <c r="Z74" s="158">
        <f t="shared" si="28"/>
        <v>0</v>
      </c>
      <c r="AA74" s="158">
        <f t="shared" si="28"/>
        <v>0</v>
      </c>
      <c r="AB74" s="158">
        <f t="shared" si="28"/>
        <v>0</v>
      </c>
      <c r="AC74" s="158">
        <f t="shared" si="28"/>
        <v>0</v>
      </c>
      <c r="AD74" s="158">
        <f t="shared" si="28"/>
        <v>0</v>
      </c>
      <c r="AE74" s="44" t="str">
        <f>IF(J74="s",IF(K74&gt;(SUMMARY!$I$12*H74),K74,0),"- ")</f>
        <v xml:space="preserve">- </v>
      </c>
      <c r="AF74" s="56" t="str">
        <f t="shared" si="8"/>
        <v>OK</v>
      </c>
      <c r="AG74" s="56">
        <f t="shared" si="9"/>
        <v>0</v>
      </c>
      <c r="AH74" s="56">
        <f t="shared" si="10"/>
        <v>0</v>
      </c>
      <c r="AI74" s="56">
        <f t="shared" si="11"/>
        <v>0</v>
      </c>
      <c r="AJ74" s="56">
        <f t="shared" si="12"/>
        <v>0</v>
      </c>
      <c r="AK74" s="56">
        <f t="shared" si="13"/>
        <v>0</v>
      </c>
      <c r="AL74" s="56">
        <f t="shared" si="14"/>
        <v>0</v>
      </c>
      <c r="AM74" s="159" t="b">
        <f t="shared" si="15"/>
        <v>0</v>
      </c>
      <c r="AN74" s="160" t="str">
        <f>IF(J74="c",SUMMARY!$C$13*F74/12,"-")</f>
        <v>-</v>
      </c>
      <c r="AO74" s="160" t="str">
        <f>IF(J74="s",SUMMARY!$C$12*I74,"-")</f>
        <v>-</v>
      </c>
      <c r="AP74" s="178" t="str">
        <f t="shared" si="16"/>
        <v>-</v>
      </c>
      <c r="AQ74" s="166" t="str">
        <f>IF(J74="s",H74*SUMMARY!$I$12,"-")</f>
        <v>-</v>
      </c>
      <c r="AR74" s="170" t="str">
        <f>IF(J74="S",IF(AO74*SUMMARY!$H$61&gt;AQ74,SUMMARY!$H$61*AQ74,AO74),"-")</f>
        <v>-</v>
      </c>
      <c r="AS74" s="32"/>
      <c r="AT74" s="125">
        <f t="shared" si="23"/>
        <v>0</v>
      </c>
      <c r="AU74" s="125">
        <f t="shared" si="24"/>
        <v>0</v>
      </c>
      <c r="AV74" s="183">
        <f t="shared" si="25"/>
        <v>0</v>
      </c>
      <c r="AW74" s="32"/>
      <c r="AX74" s="32"/>
      <c r="AY74" s="450" t="str">
        <f t="shared" si="26"/>
        <v xml:space="preserve"> </v>
      </c>
    </row>
    <row r="75" spans="1:51" s="120" customFormat="1">
      <c r="A75" s="506"/>
      <c r="B75" s="506"/>
      <c r="C75" s="117">
        <f t="shared" si="27"/>
        <v>54</v>
      </c>
      <c r="D75" s="173"/>
      <c r="E75" s="173"/>
      <c r="F75" s="341">
        <f t="shared" si="17"/>
        <v>0</v>
      </c>
      <c r="G75" s="117"/>
      <c r="H75" s="118" t="str">
        <f t="shared" si="4"/>
        <v>-</v>
      </c>
      <c r="I75" s="119" t="str">
        <f>IF(J75="s",(D75+E75)/16*F75/12*SUMMARY!$H$60," ")</f>
        <v xml:space="preserve"> </v>
      </c>
      <c r="J75" s="119" t="str">
        <f>IF(F75&gt;0,IF(B75&lt;SUMMARY!$H$63,"C","S")," ")</f>
        <v xml:space="preserve"> </v>
      </c>
      <c r="K75" s="119" t="str">
        <f t="shared" si="5"/>
        <v>-</v>
      </c>
      <c r="L75" s="343"/>
      <c r="M75" s="44" t="str">
        <f t="shared" si="6"/>
        <v>-</v>
      </c>
      <c r="N75" s="157">
        <f t="shared" si="18"/>
        <v>0</v>
      </c>
      <c r="O75" s="157">
        <f t="shared" si="19"/>
        <v>0</v>
      </c>
      <c r="P75" s="157">
        <f t="shared" si="20"/>
        <v>0</v>
      </c>
      <c r="Q75" s="157">
        <f t="shared" si="21"/>
        <v>0</v>
      </c>
      <c r="R75" s="158">
        <f t="shared" si="29"/>
        <v>0</v>
      </c>
      <c r="S75" s="158">
        <f t="shared" si="29"/>
        <v>0</v>
      </c>
      <c r="T75" s="158">
        <f t="shared" si="29"/>
        <v>0</v>
      </c>
      <c r="U75" s="158">
        <f t="shared" si="29"/>
        <v>0</v>
      </c>
      <c r="V75" s="158">
        <f t="shared" si="29"/>
        <v>0</v>
      </c>
      <c r="W75" s="158">
        <f t="shared" si="28"/>
        <v>0</v>
      </c>
      <c r="X75" s="158">
        <f t="shared" si="28"/>
        <v>0</v>
      </c>
      <c r="Y75" s="158">
        <f t="shared" si="28"/>
        <v>0</v>
      </c>
      <c r="Z75" s="158">
        <f t="shared" si="28"/>
        <v>0</v>
      </c>
      <c r="AA75" s="158">
        <f t="shared" si="28"/>
        <v>0</v>
      </c>
      <c r="AB75" s="158">
        <f t="shared" si="28"/>
        <v>0</v>
      </c>
      <c r="AC75" s="158">
        <f t="shared" si="28"/>
        <v>0</v>
      </c>
      <c r="AD75" s="158">
        <f t="shared" si="28"/>
        <v>0</v>
      </c>
      <c r="AE75" s="44" t="str">
        <f>IF(J75="s",IF(K75&gt;(SUMMARY!$I$12*H75),K75,0),"- ")</f>
        <v xml:space="preserve">- </v>
      </c>
      <c r="AF75" s="56" t="str">
        <f t="shared" si="8"/>
        <v>OK</v>
      </c>
      <c r="AG75" s="56">
        <f t="shared" si="9"/>
        <v>0</v>
      </c>
      <c r="AH75" s="56">
        <f t="shared" si="10"/>
        <v>0</v>
      </c>
      <c r="AI75" s="56">
        <f t="shared" si="11"/>
        <v>0</v>
      </c>
      <c r="AJ75" s="56">
        <f t="shared" si="12"/>
        <v>0</v>
      </c>
      <c r="AK75" s="56">
        <f t="shared" si="13"/>
        <v>0</v>
      </c>
      <c r="AL75" s="56">
        <f t="shared" si="14"/>
        <v>0</v>
      </c>
      <c r="AM75" s="159" t="b">
        <f t="shared" si="15"/>
        <v>0</v>
      </c>
      <c r="AN75" s="160" t="str">
        <f>IF(J75="c",SUMMARY!$C$13*F75/12,"-")</f>
        <v>-</v>
      </c>
      <c r="AO75" s="160" t="str">
        <f>IF(J75="s",SUMMARY!$C$12*I75,"-")</f>
        <v>-</v>
      </c>
      <c r="AP75" s="178" t="str">
        <f t="shared" si="16"/>
        <v>-</v>
      </c>
      <c r="AQ75" s="166" t="str">
        <f>IF(J75="s",H75*SUMMARY!$I$12,"-")</f>
        <v>-</v>
      </c>
      <c r="AR75" s="170" t="str">
        <f>IF(J75="S",IF(AO75*SUMMARY!$H$61&gt;AQ75,SUMMARY!$H$61*AQ75,AO75),"-")</f>
        <v>-</v>
      </c>
      <c r="AS75" s="32"/>
      <c r="AT75" s="125">
        <f t="shared" si="23"/>
        <v>0</v>
      </c>
      <c r="AU75" s="125">
        <f t="shared" si="24"/>
        <v>0</v>
      </c>
      <c r="AV75" s="183">
        <f t="shared" si="25"/>
        <v>0</v>
      </c>
      <c r="AW75" s="32"/>
      <c r="AX75" s="32"/>
      <c r="AY75" s="450" t="str">
        <f t="shared" si="26"/>
        <v xml:space="preserve"> </v>
      </c>
    </row>
    <row r="76" spans="1:51" s="120" customFormat="1">
      <c r="A76" s="506"/>
      <c r="B76" s="506"/>
      <c r="C76" s="117">
        <f t="shared" si="27"/>
        <v>55</v>
      </c>
      <c r="D76" s="173"/>
      <c r="E76" s="173"/>
      <c r="F76" s="341">
        <f t="shared" si="17"/>
        <v>0</v>
      </c>
      <c r="G76" s="117"/>
      <c r="H76" s="118" t="str">
        <f t="shared" si="4"/>
        <v>-</v>
      </c>
      <c r="I76" s="119" t="str">
        <f>IF(J76="s",(D76+E76)/16*F76/12*SUMMARY!$H$60," ")</f>
        <v xml:space="preserve"> </v>
      </c>
      <c r="J76" s="119" t="str">
        <f>IF(F76&gt;0,IF(B76&lt;SUMMARY!$H$63,"C","S")," ")</f>
        <v xml:space="preserve"> </v>
      </c>
      <c r="K76" s="119" t="str">
        <f t="shared" si="5"/>
        <v>-</v>
      </c>
      <c r="L76" s="343"/>
      <c r="M76" s="44" t="str">
        <f t="shared" si="6"/>
        <v>-</v>
      </c>
      <c r="N76" s="157">
        <f t="shared" si="18"/>
        <v>0</v>
      </c>
      <c r="O76" s="157">
        <f t="shared" si="19"/>
        <v>0</v>
      </c>
      <c r="P76" s="157">
        <f t="shared" si="20"/>
        <v>0</v>
      </c>
      <c r="Q76" s="157">
        <f t="shared" si="21"/>
        <v>0</v>
      </c>
      <c r="R76" s="158">
        <f t="shared" si="29"/>
        <v>0</v>
      </c>
      <c r="S76" s="158">
        <f t="shared" si="29"/>
        <v>0</v>
      </c>
      <c r="T76" s="158">
        <f t="shared" si="29"/>
        <v>0</v>
      </c>
      <c r="U76" s="158">
        <f t="shared" si="29"/>
        <v>0</v>
      </c>
      <c r="V76" s="158">
        <f t="shared" si="29"/>
        <v>0</v>
      </c>
      <c r="W76" s="158">
        <f t="shared" si="28"/>
        <v>0</v>
      </c>
      <c r="X76" s="158">
        <f t="shared" si="28"/>
        <v>0</v>
      </c>
      <c r="Y76" s="158">
        <f t="shared" si="28"/>
        <v>0</v>
      </c>
      <c r="Z76" s="158">
        <f t="shared" si="28"/>
        <v>0</v>
      </c>
      <c r="AA76" s="158">
        <f t="shared" si="28"/>
        <v>0</v>
      </c>
      <c r="AB76" s="158">
        <f t="shared" si="28"/>
        <v>0</v>
      </c>
      <c r="AC76" s="158">
        <f t="shared" si="28"/>
        <v>0</v>
      </c>
      <c r="AD76" s="158">
        <f t="shared" si="28"/>
        <v>0</v>
      </c>
      <c r="AE76" s="44" t="str">
        <f>IF(J76="s",IF(K76&gt;(SUMMARY!$I$12*H76),K76,0),"- ")</f>
        <v xml:space="preserve">- </v>
      </c>
      <c r="AF76" s="56" t="str">
        <f t="shared" si="8"/>
        <v>OK</v>
      </c>
      <c r="AG76" s="56">
        <f t="shared" si="9"/>
        <v>0</v>
      </c>
      <c r="AH76" s="56">
        <f t="shared" si="10"/>
        <v>0</v>
      </c>
      <c r="AI76" s="56">
        <f t="shared" si="11"/>
        <v>0</v>
      </c>
      <c r="AJ76" s="56">
        <f t="shared" si="12"/>
        <v>0</v>
      </c>
      <c r="AK76" s="56">
        <f t="shared" si="13"/>
        <v>0</v>
      </c>
      <c r="AL76" s="56">
        <f t="shared" si="14"/>
        <v>0</v>
      </c>
      <c r="AM76" s="159" t="b">
        <f t="shared" si="15"/>
        <v>0</v>
      </c>
      <c r="AN76" s="160" t="str">
        <f>IF(J76="c",SUMMARY!$C$13*F76/12,"-")</f>
        <v>-</v>
      </c>
      <c r="AO76" s="160" t="str">
        <f>IF(J76="s",SUMMARY!$C$12*I76,"-")</f>
        <v>-</v>
      </c>
      <c r="AP76" s="178" t="str">
        <f t="shared" si="16"/>
        <v>-</v>
      </c>
      <c r="AQ76" s="166" t="str">
        <f>IF(J76="s",H76*SUMMARY!$I$12,"-")</f>
        <v>-</v>
      </c>
      <c r="AR76" s="170" t="str">
        <f>IF(J76="S",IF(AO76*SUMMARY!$H$61&gt;AQ76,SUMMARY!$H$61*AQ76,AO76),"-")</f>
        <v>-</v>
      </c>
      <c r="AS76" s="32"/>
      <c r="AT76" s="125">
        <f t="shared" si="23"/>
        <v>0</v>
      </c>
      <c r="AU76" s="125">
        <f t="shared" si="24"/>
        <v>0</v>
      </c>
      <c r="AV76" s="183">
        <f t="shared" si="25"/>
        <v>0</v>
      </c>
      <c r="AW76" s="32"/>
      <c r="AX76" s="32"/>
      <c r="AY76" s="450" t="str">
        <f t="shared" si="26"/>
        <v xml:space="preserve"> </v>
      </c>
    </row>
    <row r="77" spans="1:51" s="120" customFormat="1">
      <c r="A77" s="506"/>
      <c r="B77" s="506"/>
      <c r="C77" s="117">
        <f t="shared" si="27"/>
        <v>56</v>
      </c>
      <c r="D77" s="173"/>
      <c r="E77" s="173"/>
      <c r="F77" s="341">
        <f t="shared" si="17"/>
        <v>0</v>
      </c>
      <c r="G77" s="117"/>
      <c r="H77" s="118" t="str">
        <f t="shared" si="4"/>
        <v>-</v>
      </c>
      <c r="I77" s="119" t="str">
        <f>IF(J77="s",(D77+E77)/16*F77/12*SUMMARY!$H$60," ")</f>
        <v xml:space="preserve"> </v>
      </c>
      <c r="J77" s="119" t="str">
        <f>IF(F77&gt;0,IF(B77&lt;SUMMARY!$H$63,"C","S")," ")</f>
        <v xml:space="preserve"> </v>
      </c>
      <c r="K77" s="119" t="str">
        <f t="shared" si="5"/>
        <v>-</v>
      </c>
      <c r="L77" s="343"/>
      <c r="M77" s="44" t="str">
        <f t="shared" si="6"/>
        <v>-</v>
      </c>
      <c r="N77" s="157">
        <f t="shared" si="18"/>
        <v>0</v>
      </c>
      <c r="O77" s="157">
        <f t="shared" si="19"/>
        <v>0</v>
      </c>
      <c r="P77" s="157">
        <f t="shared" si="20"/>
        <v>0</v>
      </c>
      <c r="Q77" s="157">
        <f t="shared" si="21"/>
        <v>0</v>
      </c>
      <c r="R77" s="158">
        <f t="shared" si="29"/>
        <v>0</v>
      </c>
      <c r="S77" s="158">
        <f t="shared" si="29"/>
        <v>0</v>
      </c>
      <c r="T77" s="158">
        <f t="shared" si="29"/>
        <v>0</v>
      </c>
      <c r="U77" s="158">
        <f t="shared" si="29"/>
        <v>0</v>
      </c>
      <c r="V77" s="158">
        <f t="shared" si="29"/>
        <v>0</v>
      </c>
      <c r="W77" s="158">
        <f t="shared" si="28"/>
        <v>0</v>
      </c>
      <c r="X77" s="158">
        <f t="shared" si="28"/>
        <v>0</v>
      </c>
      <c r="Y77" s="158">
        <f t="shared" si="28"/>
        <v>0</v>
      </c>
      <c r="Z77" s="158">
        <f t="shared" si="28"/>
        <v>0</v>
      </c>
      <c r="AA77" s="158">
        <f t="shared" si="28"/>
        <v>0</v>
      </c>
      <c r="AB77" s="158">
        <f t="shared" si="28"/>
        <v>0</v>
      </c>
      <c r="AC77" s="158">
        <f t="shared" si="28"/>
        <v>0</v>
      </c>
      <c r="AD77" s="158">
        <f t="shared" si="28"/>
        <v>0</v>
      </c>
      <c r="AE77" s="44" t="str">
        <f>IF(J77="s",IF(K77&gt;(SUMMARY!$I$12*H77),K77,0),"- ")</f>
        <v xml:space="preserve">- </v>
      </c>
      <c r="AF77" s="56" t="str">
        <f t="shared" si="8"/>
        <v>OK</v>
      </c>
      <c r="AG77" s="56">
        <f t="shared" si="9"/>
        <v>0</v>
      </c>
      <c r="AH77" s="56">
        <f t="shared" si="10"/>
        <v>0</v>
      </c>
      <c r="AI77" s="56">
        <f t="shared" si="11"/>
        <v>0</v>
      </c>
      <c r="AJ77" s="56">
        <f t="shared" si="12"/>
        <v>0</v>
      </c>
      <c r="AK77" s="56">
        <f t="shared" si="13"/>
        <v>0</v>
      </c>
      <c r="AL77" s="56">
        <f t="shared" si="14"/>
        <v>0</v>
      </c>
      <c r="AM77" s="159" t="b">
        <f t="shared" si="15"/>
        <v>0</v>
      </c>
      <c r="AN77" s="160" t="str">
        <f>IF(J77="c",SUMMARY!$C$13*F77/12,"-")</f>
        <v>-</v>
      </c>
      <c r="AO77" s="160" t="str">
        <f>IF(J77="s",SUMMARY!$C$12*I77,"-")</f>
        <v>-</v>
      </c>
      <c r="AP77" s="178" t="str">
        <f t="shared" si="16"/>
        <v>-</v>
      </c>
      <c r="AQ77" s="166" t="str">
        <f>IF(J77="s",H77*SUMMARY!$I$12,"-")</f>
        <v>-</v>
      </c>
      <c r="AR77" s="170" t="str">
        <f>IF(J77="S",IF(AO77*SUMMARY!$H$61&gt;AQ77,SUMMARY!$H$61*AQ77,AO77),"-")</f>
        <v>-</v>
      </c>
      <c r="AS77" s="32"/>
      <c r="AT77" s="125">
        <f t="shared" si="23"/>
        <v>0</v>
      </c>
      <c r="AU77" s="125">
        <f t="shared" si="24"/>
        <v>0</v>
      </c>
      <c r="AV77" s="183">
        <f t="shared" si="25"/>
        <v>0</v>
      </c>
      <c r="AW77" s="32"/>
      <c r="AX77" s="32"/>
      <c r="AY77" s="450" t="str">
        <f t="shared" si="26"/>
        <v xml:space="preserve"> </v>
      </c>
    </row>
    <row r="78" spans="1:51" s="120" customFormat="1">
      <c r="A78" s="506"/>
      <c r="B78" s="506"/>
      <c r="C78" s="117">
        <f t="shared" si="27"/>
        <v>57</v>
      </c>
      <c r="D78" s="173"/>
      <c r="E78" s="173"/>
      <c r="F78" s="341">
        <f t="shared" si="17"/>
        <v>0</v>
      </c>
      <c r="G78" s="117"/>
      <c r="H78" s="118" t="str">
        <f t="shared" si="4"/>
        <v>-</v>
      </c>
      <c r="I78" s="119" t="str">
        <f>IF(J78="s",(D78+E78)/16*F78/12*SUMMARY!$H$60," ")</f>
        <v xml:space="preserve"> </v>
      </c>
      <c r="J78" s="119" t="str">
        <f>IF(F78&gt;0,IF(B78&lt;SUMMARY!$H$63,"C","S")," ")</f>
        <v xml:space="preserve"> </v>
      </c>
      <c r="K78" s="119" t="str">
        <f t="shared" si="5"/>
        <v>-</v>
      </c>
      <c r="L78" s="343"/>
      <c r="M78" s="44" t="str">
        <f t="shared" si="6"/>
        <v>-</v>
      </c>
      <c r="N78" s="157">
        <f t="shared" si="18"/>
        <v>0</v>
      </c>
      <c r="O78" s="157">
        <f t="shared" si="19"/>
        <v>0</v>
      </c>
      <c r="P78" s="157">
        <f t="shared" si="20"/>
        <v>0</v>
      </c>
      <c r="Q78" s="157">
        <f t="shared" si="21"/>
        <v>0</v>
      </c>
      <c r="R78" s="158">
        <f t="shared" si="29"/>
        <v>0</v>
      </c>
      <c r="S78" s="158">
        <f t="shared" si="29"/>
        <v>0</v>
      </c>
      <c r="T78" s="158">
        <f t="shared" si="29"/>
        <v>0</v>
      </c>
      <c r="U78" s="158">
        <f t="shared" si="29"/>
        <v>0</v>
      </c>
      <c r="V78" s="158">
        <f t="shared" si="29"/>
        <v>0</v>
      </c>
      <c r="W78" s="158">
        <f t="shared" si="28"/>
        <v>0</v>
      </c>
      <c r="X78" s="158">
        <f t="shared" si="28"/>
        <v>0</v>
      </c>
      <c r="Y78" s="158">
        <f t="shared" si="28"/>
        <v>0</v>
      </c>
      <c r="Z78" s="158">
        <f t="shared" si="28"/>
        <v>0</v>
      </c>
      <c r="AA78" s="158">
        <f t="shared" si="28"/>
        <v>0</v>
      </c>
      <c r="AB78" s="158">
        <f t="shared" si="28"/>
        <v>0</v>
      </c>
      <c r="AC78" s="158">
        <f t="shared" si="28"/>
        <v>0</v>
      </c>
      <c r="AD78" s="158">
        <f t="shared" si="28"/>
        <v>0</v>
      </c>
      <c r="AE78" s="44" t="str">
        <f>IF(J78="s",IF(K78&gt;(SUMMARY!$I$12*H78),K78,0),"- ")</f>
        <v xml:space="preserve">- </v>
      </c>
      <c r="AF78" s="56" t="str">
        <f t="shared" si="8"/>
        <v>OK</v>
      </c>
      <c r="AG78" s="56">
        <f t="shared" si="9"/>
        <v>0</v>
      </c>
      <c r="AH78" s="56">
        <f t="shared" si="10"/>
        <v>0</v>
      </c>
      <c r="AI78" s="56">
        <f t="shared" si="11"/>
        <v>0</v>
      </c>
      <c r="AJ78" s="56">
        <f t="shared" si="12"/>
        <v>0</v>
      </c>
      <c r="AK78" s="56">
        <f t="shared" si="13"/>
        <v>0</v>
      </c>
      <c r="AL78" s="56">
        <f t="shared" si="14"/>
        <v>0</v>
      </c>
      <c r="AM78" s="159" t="b">
        <f t="shared" si="15"/>
        <v>0</v>
      </c>
      <c r="AN78" s="160" t="str">
        <f>IF(J78="c",SUMMARY!$C$13*F78/12,"-")</f>
        <v>-</v>
      </c>
      <c r="AO78" s="160" t="str">
        <f>IF(J78="s",SUMMARY!$C$12*I78,"-")</f>
        <v>-</v>
      </c>
      <c r="AP78" s="178" t="str">
        <f t="shared" si="16"/>
        <v>-</v>
      </c>
      <c r="AQ78" s="166" t="str">
        <f>IF(J78="s",H78*SUMMARY!$I$12,"-")</f>
        <v>-</v>
      </c>
      <c r="AR78" s="170" t="str">
        <f>IF(J78="S",IF(AO78*SUMMARY!$H$61&gt;AQ78,SUMMARY!$H$61*AQ78,AO78),"-")</f>
        <v>-</v>
      </c>
      <c r="AS78" s="32"/>
      <c r="AT78" s="125">
        <f t="shared" si="23"/>
        <v>0</v>
      </c>
      <c r="AU78" s="125">
        <f t="shared" si="24"/>
        <v>0</v>
      </c>
      <c r="AV78" s="183">
        <f t="shared" si="25"/>
        <v>0</v>
      </c>
      <c r="AW78" s="32"/>
      <c r="AX78" s="32"/>
      <c r="AY78" s="450" t="str">
        <f t="shared" si="26"/>
        <v xml:space="preserve"> </v>
      </c>
    </row>
    <row r="79" spans="1:51" s="120" customFormat="1">
      <c r="A79" s="506"/>
      <c r="B79" s="506"/>
      <c r="C79" s="117">
        <f t="shared" si="27"/>
        <v>58</v>
      </c>
      <c r="D79" s="173"/>
      <c r="E79" s="173"/>
      <c r="F79" s="341">
        <f t="shared" si="17"/>
        <v>0</v>
      </c>
      <c r="G79" s="117"/>
      <c r="H79" s="118" t="str">
        <f t="shared" si="4"/>
        <v>-</v>
      </c>
      <c r="I79" s="119" t="str">
        <f>IF(J79="s",(D79+E79)/16*F79/12*SUMMARY!$H$60," ")</f>
        <v xml:space="preserve"> </v>
      </c>
      <c r="J79" s="119" t="str">
        <f>IF(F79&gt;0,IF(B79&lt;SUMMARY!$H$63,"C","S")," ")</f>
        <v xml:space="preserve"> </v>
      </c>
      <c r="K79" s="119" t="str">
        <f t="shared" si="5"/>
        <v>-</v>
      </c>
      <c r="L79" s="343"/>
      <c r="M79" s="44" t="str">
        <f t="shared" si="6"/>
        <v>-</v>
      </c>
      <c r="N79" s="157">
        <f t="shared" si="18"/>
        <v>0</v>
      </c>
      <c r="O79" s="157">
        <f t="shared" si="19"/>
        <v>0</v>
      </c>
      <c r="P79" s="157">
        <f t="shared" si="20"/>
        <v>0</v>
      </c>
      <c r="Q79" s="157">
        <f t="shared" si="21"/>
        <v>0</v>
      </c>
      <c r="R79" s="158">
        <f t="shared" si="29"/>
        <v>0</v>
      </c>
      <c r="S79" s="158">
        <f t="shared" si="29"/>
        <v>0</v>
      </c>
      <c r="T79" s="158">
        <f t="shared" si="29"/>
        <v>0</v>
      </c>
      <c r="U79" s="158">
        <f t="shared" si="29"/>
        <v>0</v>
      </c>
      <c r="V79" s="158">
        <f t="shared" si="29"/>
        <v>0</v>
      </c>
      <c r="W79" s="158">
        <f t="shared" si="28"/>
        <v>0</v>
      </c>
      <c r="X79" s="158">
        <f t="shared" si="28"/>
        <v>0</v>
      </c>
      <c r="Y79" s="158">
        <f t="shared" si="28"/>
        <v>0</v>
      </c>
      <c r="Z79" s="158">
        <f t="shared" si="28"/>
        <v>0</v>
      </c>
      <c r="AA79" s="158">
        <f t="shared" si="28"/>
        <v>0</v>
      </c>
      <c r="AB79" s="158">
        <f t="shared" si="28"/>
        <v>0</v>
      </c>
      <c r="AC79" s="158">
        <f t="shared" si="28"/>
        <v>0</v>
      </c>
      <c r="AD79" s="158">
        <f t="shared" si="28"/>
        <v>0</v>
      </c>
      <c r="AE79" s="44" t="str">
        <f>IF(J79="s",IF(K79&gt;(SUMMARY!$I$12*H79),K79,0),"- ")</f>
        <v xml:space="preserve">- </v>
      </c>
      <c r="AF79" s="56" t="str">
        <f t="shared" si="8"/>
        <v>OK</v>
      </c>
      <c r="AG79" s="56">
        <f t="shared" si="9"/>
        <v>0</v>
      </c>
      <c r="AH79" s="56">
        <f t="shared" si="10"/>
        <v>0</v>
      </c>
      <c r="AI79" s="56">
        <f t="shared" si="11"/>
        <v>0</v>
      </c>
      <c r="AJ79" s="56">
        <f t="shared" si="12"/>
        <v>0</v>
      </c>
      <c r="AK79" s="56">
        <f t="shared" si="13"/>
        <v>0</v>
      </c>
      <c r="AL79" s="56">
        <f t="shared" si="14"/>
        <v>0</v>
      </c>
      <c r="AM79" s="159" t="b">
        <f t="shared" si="15"/>
        <v>0</v>
      </c>
      <c r="AN79" s="160" t="str">
        <f>IF(J79="c",SUMMARY!$C$13*F79/12,"-")</f>
        <v>-</v>
      </c>
      <c r="AO79" s="160" t="str">
        <f>IF(J79="s",SUMMARY!$C$12*I79,"-")</f>
        <v>-</v>
      </c>
      <c r="AP79" s="178" t="str">
        <f t="shared" si="16"/>
        <v>-</v>
      </c>
      <c r="AQ79" s="166" t="str">
        <f>IF(J79="s",H79*SUMMARY!$I$12,"-")</f>
        <v>-</v>
      </c>
      <c r="AR79" s="170" t="str">
        <f>IF(J79="S",IF(AO79*SUMMARY!$H$61&gt;AQ79,SUMMARY!$H$61*AQ79,AO79),"-")</f>
        <v>-</v>
      </c>
      <c r="AS79" s="32"/>
      <c r="AT79" s="125">
        <f t="shared" si="23"/>
        <v>0</v>
      </c>
      <c r="AU79" s="125">
        <f t="shared" si="24"/>
        <v>0</v>
      </c>
      <c r="AV79" s="183">
        <f t="shared" si="25"/>
        <v>0</v>
      </c>
      <c r="AW79" s="32"/>
      <c r="AX79" s="32"/>
      <c r="AY79" s="450" t="str">
        <f t="shared" si="26"/>
        <v xml:space="preserve"> </v>
      </c>
    </row>
    <row r="80" spans="1:51" s="120" customFormat="1">
      <c r="A80" s="506"/>
      <c r="B80" s="506"/>
      <c r="C80" s="117">
        <f t="shared" si="27"/>
        <v>59</v>
      </c>
      <c r="D80" s="173"/>
      <c r="E80" s="173"/>
      <c r="F80" s="341">
        <f t="shared" si="17"/>
        <v>0</v>
      </c>
      <c r="G80" s="117"/>
      <c r="H80" s="118" t="str">
        <f t="shared" si="4"/>
        <v>-</v>
      </c>
      <c r="I80" s="119" t="str">
        <f>IF(J80="s",(D80+E80)/16*F80/12*SUMMARY!$H$60," ")</f>
        <v xml:space="preserve"> </v>
      </c>
      <c r="J80" s="119" t="str">
        <f>IF(F80&gt;0,IF(B80&lt;SUMMARY!$H$63,"C","S")," ")</f>
        <v xml:space="preserve"> </v>
      </c>
      <c r="K80" s="119" t="str">
        <f t="shared" si="5"/>
        <v>-</v>
      </c>
      <c r="L80" s="343"/>
      <c r="M80" s="44" t="str">
        <f t="shared" si="6"/>
        <v>-</v>
      </c>
      <c r="N80" s="157">
        <f t="shared" si="18"/>
        <v>0</v>
      </c>
      <c r="O80" s="157">
        <f t="shared" si="19"/>
        <v>0</v>
      </c>
      <c r="P80" s="157">
        <f t="shared" si="20"/>
        <v>0</v>
      </c>
      <c r="Q80" s="157">
        <f t="shared" si="21"/>
        <v>0</v>
      </c>
      <c r="R80" s="158">
        <f t="shared" si="29"/>
        <v>0</v>
      </c>
      <c r="S80" s="158">
        <f t="shared" si="29"/>
        <v>0</v>
      </c>
      <c r="T80" s="158">
        <f t="shared" si="29"/>
        <v>0</v>
      </c>
      <c r="U80" s="158">
        <f t="shared" si="29"/>
        <v>0</v>
      </c>
      <c r="V80" s="158">
        <f t="shared" si="29"/>
        <v>0</v>
      </c>
      <c r="W80" s="158">
        <f t="shared" si="28"/>
        <v>0</v>
      </c>
      <c r="X80" s="158">
        <f t="shared" si="28"/>
        <v>0</v>
      </c>
      <c r="Y80" s="158">
        <f t="shared" si="28"/>
        <v>0</v>
      </c>
      <c r="Z80" s="158">
        <f t="shared" si="28"/>
        <v>0</v>
      </c>
      <c r="AA80" s="158">
        <f t="shared" si="28"/>
        <v>0</v>
      </c>
      <c r="AB80" s="158">
        <f t="shared" si="28"/>
        <v>0</v>
      </c>
      <c r="AC80" s="158">
        <f t="shared" si="28"/>
        <v>0</v>
      </c>
      <c r="AD80" s="158">
        <f t="shared" si="28"/>
        <v>0</v>
      </c>
      <c r="AE80" s="44" t="str">
        <f>IF(J80="s",IF(K80&gt;(SUMMARY!$I$12*H80),K80,0),"- ")</f>
        <v xml:space="preserve">- </v>
      </c>
      <c r="AF80" s="56" t="str">
        <f t="shared" si="8"/>
        <v>OK</v>
      </c>
      <c r="AG80" s="56">
        <f t="shared" si="9"/>
        <v>0</v>
      </c>
      <c r="AH80" s="56">
        <f t="shared" si="10"/>
        <v>0</v>
      </c>
      <c r="AI80" s="56">
        <f t="shared" si="11"/>
        <v>0</v>
      </c>
      <c r="AJ80" s="56">
        <f t="shared" si="12"/>
        <v>0</v>
      </c>
      <c r="AK80" s="56">
        <f t="shared" si="13"/>
        <v>0</v>
      </c>
      <c r="AL80" s="56">
        <f t="shared" si="14"/>
        <v>0</v>
      </c>
      <c r="AM80" s="159" t="b">
        <f t="shared" si="15"/>
        <v>0</v>
      </c>
      <c r="AN80" s="160" t="str">
        <f>IF(J80="c",SUMMARY!$C$13*F80/12,"-")</f>
        <v>-</v>
      </c>
      <c r="AO80" s="160" t="str">
        <f>IF(J80="s",SUMMARY!$C$12*I80,"-")</f>
        <v>-</v>
      </c>
      <c r="AP80" s="178" t="str">
        <f t="shared" si="16"/>
        <v>-</v>
      </c>
      <c r="AQ80" s="166" t="str">
        <f>IF(J80="s",H80*SUMMARY!$I$12,"-")</f>
        <v>-</v>
      </c>
      <c r="AR80" s="170" t="str">
        <f>IF(J80="S",IF(AO80*SUMMARY!$H$61&gt;AQ80,SUMMARY!$H$61*AQ80,AO80),"-")</f>
        <v>-</v>
      </c>
      <c r="AS80" s="32"/>
      <c r="AT80" s="125">
        <f t="shared" si="23"/>
        <v>0</v>
      </c>
      <c r="AU80" s="125">
        <f t="shared" si="24"/>
        <v>0</v>
      </c>
      <c r="AV80" s="183">
        <f t="shared" si="25"/>
        <v>0</v>
      </c>
      <c r="AW80" s="32"/>
      <c r="AX80" s="32"/>
      <c r="AY80" s="450" t="str">
        <f t="shared" si="26"/>
        <v xml:space="preserve"> </v>
      </c>
    </row>
    <row r="81" spans="1:51" s="120" customFormat="1">
      <c r="A81" s="506"/>
      <c r="B81" s="506"/>
      <c r="C81" s="117">
        <f t="shared" si="27"/>
        <v>60</v>
      </c>
      <c r="D81" s="173"/>
      <c r="E81" s="173"/>
      <c r="F81" s="341">
        <f t="shared" si="17"/>
        <v>0</v>
      </c>
      <c r="G81" s="117"/>
      <c r="H81" s="118" t="str">
        <f t="shared" si="4"/>
        <v>-</v>
      </c>
      <c r="I81" s="119" t="str">
        <f>IF(J81="s",(D81+E81)/16*F81/12*SUMMARY!$H$60," ")</f>
        <v xml:space="preserve"> </v>
      </c>
      <c r="J81" s="119" t="str">
        <f>IF(F81&gt;0,IF(B81&lt;SUMMARY!$H$63,"C","S")," ")</f>
        <v xml:space="preserve"> </v>
      </c>
      <c r="K81" s="119" t="str">
        <f t="shared" si="5"/>
        <v>-</v>
      </c>
      <c r="L81" s="343"/>
      <c r="M81" s="44" t="str">
        <f t="shared" si="6"/>
        <v>-</v>
      </c>
      <c r="N81" s="157">
        <f t="shared" si="18"/>
        <v>0</v>
      </c>
      <c r="O81" s="157">
        <f t="shared" si="19"/>
        <v>0</v>
      </c>
      <c r="P81" s="157">
        <f t="shared" si="20"/>
        <v>0</v>
      </c>
      <c r="Q81" s="157">
        <f t="shared" si="21"/>
        <v>0</v>
      </c>
      <c r="R81" s="158">
        <f t="shared" si="29"/>
        <v>0</v>
      </c>
      <c r="S81" s="158">
        <f t="shared" si="29"/>
        <v>0</v>
      </c>
      <c r="T81" s="158">
        <f t="shared" si="29"/>
        <v>0</v>
      </c>
      <c r="U81" s="158">
        <f t="shared" si="29"/>
        <v>0</v>
      </c>
      <c r="V81" s="158">
        <f t="shared" si="29"/>
        <v>0</v>
      </c>
      <c r="W81" s="158">
        <f t="shared" si="28"/>
        <v>0</v>
      </c>
      <c r="X81" s="158">
        <f t="shared" si="28"/>
        <v>0</v>
      </c>
      <c r="Y81" s="158">
        <f t="shared" si="28"/>
        <v>0</v>
      </c>
      <c r="Z81" s="158">
        <f t="shared" si="28"/>
        <v>0</v>
      </c>
      <c r="AA81" s="158">
        <f t="shared" si="28"/>
        <v>0</v>
      </c>
      <c r="AB81" s="158">
        <f t="shared" si="28"/>
        <v>0</v>
      </c>
      <c r="AC81" s="158">
        <f t="shared" si="28"/>
        <v>0</v>
      </c>
      <c r="AD81" s="158">
        <f t="shared" si="28"/>
        <v>0</v>
      </c>
      <c r="AE81" s="44" t="str">
        <f>IF(J81="s",IF(K81&gt;(SUMMARY!$I$12*H81),K81,0),"- ")</f>
        <v xml:space="preserve">- </v>
      </c>
      <c r="AF81" s="56" t="str">
        <f t="shared" si="8"/>
        <v>OK</v>
      </c>
      <c r="AG81" s="56">
        <f t="shared" si="9"/>
        <v>0</v>
      </c>
      <c r="AH81" s="56">
        <f t="shared" si="10"/>
        <v>0</v>
      </c>
      <c r="AI81" s="56">
        <f t="shared" si="11"/>
        <v>0</v>
      </c>
      <c r="AJ81" s="56">
        <f t="shared" si="12"/>
        <v>0</v>
      </c>
      <c r="AK81" s="56">
        <f t="shared" si="13"/>
        <v>0</v>
      </c>
      <c r="AL81" s="56">
        <f t="shared" si="14"/>
        <v>0</v>
      </c>
      <c r="AM81" s="159" t="b">
        <f t="shared" si="15"/>
        <v>0</v>
      </c>
      <c r="AN81" s="160" t="str">
        <f>IF(J81="c",SUMMARY!$C$13*F81/12,"-")</f>
        <v>-</v>
      </c>
      <c r="AO81" s="160" t="str">
        <f>IF(J81="s",SUMMARY!$C$12*I81,"-")</f>
        <v>-</v>
      </c>
      <c r="AP81" s="178" t="str">
        <f t="shared" si="16"/>
        <v>-</v>
      </c>
      <c r="AQ81" s="166" t="str">
        <f>IF(J81="s",H81*SUMMARY!$I$12,"-")</f>
        <v>-</v>
      </c>
      <c r="AR81" s="170" t="str">
        <f>IF(J81="S",IF(AO81*SUMMARY!$H$61&gt;AQ81,SUMMARY!$H$61*AQ81,AO81),"-")</f>
        <v>-</v>
      </c>
      <c r="AS81" s="32"/>
      <c r="AT81" s="125">
        <f t="shared" si="23"/>
        <v>0</v>
      </c>
      <c r="AU81" s="125">
        <f t="shared" si="24"/>
        <v>0</v>
      </c>
      <c r="AV81" s="183">
        <f t="shared" si="25"/>
        <v>0</v>
      </c>
      <c r="AW81" s="32"/>
      <c r="AX81" s="32"/>
      <c r="AY81" s="450" t="str">
        <f t="shared" si="26"/>
        <v xml:space="preserve"> </v>
      </c>
    </row>
    <row r="82" spans="1:51" s="120" customFormat="1">
      <c r="A82" s="506"/>
      <c r="B82" s="506"/>
      <c r="C82" s="117">
        <f t="shared" si="27"/>
        <v>61</v>
      </c>
      <c r="D82" s="173"/>
      <c r="E82" s="173"/>
      <c r="F82" s="341">
        <f t="shared" si="17"/>
        <v>0</v>
      </c>
      <c r="G82" s="117"/>
      <c r="H82" s="118" t="str">
        <f t="shared" si="4"/>
        <v>-</v>
      </c>
      <c r="I82" s="119" t="str">
        <f>IF(J82="s",(D82+E82)/16*F82/12*SUMMARY!$H$60," ")</f>
        <v xml:space="preserve"> </v>
      </c>
      <c r="J82" s="119" t="str">
        <f>IF(F82&gt;0,IF(B82&lt;SUMMARY!$H$63,"C","S")," ")</f>
        <v xml:space="preserve"> </v>
      </c>
      <c r="K82" s="119" t="str">
        <f t="shared" si="5"/>
        <v>-</v>
      </c>
      <c r="L82" s="343"/>
      <c r="M82" s="44" t="str">
        <f t="shared" si="6"/>
        <v>-</v>
      </c>
      <c r="N82" s="157">
        <f t="shared" si="18"/>
        <v>0</v>
      </c>
      <c r="O82" s="157">
        <f t="shared" si="19"/>
        <v>0</v>
      </c>
      <c r="P82" s="157">
        <f t="shared" si="20"/>
        <v>0</v>
      </c>
      <c r="Q82" s="157">
        <f t="shared" si="21"/>
        <v>0</v>
      </c>
      <c r="R82" s="158">
        <f t="shared" si="29"/>
        <v>0</v>
      </c>
      <c r="S82" s="158">
        <f t="shared" si="29"/>
        <v>0</v>
      </c>
      <c r="T82" s="158">
        <f t="shared" si="29"/>
        <v>0</v>
      </c>
      <c r="U82" s="158">
        <f t="shared" si="29"/>
        <v>0</v>
      </c>
      <c r="V82" s="158">
        <f t="shared" si="29"/>
        <v>0</v>
      </c>
      <c r="W82" s="158">
        <f t="shared" si="28"/>
        <v>0</v>
      </c>
      <c r="X82" s="158">
        <f t="shared" si="28"/>
        <v>0</v>
      </c>
      <c r="Y82" s="158">
        <f t="shared" si="28"/>
        <v>0</v>
      </c>
      <c r="Z82" s="158">
        <f t="shared" si="28"/>
        <v>0</v>
      </c>
      <c r="AA82" s="158">
        <f t="shared" si="28"/>
        <v>0</v>
      </c>
      <c r="AB82" s="158">
        <f t="shared" si="28"/>
        <v>0</v>
      </c>
      <c r="AC82" s="158">
        <f t="shared" si="28"/>
        <v>0</v>
      </c>
      <c r="AD82" s="158">
        <f t="shared" si="28"/>
        <v>0</v>
      </c>
      <c r="AE82" s="44" t="str">
        <f>IF(J82="s",IF(K82&gt;(SUMMARY!$I$12*H82),K82,0),"- ")</f>
        <v xml:space="preserve">- </v>
      </c>
      <c r="AF82" s="56" t="str">
        <f t="shared" si="8"/>
        <v>OK</v>
      </c>
      <c r="AG82" s="56">
        <f t="shared" si="9"/>
        <v>0</v>
      </c>
      <c r="AH82" s="56">
        <f t="shared" si="10"/>
        <v>0</v>
      </c>
      <c r="AI82" s="56">
        <f t="shared" si="11"/>
        <v>0</v>
      </c>
      <c r="AJ82" s="56">
        <f t="shared" si="12"/>
        <v>0</v>
      </c>
      <c r="AK82" s="56">
        <f t="shared" si="13"/>
        <v>0</v>
      </c>
      <c r="AL82" s="56">
        <f t="shared" si="14"/>
        <v>0</v>
      </c>
      <c r="AM82" s="159" t="b">
        <f t="shared" si="15"/>
        <v>0</v>
      </c>
      <c r="AN82" s="160" t="str">
        <f>IF(J82="c",SUMMARY!$C$13*F82/12,"-")</f>
        <v>-</v>
      </c>
      <c r="AO82" s="160" t="str">
        <f>IF(J82="s",SUMMARY!$C$12*I82,"-")</f>
        <v>-</v>
      </c>
      <c r="AP82" s="178" t="str">
        <f t="shared" si="16"/>
        <v>-</v>
      </c>
      <c r="AQ82" s="166" t="str">
        <f>IF(J82="s",H82*SUMMARY!$I$12,"-")</f>
        <v>-</v>
      </c>
      <c r="AR82" s="170" t="str">
        <f>IF(J82="S",IF(AO82*SUMMARY!$H$61&gt;AQ82,SUMMARY!$H$61*AQ82,AO82),"-")</f>
        <v>-</v>
      </c>
      <c r="AS82" s="32"/>
      <c r="AT82" s="125">
        <f t="shared" si="23"/>
        <v>0</v>
      </c>
      <c r="AU82" s="125">
        <f t="shared" si="24"/>
        <v>0</v>
      </c>
      <c r="AV82" s="183">
        <f t="shared" si="25"/>
        <v>0</v>
      </c>
      <c r="AW82" s="32"/>
      <c r="AX82" s="32"/>
      <c r="AY82" s="450" t="str">
        <f t="shared" si="26"/>
        <v xml:space="preserve"> </v>
      </c>
    </row>
    <row r="83" spans="1:51" s="120" customFormat="1">
      <c r="A83" s="506"/>
      <c r="B83" s="506"/>
      <c r="C83" s="117">
        <f t="shared" si="27"/>
        <v>62</v>
      </c>
      <c r="D83" s="173"/>
      <c r="E83" s="173"/>
      <c r="F83" s="341">
        <f t="shared" si="17"/>
        <v>0</v>
      </c>
      <c r="G83" s="117"/>
      <c r="H83" s="118" t="str">
        <f t="shared" si="4"/>
        <v>-</v>
      </c>
      <c r="I83" s="119" t="str">
        <f>IF(J83="s",(D83+E83)/16*F83/12*SUMMARY!$H$60," ")</f>
        <v xml:space="preserve"> </v>
      </c>
      <c r="J83" s="119" t="str">
        <f>IF(F83&gt;0,IF(B83&lt;SUMMARY!$H$63,"C","S")," ")</f>
        <v xml:space="preserve"> </v>
      </c>
      <c r="K83" s="119" t="str">
        <f t="shared" si="5"/>
        <v>-</v>
      </c>
      <c r="L83" s="343"/>
      <c r="M83" s="44" t="str">
        <f t="shared" si="6"/>
        <v>-</v>
      </c>
      <c r="N83" s="157">
        <f t="shared" si="18"/>
        <v>0</v>
      </c>
      <c r="O83" s="157">
        <f t="shared" si="19"/>
        <v>0</v>
      </c>
      <c r="P83" s="157">
        <f t="shared" si="20"/>
        <v>0</v>
      </c>
      <c r="Q83" s="157">
        <f t="shared" si="21"/>
        <v>0</v>
      </c>
      <c r="R83" s="158">
        <f t="shared" si="29"/>
        <v>0</v>
      </c>
      <c r="S83" s="158">
        <f t="shared" si="29"/>
        <v>0</v>
      </c>
      <c r="T83" s="158">
        <f t="shared" si="29"/>
        <v>0</v>
      </c>
      <c r="U83" s="158">
        <f t="shared" si="29"/>
        <v>0</v>
      </c>
      <c r="V83" s="158">
        <f t="shared" si="29"/>
        <v>0</v>
      </c>
      <c r="W83" s="158">
        <f t="shared" si="28"/>
        <v>0</v>
      </c>
      <c r="X83" s="158">
        <f t="shared" si="28"/>
        <v>0</v>
      </c>
      <c r="Y83" s="158">
        <f t="shared" si="28"/>
        <v>0</v>
      </c>
      <c r="Z83" s="158">
        <f t="shared" si="28"/>
        <v>0</v>
      </c>
      <c r="AA83" s="158">
        <f t="shared" si="28"/>
        <v>0</v>
      </c>
      <c r="AB83" s="158">
        <f t="shared" si="28"/>
        <v>0</v>
      </c>
      <c r="AC83" s="158">
        <f t="shared" si="28"/>
        <v>0</v>
      </c>
      <c r="AD83" s="158">
        <f t="shared" si="28"/>
        <v>0</v>
      </c>
      <c r="AE83" s="44" t="str">
        <f>IF(J83="s",IF(K83&gt;(SUMMARY!$I$12*H83),K83,0),"- ")</f>
        <v xml:space="preserve">- </v>
      </c>
      <c r="AF83" s="56" t="str">
        <f t="shared" si="8"/>
        <v>OK</v>
      </c>
      <c r="AG83" s="56">
        <f t="shared" si="9"/>
        <v>0</v>
      </c>
      <c r="AH83" s="56">
        <f t="shared" si="10"/>
        <v>0</v>
      </c>
      <c r="AI83" s="56">
        <f t="shared" si="11"/>
        <v>0</v>
      </c>
      <c r="AJ83" s="56">
        <f t="shared" si="12"/>
        <v>0</v>
      </c>
      <c r="AK83" s="56">
        <f t="shared" si="13"/>
        <v>0</v>
      </c>
      <c r="AL83" s="56">
        <f t="shared" si="14"/>
        <v>0</v>
      </c>
      <c r="AM83" s="159" t="b">
        <f t="shared" si="15"/>
        <v>0</v>
      </c>
      <c r="AN83" s="160" t="str">
        <f>IF(J83="c",SUMMARY!$C$13*F83/12,"-")</f>
        <v>-</v>
      </c>
      <c r="AO83" s="160" t="str">
        <f>IF(J83="s",SUMMARY!$C$12*I83,"-")</f>
        <v>-</v>
      </c>
      <c r="AP83" s="178" t="str">
        <f t="shared" si="16"/>
        <v>-</v>
      </c>
      <c r="AQ83" s="166" t="str">
        <f>IF(J83="s",H83*SUMMARY!$I$12,"-")</f>
        <v>-</v>
      </c>
      <c r="AR83" s="170" t="str">
        <f>IF(J83="S",IF(AO83*SUMMARY!$H$61&gt;AQ83,SUMMARY!$H$61*AQ83,AO83),"-")</f>
        <v>-</v>
      </c>
      <c r="AS83" s="32"/>
      <c r="AT83" s="125">
        <f t="shared" si="23"/>
        <v>0</v>
      </c>
      <c r="AU83" s="125">
        <f t="shared" si="24"/>
        <v>0</v>
      </c>
      <c r="AV83" s="183">
        <f t="shared" si="25"/>
        <v>0</v>
      </c>
      <c r="AW83" s="32"/>
      <c r="AX83" s="32"/>
      <c r="AY83" s="450" t="str">
        <f t="shared" si="26"/>
        <v xml:space="preserve"> </v>
      </c>
    </row>
    <row r="84" spans="1:51" s="120" customFormat="1">
      <c r="A84" s="506"/>
      <c r="B84" s="506"/>
      <c r="C84" s="117">
        <f t="shared" si="27"/>
        <v>63</v>
      </c>
      <c r="D84" s="173"/>
      <c r="E84" s="173"/>
      <c r="F84" s="341">
        <f t="shared" si="17"/>
        <v>0</v>
      </c>
      <c r="G84" s="117"/>
      <c r="H84" s="118" t="str">
        <f t="shared" si="4"/>
        <v>-</v>
      </c>
      <c r="I84" s="119" t="str">
        <f>IF(J84="s",(D84+E84)/16*F84/12*SUMMARY!$H$60," ")</f>
        <v xml:space="preserve"> </v>
      </c>
      <c r="J84" s="119" t="str">
        <f>IF(F84&gt;0,IF(B84&lt;SUMMARY!$H$63,"C","S")," ")</f>
        <v xml:space="preserve"> </v>
      </c>
      <c r="K84" s="119" t="str">
        <f t="shared" si="5"/>
        <v>-</v>
      </c>
      <c r="L84" s="343"/>
      <c r="M84" s="44" t="str">
        <f t="shared" si="6"/>
        <v>-</v>
      </c>
      <c r="N84" s="157">
        <f t="shared" si="18"/>
        <v>0</v>
      </c>
      <c r="O84" s="157">
        <f t="shared" si="19"/>
        <v>0</v>
      </c>
      <c r="P84" s="157">
        <f t="shared" si="20"/>
        <v>0</v>
      </c>
      <c r="Q84" s="157">
        <f t="shared" si="21"/>
        <v>0</v>
      </c>
      <c r="R84" s="158">
        <f t="shared" si="29"/>
        <v>0</v>
      </c>
      <c r="S84" s="158">
        <f t="shared" si="29"/>
        <v>0</v>
      </c>
      <c r="T84" s="158">
        <f t="shared" si="29"/>
        <v>0</v>
      </c>
      <c r="U84" s="158">
        <f t="shared" si="29"/>
        <v>0</v>
      </c>
      <c r="V84" s="158">
        <f t="shared" si="29"/>
        <v>0</v>
      </c>
      <c r="W84" s="158">
        <f t="shared" si="28"/>
        <v>0</v>
      </c>
      <c r="X84" s="158">
        <f t="shared" si="28"/>
        <v>0</v>
      </c>
      <c r="Y84" s="158">
        <f t="shared" si="28"/>
        <v>0</v>
      </c>
      <c r="Z84" s="158">
        <f t="shared" si="28"/>
        <v>0</v>
      </c>
      <c r="AA84" s="158">
        <f t="shared" si="28"/>
        <v>0</v>
      </c>
      <c r="AB84" s="158">
        <f t="shared" si="28"/>
        <v>0</v>
      </c>
      <c r="AC84" s="158">
        <f t="shared" si="28"/>
        <v>0</v>
      </c>
      <c r="AD84" s="158">
        <f t="shared" si="28"/>
        <v>0</v>
      </c>
      <c r="AE84" s="44" t="str">
        <f>IF(J84="s",IF(K84&gt;(SUMMARY!$I$12*H84),K84,0),"- ")</f>
        <v xml:space="preserve">- </v>
      </c>
      <c r="AF84" s="56" t="str">
        <f t="shared" si="8"/>
        <v>OK</v>
      </c>
      <c r="AG84" s="56">
        <f t="shared" si="9"/>
        <v>0</v>
      </c>
      <c r="AH84" s="56">
        <f t="shared" si="10"/>
        <v>0</v>
      </c>
      <c r="AI84" s="56">
        <f t="shared" si="11"/>
        <v>0</v>
      </c>
      <c r="AJ84" s="56">
        <f t="shared" si="12"/>
        <v>0</v>
      </c>
      <c r="AK84" s="56">
        <f t="shared" si="13"/>
        <v>0</v>
      </c>
      <c r="AL84" s="56">
        <f t="shared" si="14"/>
        <v>0</v>
      </c>
      <c r="AM84" s="159" t="b">
        <f t="shared" si="15"/>
        <v>0</v>
      </c>
      <c r="AN84" s="160" t="str">
        <f>IF(J84="c",SUMMARY!$C$13*F84/12,"-")</f>
        <v>-</v>
      </c>
      <c r="AO84" s="160" t="str">
        <f>IF(J84="s",SUMMARY!$C$12*I84,"-")</f>
        <v>-</v>
      </c>
      <c r="AP84" s="178" t="str">
        <f t="shared" si="16"/>
        <v>-</v>
      </c>
      <c r="AQ84" s="166" t="str">
        <f>IF(J84="s",H84*SUMMARY!$I$12,"-")</f>
        <v>-</v>
      </c>
      <c r="AR84" s="170" t="str">
        <f>IF(J84="S",IF(AO84*SUMMARY!$H$61&gt;AQ84,SUMMARY!$H$61*AQ84,AO84),"-")</f>
        <v>-</v>
      </c>
      <c r="AS84" s="32"/>
      <c r="AT84" s="125">
        <f t="shared" si="23"/>
        <v>0</v>
      </c>
      <c r="AU84" s="125">
        <f t="shared" si="24"/>
        <v>0</v>
      </c>
      <c r="AV84" s="183">
        <f t="shared" si="25"/>
        <v>0</v>
      </c>
      <c r="AW84" s="32"/>
      <c r="AX84" s="32"/>
      <c r="AY84" s="450" t="str">
        <f t="shared" si="26"/>
        <v xml:space="preserve"> </v>
      </c>
    </row>
    <row r="85" spans="1:51" s="120" customFormat="1">
      <c r="A85" s="506"/>
      <c r="B85" s="506"/>
      <c r="C85" s="117">
        <f t="shared" si="27"/>
        <v>64</v>
      </c>
      <c r="D85" s="173"/>
      <c r="E85" s="173"/>
      <c r="F85" s="341">
        <f t="shared" si="17"/>
        <v>0</v>
      </c>
      <c r="G85" s="117"/>
      <c r="H85" s="118" t="str">
        <f t="shared" si="4"/>
        <v>-</v>
      </c>
      <c r="I85" s="119" t="str">
        <f>IF(J85="s",(D85+E85)/16*F85/12*SUMMARY!$H$60," ")</f>
        <v xml:space="preserve"> </v>
      </c>
      <c r="J85" s="119" t="str">
        <f>IF(F85&gt;0,IF(B85&lt;SUMMARY!$H$63,"C","S")," ")</f>
        <v xml:space="preserve"> </v>
      </c>
      <c r="K85" s="119" t="str">
        <f t="shared" si="5"/>
        <v>-</v>
      </c>
      <c r="L85" s="156"/>
      <c r="M85" s="44" t="str">
        <f t="shared" si="6"/>
        <v>-</v>
      </c>
      <c r="N85" s="157">
        <f t="shared" si="18"/>
        <v>0</v>
      </c>
      <c r="O85" s="157">
        <f t="shared" si="19"/>
        <v>0</v>
      </c>
      <c r="P85" s="157">
        <f t="shared" si="20"/>
        <v>0</v>
      </c>
      <c r="Q85" s="157">
        <f t="shared" si="21"/>
        <v>0</v>
      </c>
      <c r="R85" s="158">
        <f t="shared" si="29"/>
        <v>0</v>
      </c>
      <c r="S85" s="158">
        <f t="shared" si="29"/>
        <v>0</v>
      </c>
      <c r="T85" s="158">
        <f t="shared" si="29"/>
        <v>0</v>
      </c>
      <c r="U85" s="158">
        <f t="shared" si="29"/>
        <v>0</v>
      </c>
      <c r="V85" s="158">
        <f t="shared" si="29"/>
        <v>0</v>
      </c>
      <c r="W85" s="158">
        <f t="shared" si="28"/>
        <v>0</v>
      </c>
      <c r="X85" s="158">
        <f t="shared" si="28"/>
        <v>0</v>
      </c>
      <c r="Y85" s="158">
        <f t="shared" si="28"/>
        <v>0</v>
      </c>
      <c r="Z85" s="158">
        <f t="shared" si="28"/>
        <v>0</v>
      </c>
      <c r="AA85" s="158">
        <f t="shared" si="28"/>
        <v>0</v>
      </c>
      <c r="AB85" s="158">
        <f t="shared" si="28"/>
        <v>0</v>
      </c>
      <c r="AC85" s="158">
        <f t="shared" si="28"/>
        <v>0</v>
      </c>
      <c r="AD85" s="158">
        <f t="shared" si="28"/>
        <v>0</v>
      </c>
      <c r="AE85" s="44" t="str">
        <f>IF(J85="s",IF(K85&gt;(SUMMARY!$I$12*H85),K85,0),"- ")</f>
        <v xml:space="preserve">- </v>
      </c>
      <c r="AF85" s="56" t="str">
        <f t="shared" si="8"/>
        <v>OK</v>
      </c>
      <c r="AG85" s="56">
        <f t="shared" si="9"/>
        <v>0</v>
      </c>
      <c r="AH85" s="56">
        <f t="shared" si="10"/>
        <v>0</v>
      </c>
      <c r="AI85" s="56">
        <f t="shared" si="11"/>
        <v>0</v>
      </c>
      <c r="AJ85" s="56">
        <f t="shared" si="12"/>
        <v>0</v>
      </c>
      <c r="AK85" s="56">
        <f t="shared" si="13"/>
        <v>0</v>
      </c>
      <c r="AL85" s="56">
        <f t="shared" si="14"/>
        <v>0</v>
      </c>
      <c r="AM85" s="159" t="b">
        <f t="shared" si="15"/>
        <v>0</v>
      </c>
      <c r="AN85" s="160" t="str">
        <f>IF(J85="c",SUMMARY!$C$13*F85/12,"-")</f>
        <v>-</v>
      </c>
      <c r="AO85" s="160" t="str">
        <f>IF(J85="s",SUMMARY!$C$12*I85,"-")</f>
        <v>-</v>
      </c>
      <c r="AP85" s="178" t="str">
        <f t="shared" si="16"/>
        <v>-</v>
      </c>
      <c r="AQ85" s="166" t="str">
        <f>IF(J85="s",H85*SUMMARY!$I$12,"-")</f>
        <v>-</v>
      </c>
      <c r="AR85" s="170" t="str">
        <f>IF(J85="S",IF(AO85*SUMMARY!$H$61&gt;AQ85,SUMMARY!$H$61*AQ85,AO85),"-")</f>
        <v>-</v>
      </c>
      <c r="AS85" s="32"/>
      <c r="AT85" s="125">
        <f t="shared" si="23"/>
        <v>0</v>
      </c>
      <c r="AU85" s="125">
        <f t="shared" si="24"/>
        <v>0</v>
      </c>
      <c r="AV85" s="183">
        <f t="shared" si="25"/>
        <v>0</v>
      </c>
      <c r="AW85" s="32"/>
      <c r="AX85" s="32"/>
      <c r="AY85" s="450" t="str">
        <f t="shared" si="26"/>
        <v xml:space="preserve"> </v>
      </c>
    </row>
    <row r="86" spans="1:51" s="120" customFormat="1">
      <c r="A86" s="506"/>
      <c r="B86" s="506"/>
      <c r="C86" s="117">
        <f t="shared" si="27"/>
        <v>65</v>
      </c>
      <c r="D86" s="173"/>
      <c r="E86" s="173"/>
      <c r="F86" s="341">
        <f t="shared" si="17"/>
        <v>0</v>
      </c>
      <c r="G86" s="117"/>
      <c r="H86" s="118" t="str">
        <f t="shared" ref="H86:H149" si="30">IF(J86="s",A86*B86,"-")</f>
        <v>-</v>
      </c>
      <c r="I86" s="119" t="str">
        <f>IF(J86="s",(D86+E86)/16*F86/12*SUMMARY!$H$60," ")</f>
        <v xml:space="preserve"> </v>
      </c>
      <c r="J86" s="119" t="str">
        <f>IF(F86&gt;0,IF(B86&lt;SUMMARY!$H$63,"C","S")," ")</f>
        <v xml:space="preserve"> </v>
      </c>
      <c r="K86" s="119" t="str">
        <f t="shared" ref="K86:K149" si="31">IF(J86="s",AR86,AN86)</f>
        <v>-</v>
      </c>
      <c r="L86" s="156"/>
      <c r="M86" s="44" t="str">
        <f t="shared" ref="M86:M149" si="32">IF(J86="S",IF(D86&lt;E86,E86,D86),"-")</f>
        <v>-</v>
      </c>
      <c r="N86" s="157">
        <f t="shared" si="18"/>
        <v>0</v>
      </c>
      <c r="O86" s="157">
        <f t="shared" si="19"/>
        <v>0</v>
      </c>
      <c r="P86" s="157">
        <f t="shared" si="20"/>
        <v>0</v>
      </c>
      <c r="Q86" s="157">
        <f t="shared" si="21"/>
        <v>0</v>
      </c>
      <c r="R86" s="158">
        <f t="shared" si="29"/>
        <v>0</v>
      </c>
      <c r="S86" s="158">
        <f t="shared" si="29"/>
        <v>0</v>
      </c>
      <c r="T86" s="158">
        <f t="shared" si="29"/>
        <v>0</v>
      </c>
      <c r="U86" s="158">
        <f t="shared" si="29"/>
        <v>0</v>
      </c>
      <c r="V86" s="158">
        <f t="shared" si="29"/>
        <v>0</v>
      </c>
      <c r="W86" s="158">
        <f t="shared" si="28"/>
        <v>0</v>
      </c>
      <c r="X86" s="158">
        <f t="shared" si="28"/>
        <v>0</v>
      </c>
      <c r="Y86" s="158">
        <f t="shared" si="28"/>
        <v>0</v>
      </c>
      <c r="Z86" s="158">
        <f t="shared" si="28"/>
        <v>0</v>
      </c>
      <c r="AA86" s="158">
        <f t="shared" si="28"/>
        <v>0</v>
      </c>
      <c r="AB86" s="158">
        <f t="shared" si="28"/>
        <v>0</v>
      </c>
      <c r="AC86" s="158">
        <f t="shared" si="28"/>
        <v>0</v>
      </c>
      <c r="AD86" s="158">
        <f t="shared" si="28"/>
        <v>0</v>
      </c>
      <c r="AE86" s="44" t="str">
        <f>IF(J86="s",IF(K86&gt;(SUMMARY!$I$12*H86),K86,0),"- ")</f>
        <v xml:space="preserve">- </v>
      </c>
      <c r="AF86" s="56" t="str">
        <f t="shared" ref="AF86:AF149" si="33">IF(F86&gt;(A86*12),"error","OK")</f>
        <v>OK</v>
      </c>
      <c r="AG86" s="56">
        <f t="shared" ref="AG86:AG149" si="34">IF(M86="-",0,IF(M86&gt;7.999,1,0))</f>
        <v>0</v>
      </c>
      <c r="AH86" s="56">
        <f t="shared" ref="AH86:AH149" si="35">IF(M86&lt;8,IF(M86&gt;3.999,1,0),0)</f>
        <v>0</v>
      </c>
      <c r="AI86" s="56">
        <f t="shared" ref="AI86:AI149" si="36">IF(M86&lt;4,IF(M86&gt;0,1,0),0)</f>
        <v>0</v>
      </c>
      <c r="AJ86" s="56">
        <f t="shared" ref="AJ86:AJ149" si="37">IF(J86="S",1,0)</f>
        <v>0</v>
      </c>
      <c r="AK86" s="56">
        <f t="shared" ref="AK86:AK149" si="38">IF(J86="C",1,0)</f>
        <v>0</v>
      </c>
      <c r="AL86" s="56">
        <f t="shared" ref="AL86:AL149" si="39">IF(J86="c",F86/12,0)</f>
        <v>0</v>
      </c>
      <c r="AM86" s="159" t="b">
        <f t="shared" ref="AM86:AM149" si="40">IF(J86="s",IF(A86&gt;B86,A86,B86))</f>
        <v>0</v>
      </c>
      <c r="AN86" s="160" t="str">
        <f>IF(J86="c",SUMMARY!$C$13*F86/12,"-")</f>
        <v>-</v>
      </c>
      <c r="AO86" s="160" t="str">
        <f>IF(J86="s",SUMMARY!$C$12*I86,"-")</f>
        <v>-</v>
      </c>
      <c r="AP86" s="178" t="str">
        <f t="shared" ref="AP86:AP149" si="41">IF(J86="s",I86,"-")</f>
        <v>-</v>
      </c>
      <c r="AQ86" s="166" t="str">
        <f>IF(J86="s",H86*SUMMARY!$I$12,"-")</f>
        <v>-</v>
      </c>
      <c r="AR86" s="170" t="str">
        <f>IF(J86="S",IF(AO86*SUMMARY!$H$61&gt;AQ86,SUMMARY!$H$61*AQ86,AO86),"-")</f>
        <v>-</v>
      </c>
      <c r="AS86" s="32"/>
      <c r="AT86" s="125">
        <f t="shared" si="23"/>
        <v>0</v>
      </c>
      <c r="AU86" s="125">
        <f t="shared" si="24"/>
        <v>0</v>
      </c>
      <c r="AV86" s="183">
        <f t="shared" si="25"/>
        <v>0</v>
      </c>
      <c r="AW86" s="32"/>
      <c r="AX86" s="32"/>
      <c r="AY86" s="450" t="str">
        <f t="shared" si="26"/>
        <v xml:space="preserve"> </v>
      </c>
    </row>
    <row r="87" spans="1:51" s="120" customFormat="1">
      <c r="A87" s="506"/>
      <c r="B87" s="506"/>
      <c r="C87" s="117">
        <f t="shared" si="27"/>
        <v>66</v>
      </c>
      <c r="D87" s="173"/>
      <c r="E87" s="173"/>
      <c r="F87" s="341">
        <f t="shared" ref="F87:F150" si="42">B87*12</f>
        <v>0</v>
      </c>
      <c r="G87" s="117"/>
      <c r="H87" s="118" t="str">
        <f t="shared" si="30"/>
        <v>-</v>
      </c>
      <c r="I87" s="119" t="str">
        <f>IF(J87="s",(D87+E87)/16*F87/12*SUMMARY!$H$60," ")</f>
        <v xml:space="preserve"> </v>
      </c>
      <c r="J87" s="119" t="str">
        <f>IF(F87&gt;0,IF(B87&lt;SUMMARY!$H$63,"C","S")," ")</f>
        <v xml:space="preserve"> </v>
      </c>
      <c r="K87" s="119" t="str">
        <f t="shared" si="31"/>
        <v>-</v>
      </c>
      <c r="L87" s="156"/>
      <c r="M87" s="44" t="str">
        <f t="shared" si="32"/>
        <v>-</v>
      </c>
      <c r="N87" s="157">
        <f t="shared" ref="N87:N150" si="43">IF(L87=Z$4,I87,0)</f>
        <v>0</v>
      </c>
      <c r="O87" s="157">
        <f t="shared" ref="O87:O150" si="44">IF(L87=AA$4,I87,0)</f>
        <v>0</v>
      </c>
      <c r="P87" s="157">
        <f t="shared" ref="P87:P150" si="45">IF(L87=AB$4,I87,0)</f>
        <v>0</v>
      </c>
      <c r="Q87" s="157">
        <f t="shared" ref="Q87:Q150" si="46">IF(L87=AC$4,I87,0)</f>
        <v>0</v>
      </c>
      <c r="R87" s="158">
        <f t="shared" si="29"/>
        <v>0</v>
      </c>
      <c r="S87" s="158">
        <f t="shared" si="29"/>
        <v>0</v>
      </c>
      <c r="T87" s="158">
        <f t="shared" si="29"/>
        <v>0</v>
      </c>
      <c r="U87" s="158">
        <f t="shared" si="29"/>
        <v>0</v>
      </c>
      <c r="V87" s="158">
        <f t="shared" si="29"/>
        <v>0</v>
      </c>
      <c r="W87" s="158">
        <f t="shared" si="28"/>
        <v>0</v>
      </c>
      <c r="X87" s="158">
        <f t="shared" si="28"/>
        <v>0</v>
      </c>
      <c r="Y87" s="158">
        <f t="shared" si="28"/>
        <v>0</v>
      </c>
      <c r="Z87" s="158">
        <f t="shared" si="28"/>
        <v>0</v>
      </c>
      <c r="AA87" s="158">
        <f t="shared" si="28"/>
        <v>0</v>
      </c>
      <c r="AB87" s="158">
        <f t="shared" si="28"/>
        <v>0</v>
      </c>
      <c r="AC87" s="158">
        <f t="shared" si="28"/>
        <v>0</v>
      </c>
      <c r="AD87" s="158">
        <f t="shared" si="28"/>
        <v>0</v>
      </c>
      <c r="AE87" s="44" t="str">
        <f>IF(J87="s",IF(K87&gt;(SUMMARY!$I$12*H87),K87,0),"- ")</f>
        <v xml:space="preserve">- </v>
      </c>
      <c r="AF87" s="56" t="str">
        <f t="shared" si="33"/>
        <v>OK</v>
      </c>
      <c r="AG87" s="56">
        <f t="shared" si="34"/>
        <v>0</v>
      </c>
      <c r="AH87" s="56">
        <f t="shared" si="35"/>
        <v>0</v>
      </c>
      <c r="AI87" s="56">
        <f t="shared" si="36"/>
        <v>0</v>
      </c>
      <c r="AJ87" s="56">
        <f t="shared" si="37"/>
        <v>0</v>
      </c>
      <c r="AK87" s="56">
        <f t="shared" si="38"/>
        <v>0</v>
      </c>
      <c r="AL87" s="56">
        <f t="shared" si="39"/>
        <v>0</v>
      </c>
      <c r="AM87" s="159" t="b">
        <f t="shared" si="40"/>
        <v>0</v>
      </c>
      <c r="AN87" s="160" t="str">
        <f>IF(J87="c",SUMMARY!$C$13*F87/12,"-")</f>
        <v>-</v>
      </c>
      <c r="AO87" s="160" t="str">
        <f>IF(J87="s",SUMMARY!$C$12*I87,"-")</f>
        <v>-</v>
      </c>
      <c r="AP87" s="178" t="str">
        <f t="shared" si="41"/>
        <v>-</v>
      </c>
      <c r="AQ87" s="166" t="str">
        <f>IF(J87="s",H87*SUMMARY!$I$12,"-")</f>
        <v>-</v>
      </c>
      <c r="AR87" s="170" t="str">
        <f>IF(J87="S",IF(AO87*SUMMARY!$H$61&gt;AQ87,SUMMARY!$H$61*AQ87,AO87),"-")</f>
        <v>-</v>
      </c>
      <c r="AS87" s="32"/>
      <c r="AT87" s="125">
        <f t="shared" ref="AT87:AT150" si="47">IF(AG87=1,AR87,0)</f>
        <v>0</v>
      </c>
      <c r="AU87" s="125">
        <f t="shared" ref="AU87:AU150" si="48">IF(AH87=1,AR87,0)</f>
        <v>0</v>
      </c>
      <c r="AV87" s="183">
        <f t="shared" ref="AV87:AV150" si="49">IF(AI87=1,AR87,0)</f>
        <v>0</v>
      </c>
      <c r="AW87" s="32"/>
      <c r="AX87" s="32"/>
      <c r="AY87" s="450" t="str">
        <f t="shared" ref="AY87:AY150" si="50">IF(AZ87="s",(AT87+AU87)/16*AV87/12," ")</f>
        <v xml:space="preserve"> </v>
      </c>
    </row>
    <row r="88" spans="1:51" s="120" customFormat="1">
      <c r="A88" s="506"/>
      <c r="B88" s="506"/>
      <c r="C88" s="117">
        <f t="shared" ref="C88:C151" si="51">C87+1</f>
        <v>67</v>
      </c>
      <c r="D88" s="173"/>
      <c r="E88" s="173"/>
      <c r="F88" s="341">
        <f t="shared" si="42"/>
        <v>0</v>
      </c>
      <c r="G88" s="117"/>
      <c r="H88" s="118" t="str">
        <f t="shared" si="30"/>
        <v>-</v>
      </c>
      <c r="I88" s="119" t="str">
        <f>IF(J88="s",(D88+E88)/16*F88/12*SUMMARY!$H$60," ")</f>
        <v xml:space="preserve"> </v>
      </c>
      <c r="J88" s="119" t="str">
        <f>IF(F88&gt;0,IF(B88&lt;SUMMARY!$H$63,"C","S")," ")</f>
        <v xml:space="preserve"> </v>
      </c>
      <c r="K88" s="119" t="str">
        <f t="shared" si="31"/>
        <v>-</v>
      </c>
      <c r="L88" s="156"/>
      <c r="M88" s="44" t="str">
        <f t="shared" si="32"/>
        <v>-</v>
      </c>
      <c r="N88" s="157">
        <f t="shared" si="43"/>
        <v>0</v>
      </c>
      <c r="O88" s="157">
        <f t="shared" si="44"/>
        <v>0</v>
      </c>
      <c r="P88" s="157">
        <f t="shared" si="45"/>
        <v>0</v>
      </c>
      <c r="Q88" s="157">
        <f t="shared" si="46"/>
        <v>0</v>
      </c>
      <c r="R88" s="158">
        <f t="shared" si="29"/>
        <v>0</v>
      </c>
      <c r="S88" s="158">
        <f t="shared" si="29"/>
        <v>0</v>
      </c>
      <c r="T88" s="158">
        <f t="shared" si="29"/>
        <v>0</v>
      </c>
      <c r="U88" s="158">
        <f t="shared" si="29"/>
        <v>0</v>
      </c>
      <c r="V88" s="158">
        <f t="shared" si="29"/>
        <v>0</v>
      </c>
      <c r="W88" s="158">
        <f t="shared" si="29"/>
        <v>0</v>
      </c>
      <c r="X88" s="158">
        <f t="shared" si="29"/>
        <v>0</v>
      </c>
      <c r="Y88" s="158">
        <f t="shared" si="29"/>
        <v>0</v>
      </c>
      <c r="Z88" s="158">
        <f t="shared" si="29"/>
        <v>0</v>
      </c>
      <c r="AA88" s="158">
        <f t="shared" si="29"/>
        <v>0</v>
      </c>
      <c r="AB88" s="158">
        <f t="shared" si="29"/>
        <v>0</v>
      </c>
      <c r="AC88" s="158">
        <f t="shared" si="29"/>
        <v>0</v>
      </c>
      <c r="AD88" s="158">
        <f t="shared" si="29"/>
        <v>0</v>
      </c>
      <c r="AE88" s="44" t="str">
        <f>IF(J88="s",IF(K88&gt;(SUMMARY!$I$12*H88),K88,0),"- ")</f>
        <v xml:space="preserve">- </v>
      </c>
      <c r="AF88" s="56" t="str">
        <f t="shared" si="33"/>
        <v>OK</v>
      </c>
      <c r="AG88" s="56">
        <f t="shared" si="34"/>
        <v>0</v>
      </c>
      <c r="AH88" s="56">
        <f t="shared" si="35"/>
        <v>0</v>
      </c>
      <c r="AI88" s="56">
        <f t="shared" si="36"/>
        <v>0</v>
      </c>
      <c r="AJ88" s="56">
        <f t="shared" si="37"/>
        <v>0</v>
      </c>
      <c r="AK88" s="56">
        <f t="shared" si="38"/>
        <v>0</v>
      </c>
      <c r="AL88" s="56">
        <f t="shared" si="39"/>
        <v>0</v>
      </c>
      <c r="AM88" s="159" t="b">
        <f t="shared" si="40"/>
        <v>0</v>
      </c>
      <c r="AN88" s="160" t="str">
        <f>IF(J88="c",SUMMARY!$C$13*F88/12,"-")</f>
        <v>-</v>
      </c>
      <c r="AO88" s="160" t="str">
        <f>IF(J88="s",SUMMARY!$C$12*I88,"-")</f>
        <v>-</v>
      </c>
      <c r="AP88" s="178" t="str">
        <f t="shared" si="41"/>
        <v>-</v>
      </c>
      <c r="AQ88" s="166" t="str">
        <f>IF(J88="s",H88*SUMMARY!$I$12,"-")</f>
        <v>-</v>
      </c>
      <c r="AR88" s="170" t="str">
        <f>IF(J88="S",IF(AO88*SUMMARY!$H$61&gt;AQ88,SUMMARY!$H$61*AQ88,AO88),"-")</f>
        <v>-</v>
      </c>
      <c r="AS88" s="32"/>
      <c r="AT88" s="125">
        <f t="shared" si="47"/>
        <v>0</v>
      </c>
      <c r="AU88" s="125">
        <f t="shared" si="48"/>
        <v>0</v>
      </c>
      <c r="AV88" s="183">
        <f t="shared" si="49"/>
        <v>0</v>
      </c>
      <c r="AW88" s="32"/>
      <c r="AX88" s="32"/>
      <c r="AY88" s="450" t="str">
        <f t="shared" si="50"/>
        <v xml:space="preserve"> </v>
      </c>
    </row>
    <row r="89" spans="1:51" s="120" customFormat="1">
      <c r="A89" s="506"/>
      <c r="B89" s="506"/>
      <c r="C89" s="117">
        <f t="shared" si="51"/>
        <v>68</v>
      </c>
      <c r="D89" s="173"/>
      <c r="E89" s="173"/>
      <c r="F89" s="341">
        <f t="shared" si="42"/>
        <v>0</v>
      </c>
      <c r="G89" s="117"/>
      <c r="H89" s="118" t="str">
        <f t="shared" si="30"/>
        <v>-</v>
      </c>
      <c r="I89" s="119" t="str">
        <f>IF(J89="s",(D89+E89)/16*F89/12*SUMMARY!$H$60," ")</f>
        <v xml:space="preserve"> </v>
      </c>
      <c r="J89" s="119" t="str">
        <f>IF(F89&gt;0,IF(B89&lt;SUMMARY!$H$63,"C","S")," ")</f>
        <v xml:space="preserve"> </v>
      </c>
      <c r="K89" s="119" t="str">
        <f t="shared" si="31"/>
        <v>-</v>
      </c>
      <c r="L89" s="156"/>
      <c r="M89" s="44" t="str">
        <f t="shared" si="32"/>
        <v>-</v>
      </c>
      <c r="N89" s="157">
        <f t="shared" si="43"/>
        <v>0</v>
      </c>
      <c r="O89" s="157">
        <f t="shared" si="44"/>
        <v>0</v>
      </c>
      <c r="P89" s="157">
        <f t="shared" si="45"/>
        <v>0</v>
      </c>
      <c r="Q89" s="157">
        <f t="shared" si="46"/>
        <v>0</v>
      </c>
      <c r="R89" s="158">
        <f t="shared" si="29"/>
        <v>0</v>
      </c>
      <c r="S89" s="158">
        <f t="shared" si="29"/>
        <v>0</v>
      </c>
      <c r="T89" s="158">
        <f t="shared" si="29"/>
        <v>0</v>
      </c>
      <c r="U89" s="158">
        <f t="shared" si="29"/>
        <v>0</v>
      </c>
      <c r="V89" s="158">
        <f t="shared" si="29"/>
        <v>0</v>
      </c>
      <c r="W89" s="158">
        <f t="shared" si="29"/>
        <v>0</v>
      </c>
      <c r="X89" s="158">
        <f t="shared" si="29"/>
        <v>0</v>
      </c>
      <c r="Y89" s="158">
        <f t="shared" si="29"/>
        <v>0</v>
      </c>
      <c r="Z89" s="158">
        <f t="shared" si="29"/>
        <v>0</v>
      </c>
      <c r="AA89" s="158">
        <f t="shared" si="29"/>
        <v>0</v>
      </c>
      <c r="AB89" s="158">
        <f t="shared" si="29"/>
        <v>0</v>
      </c>
      <c r="AC89" s="158">
        <f t="shared" si="29"/>
        <v>0</v>
      </c>
      <c r="AD89" s="158">
        <f t="shared" si="29"/>
        <v>0</v>
      </c>
      <c r="AE89" s="44" t="str">
        <f>IF(J89="s",IF(K89&gt;(SUMMARY!$I$12*H89),K89,0),"- ")</f>
        <v xml:space="preserve">- </v>
      </c>
      <c r="AF89" s="56" t="str">
        <f t="shared" si="33"/>
        <v>OK</v>
      </c>
      <c r="AG89" s="56">
        <f t="shared" si="34"/>
        <v>0</v>
      </c>
      <c r="AH89" s="56">
        <f t="shared" si="35"/>
        <v>0</v>
      </c>
      <c r="AI89" s="56">
        <f t="shared" si="36"/>
        <v>0</v>
      </c>
      <c r="AJ89" s="56">
        <f t="shared" si="37"/>
        <v>0</v>
      </c>
      <c r="AK89" s="56">
        <f t="shared" si="38"/>
        <v>0</v>
      </c>
      <c r="AL89" s="56">
        <f t="shared" si="39"/>
        <v>0</v>
      </c>
      <c r="AM89" s="159" t="b">
        <f t="shared" si="40"/>
        <v>0</v>
      </c>
      <c r="AN89" s="160" t="str">
        <f>IF(J89="c",SUMMARY!$C$13*F89/12,"-")</f>
        <v>-</v>
      </c>
      <c r="AO89" s="160" t="str">
        <f>IF(J89="s",SUMMARY!$C$12*I89,"-")</f>
        <v>-</v>
      </c>
      <c r="AP89" s="178" t="str">
        <f t="shared" si="41"/>
        <v>-</v>
      </c>
      <c r="AQ89" s="166" t="str">
        <f>IF(J89="s",H89*SUMMARY!$I$12,"-")</f>
        <v>-</v>
      </c>
      <c r="AR89" s="170" t="str">
        <f>IF(J89="S",IF(AO89*SUMMARY!$H$61&gt;AQ89,SUMMARY!$H$61*AQ89,AO89),"-")</f>
        <v>-</v>
      </c>
      <c r="AS89" s="32"/>
      <c r="AT89" s="125">
        <f t="shared" si="47"/>
        <v>0</v>
      </c>
      <c r="AU89" s="125">
        <f t="shared" si="48"/>
        <v>0</v>
      </c>
      <c r="AV89" s="183">
        <f t="shared" si="49"/>
        <v>0</v>
      </c>
      <c r="AW89" s="32"/>
      <c r="AX89" s="32"/>
      <c r="AY89" s="450" t="str">
        <f t="shared" si="50"/>
        <v xml:space="preserve"> </v>
      </c>
    </row>
    <row r="90" spans="1:51" s="120" customFormat="1">
      <c r="A90" s="506"/>
      <c r="B90" s="506"/>
      <c r="C90" s="117">
        <f t="shared" si="51"/>
        <v>69</v>
      </c>
      <c r="D90" s="173"/>
      <c r="E90" s="173"/>
      <c r="F90" s="341">
        <f t="shared" si="42"/>
        <v>0</v>
      </c>
      <c r="G90" s="117"/>
      <c r="H90" s="118" t="str">
        <f t="shared" si="30"/>
        <v>-</v>
      </c>
      <c r="I90" s="119" t="str">
        <f>IF(J90="s",(D90+E90)/16*F90/12*SUMMARY!$H$60," ")</f>
        <v xml:space="preserve"> </v>
      </c>
      <c r="J90" s="119" t="str">
        <f>IF(F90&gt;0,IF(B90&lt;SUMMARY!$H$63,"C","S")," ")</f>
        <v xml:space="preserve"> </v>
      </c>
      <c r="K90" s="119" t="str">
        <f t="shared" si="31"/>
        <v>-</v>
      </c>
      <c r="L90" s="156"/>
      <c r="M90" s="44" t="str">
        <f t="shared" si="32"/>
        <v>-</v>
      </c>
      <c r="N90" s="157">
        <f t="shared" si="43"/>
        <v>0</v>
      </c>
      <c r="O90" s="157">
        <f t="shared" si="44"/>
        <v>0</v>
      </c>
      <c r="P90" s="157">
        <f t="shared" si="45"/>
        <v>0</v>
      </c>
      <c r="Q90" s="157">
        <f t="shared" si="46"/>
        <v>0</v>
      </c>
      <c r="R90" s="158">
        <f t="shared" si="29"/>
        <v>0</v>
      </c>
      <c r="S90" s="158">
        <f t="shared" si="29"/>
        <v>0</v>
      </c>
      <c r="T90" s="158">
        <f t="shared" si="29"/>
        <v>0</v>
      </c>
      <c r="U90" s="158">
        <f t="shared" si="29"/>
        <v>0</v>
      </c>
      <c r="V90" s="158">
        <f t="shared" si="29"/>
        <v>0</v>
      </c>
      <c r="W90" s="158">
        <f t="shared" si="29"/>
        <v>0</v>
      </c>
      <c r="X90" s="158">
        <f t="shared" si="29"/>
        <v>0</v>
      </c>
      <c r="Y90" s="158">
        <f t="shared" si="29"/>
        <v>0</v>
      </c>
      <c r="Z90" s="158">
        <f t="shared" si="29"/>
        <v>0</v>
      </c>
      <c r="AA90" s="158">
        <f t="shared" si="29"/>
        <v>0</v>
      </c>
      <c r="AB90" s="158">
        <f t="shared" si="29"/>
        <v>0</v>
      </c>
      <c r="AC90" s="158">
        <f t="shared" si="29"/>
        <v>0</v>
      </c>
      <c r="AD90" s="158">
        <f t="shared" si="29"/>
        <v>0</v>
      </c>
      <c r="AE90" s="44" t="str">
        <f>IF(J90="s",IF(K90&gt;(SUMMARY!$I$12*H90),K90,0),"- ")</f>
        <v xml:space="preserve">- </v>
      </c>
      <c r="AF90" s="56" t="str">
        <f t="shared" si="33"/>
        <v>OK</v>
      </c>
      <c r="AG90" s="56">
        <f t="shared" si="34"/>
        <v>0</v>
      </c>
      <c r="AH90" s="56">
        <f t="shared" si="35"/>
        <v>0</v>
      </c>
      <c r="AI90" s="56">
        <f t="shared" si="36"/>
        <v>0</v>
      </c>
      <c r="AJ90" s="56">
        <f t="shared" si="37"/>
        <v>0</v>
      </c>
      <c r="AK90" s="56">
        <f t="shared" si="38"/>
        <v>0</v>
      </c>
      <c r="AL90" s="56">
        <f t="shared" si="39"/>
        <v>0</v>
      </c>
      <c r="AM90" s="159" t="b">
        <f t="shared" si="40"/>
        <v>0</v>
      </c>
      <c r="AN90" s="160" t="str">
        <f>IF(J90="c",SUMMARY!$C$13*F90/12,"-")</f>
        <v>-</v>
      </c>
      <c r="AO90" s="160" t="str">
        <f>IF(J90="s",SUMMARY!$C$12*I90,"-")</f>
        <v>-</v>
      </c>
      <c r="AP90" s="178" t="str">
        <f t="shared" si="41"/>
        <v>-</v>
      </c>
      <c r="AQ90" s="166" t="str">
        <f>IF(J90="s",H90*SUMMARY!$I$12,"-")</f>
        <v>-</v>
      </c>
      <c r="AR90" s="170" t="str">
        <f>IF(J90="S",IF(AO90*SUMMARY!$H$61&gt;AQ90,SUMMARY!$H$61*AQ90,AO90),"-")</f>
        <v>-</v>
      </c>
      <c r="AS90" s="32"/>
      <c r="AT90" s="125">
        <f t="shared" si="47"/>
        <v>0</v>
      </c>
      <c r="AU90" s="125">
        <f t="shared" si="48"/>
        <v>0</v>
      </c>
      <c r="AV90" s="183">
        <f t="shared" si="49"/>
        <v>0</v>
      </c>
      <c r="AW90" s="32"/>
      <c r="AX90" s="32"/>
      <c r="AY90" s="450" t="str">
        <f t="shared" si="50"/>
        <v xml:space="preserve"> </v>
      </c>
    </row>
    <row r="91" spans="1:51" s="120" customFormat="1">
      <c r="A91" s="506"/>
      <c r="B91" s="506"/>
      <c r="C91" s="117">
        <f t="shared" si="51"/>
        <v>70</v>
      </c>
      <c r="D91" s="173"/>
      <c r="E91" s="173"/>
      <c r="F91" s="341">
        <f t="shared" si="42"/>
        <v>0</v>
      </c>
      <c r="G91" s="117"/>
      <c r="H91" s="118" t="str">
        <f t="shared" si="30"/>
        <v>-</v>
      </c>
      <c r="I91" s="119" t="str">
        <f>IF(J91="s",(D91+E91)/16*F91/12*SUMMARY!$H$60," ")</f>
        <v xml:space="preserve"> </v>
      </c>
      <c r="J91" s="119" t="str">
        <f>IF(F91&gt;0,IF(B91&lt;SUMMARY!$H$63,"C","S")," ")</f>
        <v xml:space="preserve"> </v>
      </c>
      <c r="K91" s="119" t="str">
        <f t="shared" si="31"/>
        <v>-</v>
      </c>
      <c r="L91" s="156"/>
      <c r="M91" s="44" t="str">
        <f t="shared" si="32"/>
        <v>-</v>
      </c>
      <c r="N91" s="157">
        <f t="shared" si="43"/>
        <v>0</v>
      </c>
      <c r="O91" s="157">
        <f t="shared" si="44"/>
        <v>0</v>
      </c>
      <c r="P91" s="157">
        <f t="shared" si="45"/>
        <v>0</v>
      </c>
      <c r="Q91" s="157">
        <f t="shared" si="46"/>
        <v>0</v>
      </c>
      <c r="R91" s="158">
        <f t="shared" si="29"/>
        <v>0</v>
      </c>
      <c r="S91" s="158">
        <f t="shared" si="29"/>
        <v>0</v>
      </c>
      <c r="T91" s="158">
        <f t="shared" si="29"/>
        <v>0</v>
      </c>
      <c r="U91" s="158">
        <f t="shared" si="29"/>
        <v>0</v>
      </c>
      <c r="V91" s="158">
        <f t="shared" si="29"/>
        <v>0</v>
      </c>
      <c r="W91" s="158">
        <f t="shared" si="29"/>
        <v>0</v>
      </c>
      <c r="X91" s="158">
        <f t="shared" si="29"/>
        <v>0</v>
      </c>
      <c r="Y91" s="158">
        <f t="shared" si="29"/>
        <v>0</v>
      </c>
      <c r="Z91" s="158">
        <f t="shared" si="29"/>
        <v>0</v>
      </c>
      <c r="AA91" s="158">
        <f t="shared" si="29"/>
        <v>0</v>
      </c>
      <c r="AB91" s="158">
        <f t="shared" si="29"/>
        <v>0</v>
      </c>
      <c r="AC91" s="158">
        <f t="shared" si="29"/>
        <v>0</v>
      </c>
      <c r="AD91" s="158">
        <f t="shared" si="29"/>
        <v>0</v>
      </c>
      <c r="AE91" s="44" t="str">
        <f>IF(J91="s",IF(K91&gt;(SUMMARY!$I$12*H91),K91,0),"- ")</f>
        <v xml:space="preserve">- </v>
      </c>
      <c r="AF91" s="56" t="str">
        <f t="shared" si="33"/>
        <v>OK</v>
      </c>
      <c r="AG91" s="56">
        <f t="shared" si="34"/>
        <v>0</v>
      </c>
      <c r="AH91" s="56">
        <f t="shared" si="35"/>
        <v>0</v>
      </c>
      <c r="AI91" s="56">
        <f t="shared" si="36"/>
        <v>0</v>
      </c>
      <c r="AJ91" s="56">
        <f t="shared" si="37"/>
        <v>0</v>
      </c>
      <c r="AK91" s="56">
        <f t="shared" si="38"/>
        <v>0</v>
      </c>
      <c r="AL91" s="56">
        <f t="shared" si="39"/>
        <v>0</v>
      </c>
      <c r="AM91" s="159" t="b">
        <f t="shared" si="40"/>
        <v>0</v>
      </c>
      <c r="AN91" s="160" t="str">
        <f>IF(J91="c",SUMMARY!$C$13*F91/12,"-")</f>
        <v>-</v>
      </c>
      <c r="AO91" s="160" t="str">
        <f>IF(J91="s",SUMMARY!$C$12*I91,"-")</f>
        <v>-</v>
      </c>
      <c r="AP91" s="178" t="str">
        <f t="shared" si="41"/>
        <v>-</v>
      </c>
      <c r="AQ91" s="166" t="str">
        <f>IF(J91="s",H91*SUMMARY!$I$12,"-")</f>
        <v>-</v>
      </c>
      <c r="AR91" s="170" t="str">
        <f>IF(J91="S",IF(AO91*SUMMARY!$H$61&gt;AQ91,SUMMARY!$H$61*AQ91,AO91),"-")</f>
        <v>-</v>
      </c>
      <c r="AS91" s="32"/>
      <c r="AT91" s="125">
        <f t="shared" si="47"/>
        <v>0</v>
      </c>
      <c r="AU91" s="125">
        <f t="shared" si="48"/>
        <v>0</v>
      </c>
      <c r="AV91" s="183">
        <f t="shared" si="49"/>
        <v>0</v>
      </c>
      <c r="AW91" s="32"/>
      <c r="AX91" s="32"/>
      <c r="AY91" s="450" t="str">
        <f t="shared" si="50"/>
        <v xml:space="preserve"> </v>
      </c>
    </row>
    <row r="92" spans="1:51" s="120" customFormat="1">
      <c r="A92" s="506"/>
      <c r="B92" s="506"/>
      <c r="C92" s="117">
        <f t="shared" si="51"/>
        <v>71</v>
      </c>
      <c r="D92" s="173"/>
      <c r="E92" s="173"/>
      <c r="F92" s="341">
        <f t="shared" si="42"/>
        <v>0</v>
      </c>
      <c r="G92" s="117"/>
      <c r="H92" s="118" t="str">
        <f t="shared" si="30"/>
        <v>-</v>
      </c>
      <c r="I92" s="119" t="str">
        <f>IF(J92="s",(D92+E92)/16*F92/12*SUMMARY!$H$60," ")</f>
        <v xml:space="preserve"> </v>
      </c>
      <c r="J92" s="119" t="str">
        <f>IF(F92&gt;0,IF(B92&lt;SUMMARY!$H$63,"C","S")," ")</f>
        <v xml:space="preserve"> </v>
      </c>
      <c r="K92" s="119" t="str">
        <f t="shared" si="31"/>
        <v>-</v>
      </c>
      <c r="L92" s="156"/>
      <c r="M92" s="44" t="str">
        <f t="shared" si="32"/>
        <v>-</v>
      </c>
      <c r="N92" s="157">
        <f t="shared" si="43"/>
        <v>0</v>
      </c>
      <c r="O92" s="157">
        <f t="shared" si="44"/>
        <v>0</v>
      </c>
      <c r="P92" s="157">
        <f t="shared" si="45"/>
        <v>0</v>
      </c>
      <c r="Q92" s="157">
        <f t="shared" si="46"/>
        <v>0</v>
      </c>
      <c r="R92" s="158">
        <f t="shared" si="29"/>
        <v>0</v>
      </c>
      <c r="S92" s="158">
        <f t="shared" si="29"/>
        <v>0</v>
      </c>
      <c r="T92" s="158">
        <f t="shared" si="29"/>
        <v>0</v>
      </c>
      <c r="U92" s="158">
        <f t="shared" si="29"/>
        <v>0</v>
      </c>
      <c r="V92" s="158">
        <f t="shared" si="29"/>
        <v>0</v>
      </c>
      <c r="W92" s="158">
        <f t="shared" si="29"/>
        <v>0</v>
      </c>
      <c r="X92" s="158">
        <f t="shared" si="29"/>
        <v>0</v>
      </c>
      <c r="Y92" s="158">
        <f t="shared" si="29"/>
        <v>0</v>
      </c>
      <c r="Z92" s="158">
        <f t="shared" si="29"/>
        <v>0</v>
      </c>
      <c r="AA92" s="158">
        <f t="shared" si="29"/>
        <v>0</v>
      </c>
      <c r="AB92" s="158">
        <f t="shared" si="29"/>
        <v>0</v>
      </c>
      <c r="AC92" s="158">
        <f t="shared" si="29"/>
        <v>0</v>
      </c>
      <c r="AD92" s="158">
        <f t="shared" si="29"/>
        <v>0</v>
      </c>
      <c r="AE92" s="44" t="str">
        <f>IF(J92="s",IF(K92&gt;(SUMMARY!$I$12*H92),K92,0),"- ")</f>
        <v xml:space="preserve">- </v>
      </c>
      <c r="AF92" s="56" t="str">
        <f t="shared" si="33"/>
        <v>OK</v>
      </c>
      <c r="AG92" s="56">
        <f t="shared" si="34"/>
        <v>0</v>
      </c>
      <c r="AH92" s="56">
        <f t="shared" si="35"/>
        <v>0</v>
      </c>
      <c r="AI92" s="56">
        <f t="shared" si="36"/>
        <v>0</v>
      </c>
      <c r="AJ92" s="56">
        <f t="shared" si="37"/>
        <v>0</v>
      </c>
      <c r="AK92" s="56">
        <f t="shared" si="38"/>
        <v>0</v>
      </c>
      <c r="AL92" s="56">
        <f t="shared" si="39"/>
        <v>0</v>
      </c>
      <c r="AM92" s="159" t="b">
        <f t="shared" si="40"/>
        <v>0</v>
      </c>
      <c r="AN92" s="160" t="str">
        <f>IF(J92="c",SUMMARY!$C$13*F92/12,"-")</f>
        <v>-</v>
      </c>
      <c r="AO92" s="160" t="str">
        <f>IF(J92="s",SUMMARY!$C$12*I92,"-")</f>
        <v>-</v>
      </c>
      <c r="AP92" s="178" t="str">
        <f t="shared" si="41"/>
        <v>-</v>
      </c>
      <c r="AQ92" s="166" t="str">
        <f>IF(J92="s",H92*SUMMARY!$I$12,"-")</f>
        <v>-</v>
      </c>
      <c r="AR92" s="170" t="str">
        <f>IF(J92="S",IF(AO92*SUMMARY!$H$61&gt;AQ92,SUMMARY!$H$61*AQ92,AO92),"-")</f>
        <v>-</v>
      </c>
      <c r="AS92" s="32"/>
      <c r="AT92" s="125">
        <f t="shared" si="47"/>
        <v>0</v>
      </c>
      <c r="AU92" s="125">
        <f t="shared" si="48"/>
        <v>0</v>
      </c>
      <c r="AV92" s="183">
        <f t="shared" si="49"/>
        <v>0</v>
      </c>
      <c r="AW92" s="32"/>
      <c r="AX92" s="32"/>
      <c r="AY92" s="450" t="str">
        <f t="shared" si="50"/>
        <v xml:space="preserve"> </v>
      </c>
    </row>
    <row r="93" spans="1:51" s="120" customFormat="1">
      <c r="A93" s="506"/>
      <c r="B93" s="506"/>
      <c r="C93" s="117">
        <f t="shared" si="51"/>
        <v>72</v>
      </c>
      <c r="D93" s="173"/>
      <c r="E93" s="173"/>
      <c r="F93" s="341">
        <f t="shared" si="42"/>
        <v>0</v>
      </c>
      <c r="G93" s="117"/>
      <c r="H93" s="118" t="str">
        <f t="shared" si="30"/>
        <v>-</v>
      </c>
      <c r="I93" s="119" t="str">
        <f>IF(J93="s",(D93+E93)/16*F93/12*SUMMARY!$H$60," ")</f>
        <v xml:space="preserve"> </v>
      </c>
      <c r="J93" s="119" t="str">
        <f>IF(F93&gt;0,IF(B93&lt;SUMMARY!$H$63,"C","S")," ")</f>
        <v xml:space="preserve"> </v>
      </c>
      <c r="K93" s="119" t="str">
        <f t="shared" si="31"/>
        <v>-</v>
      </c>
      <c r="L93" s="156"/>
      <c r="M93" s="44" t="str">
        <f t="shared" si="32"/>
        <v>-</v>
      </c>
      <c r="N93" s="157">
        <f t="shared" si="43"/>
        <v>0</v>
      </c>
      <c r="O93" s="157">
        <f t="shared" si="44"/>
        <v>0</v>
      </c>
      <c r="P93" s="157">
        <f t="shared" si="45"/>
        <v>0</v>
      </c>
      <c r="Q93" s="157">
        <f t="shared" si="46"/>
        <v>0</v>
      </c>
      <c r="R93" s="158">
        <f t="shared" si="29"/>
        <v>0</v>
      </c>
      <c r="S93" s="158">
        <f t="shared" si="29"/>
        <v>0</v>
      </c>
      <c r="T93" s="158">
        <f t="shared" si="29"/>
        <v>0</v>
      </c>
      <c r="U93" s="158">
        <f t="shared" si="29"/>
        <v>0</v>
      </c>
      <c r="V93" s="158">
        <f t="shared" si="29"/>
        <v>0</v>
      </c>
      <c r="W93" s="158">
        <f t="shared" si="29"/>
        <v>0</v>
      </c>
      <c r="X93" s="158">
        <f t="shared" si="29"/>
        <v>0</v>
      </c>
      <c r="Y93" s="158">
        <f t="shared" si="29"/>
        <v>0</v>
      </c>
      <c r="Z93" s="158">
        <f t="shared" si="29"/>
        <v>0</v>
      </c>
      <c r="AA93" s="158">
        <f t="shared" si="29"/>
        <v>0</v>
      </c>
      <c r="AB93" s="158">
        <f t="shared" si="29"/>
        <v>0</v>
      </c>
      <c r="AC93" s="158">
        <f t="shared" si="29"/>
        <v>0</v>
      </c>
      <c r="AD93" s="158">
        <f t="shared" si="29"/>
        <v>0</v>
      </c>
      <c r="AE93" s="44" t="str">
        <f>IF(J93="s",IF(K93&gt;(SUMMARY!$I$12*H93),K93,0),"- ")</f>
        <v xml:space="preserve">- </v>
      </c>
      <c r="AF93" s="56" t="str">
        <f t="shared" si="33"/>
        <v>OK</v>
      </c>
      <c r="AG93" s="56">
        <f t="shared" si="34"/>
        <v>0</v>
      </c>
      <c r="AH93" s="56">
        <f t="shared" si="35"/>
        <v>0</v>
      </c>
      <c r="AI93" s="56">
        <f t="shared" si="36"/>
        <v>0</v>
      </c>
      <c r="AJ93" s="56">
        <f t="shared" si="37"/>
        <v>0</v>
      </c>
      <c r="AK93" s="56">
        <f t="shared" si="38"/>
        <v>0</v>
      </c>
      <c r="AL93" s="56">
        <f t="shared" si="39"/>
        <v>0</v>
      </c>
      <c r="AM93" s="159" t="b">
        <f t="shared" si="40"/>
        <v>0</v>
      </c>
      <c r="AN93" s="160" t="str">
        <f>IF(J93="c",SUMMARY!$C$13*F93/12,"-")</f>
        <v>-</v>
      </c>
      <c r="AO93" s="160" t="str">
        <f>IF(J93="s",SUMMARY!$C$12*I93,"-")</f>
        <v>-</v>
      </c>
      <c r="AP93" s="178" t="str">
        <f t="shared" si="41"/>
        <v>-</v>
      </c>
      <c r="AQ93" s="166" t="str">
        <f>IF(J93="s",H93*SUMMARY!$I$12,"-")</f>
        <v>-</v>
      </c>
      <c r="AR93" s="170" t="str">
        <f>IF(J93="S",IF(AO93*SUMMARY!$H$61&gt;AQ93,SUMMARY!$H$61*AQ93,AO93),"-")</f>
        <v>-</v>
      </c>
      <c r="AS93" s="32"/>
      <c r="AT93" s="125">
        <f t="shared" si="47"/>
        <v>0</v>
      </c>
      <c r="AU93" s="125">
        <f t="shared" si="48"/>
        <v>0</v>
      </c>
      <c r="AV93" s="183">
        <f t="shared" si="49"/>
        <v>0</v>
      </c>
      <c r="AW93" s="32"/>
      <c r="AX93" s="32"/>
      <c r="AY93" s="450" t="str">
        <f t="shared" si="50"/>
        <v xml:space="preserve"> </v>
      </c>
    </row>
    <row r="94" spans="1:51" s="120" customFormat="1">
      <c r="A94" s="506"/>
      <c r="B94" s="506"/>
      <c r="C94" s="117">
        <f t="shared" si="51"/>
        <v>73</v>
      </c>
      <c r="D94" s="173"/>
      <c r="E94" s="173"/>
      <c r="F94" s="341">
        <f t="shared" si="42"/>
        <v>0</v>
      </c>
      <c r="G94" s="117"/>
      <c r="H94" s="118" t="str">
        <f t="shared" si="30"/>
        <v>-</v>
      </c>
      <c r="I94" s="119" t="str">
        <f>IF(J94="s",(D94+E94)/16*F94/12*SUMMARY!$H$60," ")</f>
        <v xml:space="preserve"> </v>
      </c>
      <c r="J94" s="119" t="str">
        <f>IF(F94&gt;0,IF(B94&lt;SUMMARY!$H$63,"C","S")," ")</f>
        <v xml:space="preserve"> </v>
      </c>
      <c r="K94" s="119" t="str">
        <f t="shared" si="31"/>
        <v>-</v>
      </c>
      <c r="L94" s="156"/>
      <c r="M94" s="44" t="str">
        <f t="shared" si="32"/>
        <v>-</v>
      </c>
      <c r="N94" s="157">
        <f t="shared" si="43"/>
        <v>0</v>
      </c>
      <c r="O94" s="157">
        <f t="shared" si="44"/>
        <v>0</v>
      </c>
      <c r="P94" s="157">
        <f t="shared" si="45"/>
        <v>0</v>
      </c>
      <c r="Q94" s="157">
        <f t="shared" si="46"/>
        <v>0</v>
      </c>
      <c r="R94" s="158">
        <f t="shared" si="29"/>
        <v>0</v>
      </c>
      <c r="S94" s="158">
        <f t="shared" si="29"/>
        <v>0</v>
      </c>
      <c r="T94" s="158">
        <f t="shared" si="29"/>
        <v>0</v>
      </c>
      <c r="U94" s="158">
        <f t="shared" si="29"/>
        <v>0</v>
      </c>
      <c r="V94" s="158">
        <f t="shared" si="29"/>
        <v>0</v>
      </c>
      <c r="W94" s="158">
        <f t="shared" si="29"/>
        <v>0</v>
      </c>
      <c r="X94" s="158">
        <f t="shared" si="29"/>
        <v>0</v>
      </c>
      <c r="Y94" s="158">
        <f t="shared" si="29"/>
        <v>0</v>
      </c>
      <c r="Z94" s="158">
        <f t="shared" si="29"/>
        <v>0</v>
      </c>
      <c r="AA94" s="158">
        <f t="shared" si="29"/>
        <v>0</v>
      </c>
      <c r="AB94" s="158">
        <f t="shared" si="29"/>
        <v>0</v>
      </c>
      <c r="AC94" s="158">
        <f t="shared" si="29"/>
        <v>0</v>
      </c>
      <c r="AD94" s="158">
        <f t="shared" si="29"/>
        <v>0</v>
      </c>
      <c r="AE94" s="44" t="str">
        <f>IF(J94="s",IF(K94&gt;(SUMMARY!$I$12*H94),K94,0),"- ")</f>
        <v xml:space="preserve">- </v>
      </c>
      <c r="AF94" s="56" t="str">
        <f t="shared" si="33"/>
        <v>OK</v>
      </c>
      <c r="AG94" s="56">
        <f t="shared" si="34"/>
        <v>0</v>
      </c>
      <c r="AH94" s="56">
        <f t="shared" si="35"/>
        <v>0</v>
      </c>
      <c r="AI94" s="56">
        <f t="shared" si="36"/>
        <v>0</v>
      </c>
      <c r="AJ94" s="56">
        <f t="shared" si="37"/>
        <v>0</v>
      </c>
      <c r="AK94" s="56">
        <f t="shared" si="38"/>
        <v>0</v>
      </c>
      <c r="AL94" s="56">
        <f t="shared" si="39"/>
        <v>0</v>
      </c>
      <c r="AM94" s="159" t="b">
        <f t="shared" si="40"/>
        <v>0</v>
      </c>
      <c r="AN94" s="160" t="str">
        <f>IF(J94="c",SUMMARY!$C$13*F94/12,"-")</f>
        <v>-</v>
      </c>
      <c r="AO94" s="160" t="str">
        <f>IF(J94="s",SUMMARY!$C$12*I94,"-")</f>
        <v>-</v>
      </c>
      <c r="AP94" s="178" t="str">
        <f t="shared" si="41"/>
        <v>-</v>
      </c>
      <c r="AQ94" s="166" t="str">
        <f>IF(J94="s",H94*SUMMARY!$I$12,"-")</f>
        <v>-</v>
      </c>
      <c r="AR94" s="170" t="str">
        <f>IF(J94="S",IF(AO94*SUMMARY!$H$61&gt;AQ94,SUMMARY!$H$61*AQ94,AO94),"-")</f>
        <v>-</v>
      </c>
      <c r="AS94" s="32"/>
      <c r="AT94" s="125">
        <f t="shared" si="47"/>
        <v>0</v>
      </c>
      <c r="AU94" s="125">
        <f t="shared" si="48"/>
        <v>0</v>
      </c>
      <c r="AV94" s="183">
        <f t="shared" si="49"/>
        <v>0</v>
      </c>
      <c r="AW94" s="32"/>
      <c r="AX94" s="32"/>
      <c r="AY94" s="450" t="str">
        <f t="shared" si="50"/>
        <v xml:space="preserve"> </v>
      </c>
    </row>
    <row r="95" spans="1:51" s="120" customFormat="1">
      <c r="A95" s="506"/>
      <c r="B95" s="506"/>
      <c r="C95" s="117">
        <f t="shared" si="51"/>
        <v>74</v>
      </c>
      <c r="D95" s="173"/>
      <c r="E95" s="173"/>
      <c r="F95" s="341">
        <f t="shared" si="42"/>
        <v>0</v>
      </c>
      <c r="G95" s="117"/>
      <c r="H95" s="118" t="str">
        <f t="shared" si="30"/>
        <v>-</v>
      </c>
      <c r="I95" s="119" t="str">
        <f>IF(J95="s",(D95+E95)/16*F95/12*SUMMARY!$H$60," ")</f>
        <v xml:space="preserve"> </v>
      </c>
      <c r="J95" s="119" t="str">
        <f>IF(F95&gt;0,IF(B95&lt;SUMMARY!$H$63,"C","S")," ")</f>
        <v xml:space="preserve"> </v>
      </c>
      <c r="K95" s="119" t="str">
        <f t="shared" si="31"/>
        <v>-</v>
      </c>
      <c r="L95" s="156"/>
      <c r="M95" s="44" t="str">
        <f t="shared" si="32"/>
        <v>-</v>
      </c>
      <c r="N95" s="157">
        <f t="shared" si="43"/>
        <v>0</v>
      </c>
      <c r="O95" s="157">
        <f t="shared" si="44"/>
        <v>0</v>
      </c>
      <c r="P95" s="157">
        <f t="shared" si="45"/>
        <v>0</v>
      </c>
      <c r="Q95" s="157">
        <f t="shared" si="46"/>
        <v>0</v>
      </c>
      <c r="R95" s="158">
        <f t="shared" si="29"/>
        <v>0</v>
      </c>
      <c r="S95" s="158">
        <f t="shared" si="29"/>
        <v>0</v>
      </c>
      <c r="T95" s="158">
        <f t="shared" si="29"/>
        <v>0</v>
      </c>
      <c r="U95" s="158">
        <f t="shared" si="29"/>
        <v>0</v>
      </c>
      <c r="V95" s="158">
        <f t="shared" si="29"/>
        <v>0</v>
      </c>
      <c r="W95" s="158">
        <f t="shared" si="29"/>
        <v>0</v>
      </c>
      <c r="X95" s="158">
        <f t="shared" si="29"/>
        <v>0</v>
      </c>
      <c r="Y95" s="158">
        <f t="shared" si="29"/>
        <v>0</v>
      </c>
      <c r="Z95" s="158">
        <f t="shared" si="29"/>
        <v>0</v>
      </c>
      <c r="AA95" s="158">
        <f t="shared" ref="AA95:AD158" si="52">IF($L95=AM$4,$I95,0)</f>
        <v>0</v>
      </c>
      <c r="AB95" s="158">
        <f t="shared" si="52"/>
        <v>0</v>
      </c>
      <c r="AC95" s="158">
        <f t="shared" si="52"/>
        <v>0</v>
      </c>
      <c r="AD95" s="158">
        <f t="shared" si="52"/>
        <v>0</v>
      </c>
      <c r="AE95" s="44" t="str">
        <f>IF(J95="s",IF(K95&gt;(SUMMARY!$I$12*H95),K95,0),"- ")</f>
        <v xml:space="preserve">- </v>
      </c>
      <c r="AF95" s="56" t="str">
        <f t="shared" si="33"/>
        <v>OK</v>
      </c>
      <c r="AG95" s="56">
        <f t="shared" si="34"/>
        <v>0</v>
      </c>
      <c r="AH95" s="56">
        <f t="shared" si="35"/>
        <v>0</v>
      </c>
      <c r="AI95" s="56">
        <f t="shared" si="36"/>
        <v>0</v>
      </c>
      <c r="AJ95" s="56">
        <f t="shared" si="37"/>
        <v>0</v>
      </c>
      <c r="AK95" s="56">
        <f t="shared" si="38"/>
        <v>0</v>
      </c>
      <c r="AL95" s="56">
        <f t="shared" si="39"/>
        <v>0</v>
      </c>
      <c r="AM95" s="159" t="b">
        <f t="shared" si="40"/>
        <v>0</v>
      </c>
      <c r="AN95" s="160" t="str">
        <f>IF(J95="c",SUMMARY!$C$13*F95/12,"-")</f>
        <v>-</v>
      </c>
      <c r="AO95" s="160" t="str">
        <f>IF(J95="s",SUMMARY!$C$12*I95,"-")</f>
        <v>-</v>
      </c>
      <c r="AP95" s="178" t="str">
        <f t="shared" si="41"/>
        <v>-</v>
      </c>
      <c r="AQ95" s="166" t="str">
        <f>IF(J95="s",H95*SUMMARY!$I$12,"-")</f>
        <v>-</v>
      </c>
      <c r="AR95" s="170" t="str">
        <f>IF(J95="S",IF(AO95*SUMMARY!$H$61&gt;AQ95,SUMMARY!$H$61*AQ95,AO95),"-")</f>
        <v>-</v>
      </c>
      <c r="AS95" s="32"/>
      <c r="AT95" s="125">
        <f t="shared" si="47"/>
        <v>0</v>
      </c>
      <c r="AU95" s="125">
        <f t="shared" si="48"/>
        <v>0</v>
      </c>
      <c r="AV95" s="183">
        <f t="shared" si="49"/>
        <v>0</v>
      </c>
      <c r="AW95" s="32"/>
      <c r="AX95" s="32"/>
      <c r="AY95" s="450" t="str">
        <f t="shared" si="50"/>
        <v xml:space="preserve"> </v>
      </c>
    </row>
    <row r="96" spans="1:51" s="120" customFormat="1">
      <c r="A96" s="506"/>
      <c r="B96" s="506"/>
      <c r="C96" s="117">
        <f t="shared" si="51"/>
        <v>75</v>
      </c>
      <c r="D96" s="173"/>
      <c r="E96" s="173"/>
      <c r="F96" s="341">
        <f t="shared" si="42"/>
        <v>0</v>
      </c>
      <c r="G96" s="117"/>
      <c r="H96" s="118" t="str">
        <f t="shared" si="30"/>
        <v>-</v>
      </c>
      <c r="I96" s="119" t="str">
        <f>IF(J96="s",(D96+E96)/16*F96/12*SUMMARY!$H$60," ")</f>
        <v xml:space="preserve"> </v>
      </c>
      <c r="J96" s="119" t="str">
        <f>IF(F96&gt;0,IF(B96&lt;SUMMARY!$H$63,"C","S")," ")</f>
        <v xml:space="preserve"> </v>
      </c>
      <c r="K96" s="119" t="str">
        <f t="shared" si="31"/>
        <v>-</v>
      </c>
      <c r="L96" s="156"/>
      <c r="M96" s="44" t="str">
        <f t="shared" si="32"/>
        <v>-</v>
      </c>
      <c r="N96" s="157">
        <f t="shared" si="43"/>
        <v>0</v>
      </c>
      <c r="O96" s="157">
        <f t="shared" si="44"/>
        <v>0</v>
      </c>
      <c r="P96" s="157">
        <f t="shared" si="45"/>
        <v>0</v>
      </c>
      <c r="Q96" s="157">
        <f t="shared" si="46"/>
        <v>0</v>
      </c>
      <c r="R96" s="158">
        <f t="shared" ref="R96:AC118" si="53">IF($L96=AD$4,$I96,0)</f>
        <v>0</v>
      </c>
      <c r="S96" s="158">
        <f t="shared" si="53"/>
        <v>0</v>
      </c>
      <c r="T96" s="158">
        <f t="shared" si="53"/>
        <v>0</v>
      </c>
      <c r="U96" s="158">
        <f t="shared" si="53"/>
        <v>0</v>
      </c>
      <c r="V96" s="158">
        <f t="shared" si="53"/>
        <v>0</v>
      </c>
      <c r="W96" s="158">
        <f t="shared" si="53"/>
        <v>0</v>
      </c>
      <c r="X96" s="158">
        <f t="shared" si="53"/>
        <v>0</v>
      </c>
      <c r="Y96" s="158">
        <f t="shared" si="53"/>
        <v>0</v>
      </c>
      <c r="Z96" s="158">
        <f t="shared" si="53"/>
        <v>0</v>
      </c>
      <c r="AA96" s="158">
        <f t="shared" si="52"/>
        <v>0</v>
      </c>
      <c r="AB96" s="158">
        <f t="shared" si="52"/>
        <v>0</v>
      </c>
      <c r="AC96" s="158">
        <f t="shared" si="52"/>
        <v>0</v>
      </c>
      <c r="AD96" s="158">
        <f t="shared" si="52"/>
        <v>0</v>
      </c>
      <c r="AE96" s="44" t="str">
        <f>IF(J96="s",IF(K96&gt;(SUMMARY!$I$12*H96),K96,0),"- ")</f>
        <v xml:space="preserve">- </v>
      </c>
      <c r="AF96" s="56" t="str">
        <f t="shared" si="33"/>
        <v>OK</v>
      </c>
      <c r="AG96" s="56">
        <f t="shared" si="34"/>
        <v>0</v>
      </c>
      <c r="AH96" s="56">
        <f t="shared" si="35"/>
        <v>0</v>
      </c>
      <c r="AI96" s="56">
        <f t="shared" si="36"/>
        <v>0</v>
      </c>
      <c r="AJ96" s="56">
        <f t="shared" si="37"/>
        <v>0</v>
      </c>
      <c r="AK96" s="56">
        <f t="shared" si="38"/>
        <v>0</v>
      </c>
      <c r="AL96" s="56">
        <f t="shared" si="39"/>
        <v>0</v>
      </c>
      <c r="AM96" s="159" t="b">
        <f t="shared" si="40"/>
        <v>0</v>
      </c>
      <c r="AN96" s="160" t="str">
        <f>IF(J96="c",SUMMARY!$C$13*F96/12,"-")</f>
        <v>-</v>
      </c>
      <c r="AO96" s="160" t="str">
        <f>IF(J96="s",SUMMARY!$C$12*I96,"-")</f>
        <v>-</v>
      </c>
      <c r="AP96" s="178" t="str">
        <f t="shared" si="41"/>
        <v>-</v>
      </c>
      <c r="AQ96" s="166" t="str">
        <f>IF(J96="s",H96*SUMMARY!$I$12,"-")</f>
        <v>-</v>
      </c>
      <c r="AR96" s="170" t="str">
        <f>IF(J96="S",IF(AO96*SUMMARY!$H$61&gt;AQ96,SUMMARY!$H$61*AQ96,AO96),"-")</f>
        <v>-</v>
      </c>
      <c r="AS96" s="32"/>
      <c r="AT96" s="125">
        <f t="shared" si="47"/>
        <v>0</v>
      </c>
      <c r="AU96" s="125">
        <f t="shared" si="48"/>
        <v>0</v>
      </c>
      <c r="AV96" s="183">
        <f t="shared" si="49"/>
        <v>0</v>
      </c>
      <c r="AW96" s="32"/>
      <c r="AX96" s="32"/>
      <c r="AY96" s="450" t="str">
        <f t="shared" si="50"/>
        <v xml:space="preserve"> </v>
      </c>
    </row>
    <row r="97" spans="1:51" s="120" customFormat="1">
      <c r="A97" s="506"/>
      <c r="B97" s="506"/>
      <c r="C97" s="117">
        <f t="shared" si="51"/>
        <v>76</v>
      </c>
      <c r="D97" s="173"/>
      <c r="E97" s="173"/>
      <c r="F97" s="341">
        <f t="shared" si="42"/>
        <v>0</v>
      </c>
      <c r="G97" s="117"/>
      <c r="H97" s="118" t="str">
        <f t="shared" si="30"/>
        <v>-</v>
      </c>
      <c r="I97" s="119" t="str">
        <f>IF(J97="s",(D97+E97)/16*F97/12*SUMMARY!$H$60," ")</f>
        <v xml:space="preserve"> </v>
      </c>
      <c r="J97" s="119" t="str">
        <f>IF(F97&gt;0,IF(B97&lt;SUMMARY!$H$63,"C","S")," ")</f>
        <v xml:space="preserve"> </v>
      </c>
      <c r="K97" s="119" t="str">
        <f t="shared" si="31"/>
        <v>-</v>
      </c>
      <c r="L97" s="156"/>
      <c r="M97" s="44" t="str">
        <f t="shared" si="32"/>
        <v>-</v>
      </c>
      <c r="N97" s="157">
        <f t="shared" si="43"/>
        <v>0</v>
      </c>
      <c r="O97" s="157">
        <f t="shared" si="44"/>
        <v>0</v>
      </c>
      <c r="P97" s="157">
        <f t="shared" si="45"/>
        <v>0</v>
      </c>
      <c r="Q97" s="157">
        <f t="shared" si="46"/>
        <v>0</v>
      </c>
      <c r="R97" s="158">
        <f t="shared" si="53"/>
        <v>0</v>
      </c>
      <c r="S97" s="158">
        <f t="shared" si="53"/>
        <v>0</v>
      </c>
      <c r="T97" s="158">
        <f t="shared" si="53"/>
        <v>0</v>
      </c>
      <c r="U97" s="158">
        <f t="shared" si="53"/>
        <v>0</v>
      </c>
      <c r="V97" s="158">
        <f t="shared" si="53"/>
        <v>0</v>
      </c>
      <c r="W97" s="158">
        <f t="shared" si="53"/>
        <v>0</v>
      </c>
      <c r="X97" s="158">
        <f t="shared" si="53"/>
        <v>0</v>
      </c>
      <c r="Y97" s="158">
        <f t="shared" si="53"/>
        <v>0</v>
      </c>
      <c r="Z97" s="158">
        <f t="shared" si="53"/>
        <v>0</v>
      </c>
      <c r="AA97" s="158">
        <f t="shared" si="52"/>
        <v>0</v>
      </c>
      <c r="AB97" s="158">
        <f t="shared" si="52"/>
        <v>0</v>
      </c>
      <c r="AC97" s="158">
        <f t="shared" si="52"/>
        <v>0</v>
      </c>
      <c r="AD97" s="158">
        <f t="shared" si="52"/>
        <v>0</v>
      </c>
      <c r="AE97" s="44" t="str">
        <f>IF(J97="s",IF(K97&gt;(SUMMARY!$I$12*H97),K97,0),"- ")</f>
        <v xml:space="preserve">- </v>
      </c>
      <c r="AF97" s="56" t="str">
        <f t="shared" si="33"/>
        <v>OK</v>
      </c>
      <c r="AG97" s="56">
        <f t="shared" si="34"/>
        <v>0</v>
      </c>
      <c r="AH97" s="56">
        <f t="shared" si="35"/>
        <v>0</v>
      </c>
      <c r="AI97" s="56">
        <f t="shared" si="36"/>
        <v>0</v>
      </c>
      <c r="AJ97" s="56">
        <f t="shared" si="37"/>
        <v>0</v>
      </c>
      <c r="AK97" s="56">
        <f t="shared" si="38"/>
        <v>0</v>
      </c>
      <c r="AL97" s="56">
        <f t="shared" si="39"/>
        <v>0</v>
      </c>
      <c r="AM97" s="159" t="b">
        <f t="shared" si="40"/>
        <v>0</v>
      </c>
      <c r="AN97" s="160" t="str">
        <f>IF(J97="c",SUMMARY!$C$13*F97/12,"-")</f>
        <v>-</v>
      </c>
      <c r="AO97" s="160" t="str">
        <f>IF(J97="s",SUMMARY!$C$12*I97,"-")</f>
        <v>-</v>
      </c>
      <c r="AP97" s="178" t="str">
        <f t="shared" si="41"/>
        <v>-</v>
      </c>
      <c r="AQ97" s="166" t="str">
        <f>IF(J97="s",H97*SUMMARY!$I$12,"-")</f>
        <v>-</v>
      </c>
      <c r="AR97" s="170" t="str">
        <f>IF(J97="S",IF(AO97*SUMMARY!$H$61&gt;AQ97,SUMMARY!$H$61*AQ97,AO97),"-")</f>
        <v>-</v>
      </c>
      <c r="AS97" s="32"/>
      <c r="AT97" s="125">
        <f t="shared" si="47"/>
        <v>0</v>
      </c>
      <c r="AU97" s="125">
        <f t="shared" si="48"/>
        <v>0</v>
      </c>
      <c r="AV97" s="183">
        <f t="shared" si="49"/>
        <v>0</v>
      </c>
      <c r="AW97" s="32"/>
      <c r="AX97" s="32"/>
      <c r="AY97" s="450" t="str">
        <f t="shared" si="50"/>
        <v xml:space="preserve"> </v>
      </c>
    </row>
    <row r="98" spans="1:51" s="120" customFormat="1">
      <c r="A98" s="506"/>
      <c r="B98" s="506"/>
      <c r="C98" s="117">
        <f t="shared" si="51"/>
        <v>77</v>
      </c>
      <c r="D98" s="173"/>
      <c r="E98" s="173"/>
      <c r="F98" s="341">
        <f t="shared" si="42"/>
        <v>0</v>
      </c>
      <c r="G98" s="117"/>
      <c r="H98" s="118" t="str">
        <f t="shared" si="30"/>
        <v>-</v>
      </c>
      <c r="I98" s="119" t="str">
        <f>IF(J98="s",(D98+E98)/16*F98/12*SUMMARY!$H$60," ")</f>
        <v xml:space="preserve"> </v>
      </c>
      <c r="J98" s="119" t="str">
        <f>IF(F98&gt;0,IF(B98&lt;SUMMARY!$H$63,"C","S")," ")</f>
        <v xml:space="preserve"> </v>
      </c>
      <c r="K98" s="119" t="str">
        <f t="shared" si="31"/>
        <v>-</v>
      </c>
      <c r="L98" s="156"/>
      <c r="M98" s="44" t="str">
        <f t="shared" si="32"/>
        <v>-</v>
      </c>
      <c r="N98" s="157">
        <f t="shared" si="43"/>
        <v>0</v>
      </c>
      <c r="O98" s="157">
        <f t="shared" si="44"/>
        <v>0</v>
      </c>
      <c r="P98" s="157">
        <f t="shared" si="45"/>
        <v>0</v>
      </c>
      <c r="Q98" s="157">
        <f t="shared" si="46"/>
        <v>0</v>
      </c>
      <c r="R98" s="158">
        <f t="shared" si="53"/>
        <v>0</v>
      </c>
      <c r="S98" s="158">
        <f t="shared" si="53"/>
        <v>0</v>
      </c>
      <c r="T98" s="158">
        <f t="shared" si="53"/>
        <v>0</v>
      </c>
      <c r="U98" s="158">
        <f t="shared" si="53"/>
        <v>0</v>
      </c>
      <c r="V98" s="158">
        <f t="shared" si="53"/>
        <v>0</v>
      </c>
      <c r="W98" s="158">
        <f t="shared" si="53"/>
        <v>0</v>
      </c>
      <c r="X98" s="158">
        <f t="shared" si="53"/>
        <v>0</v>
      </c>
      <c r="Y98" s="158">
        <f t="shared" si="53"/>
        <v>0</v>
      </c>
      <c r="Z98" s="158">
        <f t="shared" si="53"/>
        <v>0</v>
      </c>
      <c r="AA98" s="158">
        <f t="shared" si="52"/>
        <v>0</v>
      </c>
      <c r="AB98" s="158">
        <f t="shared" si="52"/>
        <v>0</v>
      </c>
      <c r="AC98" s="158">
        <f t="shared" si="52"/>
        <v>0</v>
      </c>
      <c r="AD98" s="158">
        <f t="shared" si="52"/>
        <v>0</v>
      </c>
      <c r="AE98" s="44" t="str">
        <f>IF(J98="s",IF(K98&gt;(SUMMARY!$I$12*H98),K98,0),"- ")</f>
        <v xml:space="preserve">- </v>
      </c>
      <c r="AF98" s="56" t="str">
        <f t="shared" si="33"/>
        <v>OK</v>
      </c>
      <c r="AG98" s="56">
        <f t="shared" si="34"/>
        <v>0</v>
      </c>
      <c r="AH98" s="56">
        <f t="shared" si="35"/>
        <v>0</v>
      </c>
      <c r="AI98" s="56">
        <f t="shared" si="36"/>
        <v>0</v>
      </c>
      <c r="AJ98" s="56">
        <f t="shared" si="37"/>
        <v>0</v>
      </c>
      <c r="AK98" s="56">
        <f t="shared" si="38"/>
        <v>0</v>
      </c>
      <c r="AL98" s="56">
        <f t="shared" si="39"/>
        <v>0</v>
      </c>
      <c r="AM98" s="159" t="b">
        <f t="shared" si="40"/>
        <v>0</v>
      </c>
      <c r="AN98" s="160" t="str">
        <f>IF(J98="c",SUMMARY!$C$13*F98/12,"-")</f>
        <v>-</v>
      </c>
      <c r="AO98" s="160" t="str">
        <f>IF(J98="s",SUMMARY!$C$12*I98,"-")</f>
        <v>-</v>
      </c>
      <c r="AP98" s="178" t="str">
        <f t="shared" si="41"/>
        <v>-</v>
      </c>
      <c r="AQ98" s="166" t="str">
        <f>IF(J98="s",H98*SUMMARY!$I$12,"-")</f>
        <v>-</v>
      </c>
      <c r="AR98" s="170" t="str">
        <f>IF(J98="S",IF(AO98*SUMMARY!$H$61&gt;AQ98,SUMMARY!$H$61*AQ98,AO98),"-")</f>
        <v>-</v>
      </c>
      <c r="AS98" s="32"/>
      <c r="AT98" s="125">
        <f t="shared" si="47"/>
        <v>0</v>
      </c>
      <c r="AU98" s="125">
        <f t="shared" si="48"/>
        <v>0</v>
      </c>
      <c r="AV98" s="183">
        <f t="shared" si="49"/>
        <v>0</v>
      </c>
      <c r="AW98" s="32"/>
      <c r="AX98" s="32"/>
      <c r="AY98" s="450" t="str">
        <f t="shared" si="50"/>
        <v xml:space="preserve"> </v>
      </c>
    </row>
    <row r="99" spans="1:51" s="120" customFormat="1">
      <c r="A99" s="506"/>
      <c r="B99" s="506"/>
      <c r="C99" s="117">
        <f t="shared" si="51"/>
        <v>78</v>
      </c>
      <c r="D99" s="173"/>
      <c r="E99" s="173"/>
      <c r="F99" s="341">
        <f t="shared" si="42"/>
        <v>0</v>
      </c>
      <c r="G99" s="117"/>
      <c r="H99" s="118" t="str">
        <f t="shared" si="30"/>
        <v>-</v>
      </c>
      <c r="I99" s="119" t="str">
        <f>IF(J99="s",(D99+E99)/16*F99/12*SUMMARY!$H$60," ")</f>
        <v xml:space="preserve"> </v>
      </c>
      <c r="J99" s="119" t="str">
        <f>IF(F99&gt;0,IF(B99&lt;SUMMARY!$H$63,"C","S")," ")</f>
        <v xml:space="preserve"> </v>
      </c>
      <c r="K99" s="119" t="str">
        <f t="shared" si="31"/>
        <v>-</v>
      </c>
      <c r="L99" s="156"/>
      <c r="M99" s="44" t="str">
        <f t="shared" si="32"/>
        <v>-</v>
      </c>
      <c r="N99" s="157">
        <f t="shared" si="43"/>
        <v>0</v>
      </c>
      <c r="O99" s="157">
        <f t="shared" si="44"/>
        <v>0</v>
      </c>
      <c r="P99" s="157">
        <f t="shared" si="45"/>
        <v>0</v>
      </c>
      <c r="Q99" s="157">
        <f t="shared" si="46"/>
        <v>0</v>
      </c>
      <c r="R99" s="158">
        <f t="shared" si="53"/>
        <v>0</v>
      </c>
      <c r="S99" s="158">
        <f t="shared" si="53"/>
        <v>0</v>
      </c>
      <c r="T99" s="158">
        <f t="shared" si="53"/>
        <v>0</v>
      </c>
      <c r="U99" s="158">
        <f t="shared" si="53"/>
        <v>0</v>
      </c>
      <c r="V99" s="158">
        <f t="shared" si="53"/>
        <v>0</v>
      </c>
      <c r="W99" s="158">
        <f t="shared" si="53"/>
        <v>0</v>
      </c>
      <c r="X99" s="158">
        <f t="shared" si="53"/>
        <v>0</v>
      </c>
      <c r="Y99" s="158">
        <f t="shared" si="53"/>
        <v>0</v>
      </c>
      <c r="Z99" s="158">
        <f t="shared" si="53"/>
        <v>0</v>
      </c>
      <c r="AA99" s="158">
        <f t="shared" si="52"/>
        <v>0</v>
      </c>
      <c r="AB99" s="158">
        <f t="shared" si="52"/>
        <v>0</v>
      </c>
      <c r="AC99" s="158">
        <f t="shared" si="52"/>
        <v>0</v>
      </c>
      <c r="AD99" s="158">
        <f t="shared" si="52"/>
        <v>0</v>
      </c>
      <c r="AE99" s="44" t="str">
        <f>IF(J99="s",IF(K99&gt;(SUMMARY!$I$12*H99),K99,0),"- ")</f>
        <v xml:space="preserve">- </v>
      </c>
      <c r="AF99" s="56" t="str">
        <f t="shared" si="33"/>
        <v>OK</v>
      </c>
      <c r="AG99" s="56">
        <f t="shared" si="34"/>
        <v>0</v>
      </c>
      <c r="AH99" s="56">
        <f t="shared" si="35"/>
        <v>0</v>
      </c>
      <c r="AI99" s="56">
        <f t="shared" si="36"/>
        <v>0</v>
      </c>
      <c r="AJ99" s="56">
        <f t="shared" si="37"/>
        <v>0</v>
      </c>
      <c r="AK99" s="56">
        <f t="shared" si="38"/>
        <v>0</v>
      </c>
      <c r="AL99" s="56">
        <f t="shared" si="39"/>
        <v>0</v>
      </c>
      <c r="AM99" s="159" t="b">
        <f t="shared" si="40"/>
        <v>0</v>
      </c>
      <c r="AN99" s="160" t="str">
        <f>IF(J99="c",SUMMARY!$C$13*F99/12,"-")</f>
        <v>-</v>
      </c>
      <c r="AO99" s="160" t="str">
        <f>IF(J99="s",SUMMARY!$C$12*I99,"-")</f>
        <v>-</v>
      </c>
      <c r="AP99" s="178" t="str">
        <f t="shared" si="41"/>
        <v>-</v>
      </c>
      <c r="AQ99" s="166" t="str">
        <f>IF(J99="s",H99*SUMMARY!$I$12,"-")</f>
        <v>-</v>
      </c>
      <c r="AR99" s="170" t="str">
        <f>IF(J99="S",IF(AO99*SUMMARY!$H$61&gt;AQ99,SUMMARY!$H$61*AQ99,AO99),"-")</f>
        <v>-</v>
      </c>
      <c r="AS99" s="32"/>
      <c r="AT99" s="125">
        <f t="shared" si="47"/>
        <v>0</v>
      </c>
      <c r="AU99" s="125">
        <f t="shared" si="48"/>
        <v>0</v>
      </c>
      <c r="AV99" s="183">
        <f t="shared" si="49"/>
        <v>0</v>
      </c>
      <c r="AW99" s="32"/>
      <c r="AX99" s="32"/>
      <c r="AY99" s="450" t="str">
        <f t="shared" si="50"/>
        <v xml:space="preserve"> </v>
      </c>
    </row>
    <row r="100" spans="1:51" s="120" customFormat="1">
      <c r="A100" s="506"/>
      <c r="B100" s="506"/>
      <c r="C100" s="117">
        <f t="shared" si="51"/>
        <v>79</v>
      </c>
      <c r="D100" s="173"/>
      <c r="E100" s="173"/>
      <c r="F100" s="341">
        <f t="shared" si="42"/>
        <v>0</v>
      </c>
      <c r="G100" s="117"/>
      <c r="H100" s="118" t="str">
        <f t="shared" si="30"/>
        <v>-</v>
      </c>
      <c r="I100" s="119" t="str">
        <f>IF(J100="s",(D100+E100)/16*F100/12*SUMMARY!$H$60," ")</f>
        <v xml:space="preserve"> </v>
      </c>
      <c r="J100" s="119" t="str">
        <f>IF(F100&gt;0,IF(B100&lt;SUMMARY!$H$63,"C","S")," ")</f>
        <v xml:space="preserve"> </v>
      </c>
      <c r="K100" s="119" t="str">
        <f t="shared" si="31"/>
        <v>-</v>
      </c>
      <c r="L100" s="156"/>
      <c r="M100" s="44" t="str">
        <f t="shared" si="32"/>
        <v>-</v>
      </c>
      <c r="N100" s="157">
        <f t="shared" si="43"/>
        <v>0</v>
      </c>
      <c r="O100" s="157">
        <f t="shared" si="44"/>
        <v>0</v>
      </c>
      <c r="P100" s="157">
        <f t="shared" si="45"/>
        <v>0</v>
      </c>
      <c r="Q100" s="157">
        <f t="shared" si="46"/>
        <v>0</v>
      </c>
      <c r="R100" s="158">
        <f t="shared" si="53"/>
        <v>0</v>
      </c>
      <c r="S100" s="158">
        <f t="shared" si="53"/>
        <v>0</v>
      </c>
      <c r="T100" s="158">
        <f t="shared" si="53"/>
        <v>0</v>
      </c>
      <c r="U100" s="158">
        <f t="shared" si="53"/>
        <v>0</v>
      </c>
      <c r="V100" s="158">
        <f t="shared" si="53"/>
        <v>0</v>
      </c>
      <c r="W100" s="158">
        <f t="shared" si="53"/>
        <v>0</v>
      </c>
      <c r="X100" s="158">
        <f t="shared" si="53"/>
        <v>0</v>
      </c>
      <c r="Y100" s="158">
        <f t="shared" si="53"/>
        <v>0</v>
      </c>
      <c r="Z100" s="158">
        <f t="shared" si="53"/>
        <v>0</v>
      </c>
      <c r="AA100" s="158">
        <f t="shared" si="52"/>
        <v>0</v>
      </c>
      <c r="AB100" s="158">
        <f t="shared" si="52"/>
        <v>0</v>
      </c>
      <c r="AC100" s="158">
        <f t="shared" si="52"/>
        <v>0</v>
      </c>
      <c r="AD100" s="158">
        <f t="shared" si="52"/>
        <v>0</v>
      </c>
      <c r="AE100" s="44" t="str">
        <f>IF(J100="s",IF(K100&gt;(SUMMARY!$I$12*H100),K100,0),"- ")</f>
        <v xml:space="preserve">- </v>
      </c>
      <c r="AF100" s="56" t="str">
        <f t="shared" si="33"/>
        <v>OK</v>
      </c>
      <c r="AG100" s="56">
        <f t="shared" si="34"/>
        <v>0</v>
      </c>
      <c r="AH100" s="56">
        <f t="shared" si="35"/>
        <v>0</v>
      </c>
      <c r="AI100" s="56">
        <f t="shared" si="36"/>
        <v>0</v>
      </c>
      <c r="AJ100" s="56">
        <f t="shared" si="37"/>
        <v>0</v>
      </c>
      <c r="AK100" s="56">
        <f t="shared" si="38"/>
        <v>0</v>
      </c>
      <c r="AL100" s="56">
        <f t="shared" si="39"/>
        <v>0</v>
      </c>
      <c r="AM100" s="159" t="b">
        <f t="shared" si="40"/>
        <v>0</v>
      </c>
      <c r="AN100" s="160" t="str">
        <f>IF(J100="c",SUMMARY!$C$13*F100/12,"-")</f>
        <v>-</v>
      </c>
      <c r="AO100" s="160" t="str">
        <f>IF(J100="s",SUMMARY!$C$12*I100,"-")</f>
        <v>-</v>
      </c>
      <c r="AP100" s="178" t="str">
        <f t="shared" si="41"/>
        <v>-</v>
      </c>
      <c r="AQ100" s="166" t="str">
        <f>IF(J100="s",H100*SUMMARY!$I$12,"-")</f>
        <v>-</v>
      </c>
      <c r="AR100" s="170" t="str">
        <f>IF(J100="S",IF(AO100*SUMMARY!$H$61&gt;AQ100,SUMMARY!$H$61*AQ100,AO100),"-")</f>
        <v>-</v>
      </c>
      <c r="AS100" s="32"/>
      <c r="AT100" s="125">
        <f t="shared" si="47"/>
        <v>0</v>
      </c>
      <c r="AU100" s="125">
        <f t="shared" si="48"/>
        <v>0</v>
      </c>
      <c r="AV100" s="183">
        <f t="shared" si="49"/>
        <v>0</v>
      </c>
      <c r="AW100" s="32"/>
      <c r="AX100" s="32"/>
      <c r="AY100" s="450" t="str">
        <f t="shared" si="50"/>
        <v xml:space="preserve"> </v>
      </c>
    </row>
    <row r="101" spans="1:51" s="120" customFormat="1">
      <c r="A101" s="506"/>
      <c r="B101" s="506"/>
      <c r="C101" s="117">
        <f t="shared" si="51"/>
        <v>80</v>
      </c>
      <c r="D101" s="173"/>
      <c r="E101" s="173"/>
      <c r="F101" s="341">
        <f t="shared" si="42"/>
        <v>0</v>
      </c>
      <c r="G101" s="117"/>
      <c r="H101" s="118" t="str">
        <f t="shared" si="30"/>
        <v>-</v>
      </c>
      <c r="I101" s="119" t="str">
        <f>IF(J101="s",(D101+E101)/16*F101/12*SUMMARY!$H$60," ")</f>
        <v xml:space="preserve"> </v>
      </c>
      <c r="J101" s="119" t="str">
        <f>IF(F101&gt;0,IF(B101&lt;SUMMARY!$H$63,"C","S")," ")</f>
        <v xml:space="preserve"> </v>
      </c>
      <c r="K101" s="119" t="str">
        <f t="shared" si="31"/>
        <v>-</v>
      </c>
      <c r="L101" s="156"/>
      <c r="M101" s="44" t="str">
        <f t="shared" si="32"/>
        <v>-</v>
      </c>
      <c r="N101" s="157">
        <f t="shared" si="43"/>
        <v>0</v>
      </c>
      <c r="O101" s="157">
        <f t="shared" si="44"/>
        <v>0</v>
      </c>
      <c r="P101" s="157">
        <f t="shared" si="45"/>
        <v>0</v>
      </c>
      <c r="Q101" s="157">
        <f t="shared" si="46"/>
        <v>0</v>
      </c>
      <c r="R101" s="158">
        <f t="shared" si="53"/>
        <v>0</v>
      </c>
      <c r="S101" s="158">
        <f t="shared" si="53"/>
        <v>0</v>
      </c>
      <c r="T101" s="158">
        <f t="shared" si="53"/>
        <v>0</v>
      </c>
      <c r="U101" s="158">
        <f t="shared" si="53"/>
        <v>0</v>
      </c>
      <c r="V101" s="158">
        <f t="shared" si="53"/>
        <v>0</v>
      </c>
      <c r="W101" s="158">
        <f t="shared" si="53"/>
        <v>0</v>
      </c>
      <c r="X101" s="158">
        <f t="shared" si="53"/>
        <v>0</v>
      </c>
      <c r="Y101" s="158">
        <f t="shared" si="53"/>
        <v>0</v>
      </c>
      <c r="Z101" s="158">
        <f t="shared" si="53"/>
        <v>0</v>
      </c>
      <c r="AA101" s="158">
        <f t="shared" si="52"/>
        <v>0</v>
      </c>
      <c r="AB101" s="158">
        <f t="shared" si="52"/>
        <v>0</v>
      </c>
      <c r="AC101" s="158">
        <f t="shared" si="52"/>
        <v>0</v>
      </c>
      <c r="AD101" s="158">
        <f t="shared" si="52"/>
        <v>0</v>
      </c>
      <c r="AE101" s="44" t="str">
        <f>IF(J101="s",IF(K101&gt;(SUMMARY!$I$12*H101),K101,0),"- ")</f>
        <v xml:space="preserve">- </v>
      </c>
      <c r="AF101" s="56" t="str">
        <f t="shared" si="33"/>
        <v>OK</v>
      </c>
      <c r="AG101" s="56">
        <f t="shared" si="34"/>
        <v>0</v>
      </c>
      <c r="AH101" s="56">
        <f t="shared" si="35"/>
        <v>0</v>
      </c>
      <c r="AI101" s="56">
        <f t="shared" si="36"/>
        <v>0</v>
      </c>
      <c r="AJ101" s="56">
        <f t="shared" si="37"/>
        <v>0</v>
      </c>
      <c r="AK101" s="56">
        <f t="shared" si="38"/>
        <v>0</v>
      </c>
      <c r="AL101" s="56">
        <f t="shared" si="39"/>
        <v>0</v>
      </c>
      <c r="AM101" s="159" t="b">
        <f t="shared" si="40"/>
        <v>0</v>
      </c>
      <c r="AN101" s="160" t="str">
        <f>IF(J101="c",SUMMARY!$C$13*F101/12,"-")</f>
        <v>-</v>
      </c>
      <c r="AO101" s="160" t="str">
        <f>IF(J101="s",SUMMARY!$C$12*I101,"-")</f>
        <v>-</v>
      </c>
      <c r="AP101" s="178" t="str">
        <f t="shared" si="41"/>
        <v>-</v>
      </c>
      <c r="AQ101" s="166" t="str">
        <f>IF(J101="s",H101*SUMMARY!$I$12,"-")</f>
        <v>-</v>
      </c>
      <c r="AR101" s="170" t="str">
        <f>IF(J101="S",IF(AO101*SUMMARY!$H$61&gt;AQ101,SUMMARY!$H$61*AQ101,AO101),"-")</f>
        <v>-</v>
      </c>
      <c r="AS101" s="32"/>
      <c r="AT101" s="125">
        <f t="shared" si="47"/>
        <v>0</v>
      </c>
      <c r="AU101" s="125">
        <f t="shared" si="48"/>
        <v>0</v>
      </c>
      <c r="AV101" s="183">
        <f t="shared" si="49"/>
        <v>0</v>
      </c>
      <c r="AW101" s="32"/>
      <c r="AX101" s="32"/>
      <c r="AY101" s="450" t="str">
        <f t="shared" si="50"/>
        <v xml:space="preserve"> </v>
      </c>
    </row>
    <row r="102" spans="1:51" s="120" customFormat="1">
      <c r="A102" s="506"/>
      <c r="B102" s="506"/>
      <c r="C102" s="117">
        <f t="shared" si="51"/>
        <v>81</v>
      </c>
      <c r="D102" s="173"/>
      <c r="E102" s="173"/>
      <c r="F102" s="341">
        <f t="shared" si="42"/>
        <v>0</v>
      </c>
      <c r="G102" s="117"/>
      <c r="H102" s="118" t="str">
        <f t="shared" si="30"/>
        <v>-</v>
      </c>
      <c r="I102" s="119" t="str">
        <f>IF(J102="s",(D102+E102)/16*F102/12*SUMMARY!$H$60," ")</f>
        <v xml:space="preserve"> </v>
      </c>
      <c r="J102" s="119" t="str">
        <f>IF(F102&gt;0,IF(B102&lt;SUMMARY!$H$63,"C","S")," ")</f>
        <v xml:space="preserve"> </v>
      </c>
      <c r="K102" s="119" t="str">
        <f t="shared" si="31"/>
        <v>-</v>
      </c>
      <c r="L102" s="156"/>
      <c r="M102" s="44" t="str">
        <f t="shared" si="32"/>
        <v>-</v>
      </c>
      <c r="N102" s="157">
        <f t="shared" si="43"/>
        <v>0</v>
      </c>
      <c r="O102" s="157">
        <f t="shared" si="44"/>
        <v>0</v>
      </c>
      <c r="P102" s="157">
        <f t="shared" si="45"/>
        <v>0</v>
      </c>
      <c r="Q102" s="157">
        <f t="shared" si="46"/>
        <v>0</v>
      </c>
      <c r="R102" s="158">
        <f t="shared" si="53"/>
        <v>0</v>
      </c>
      <c r="S102" s="158">
        <f t="shared" si="53"/>
        <v>0</v>
      </c>
      <c r="T102" s="158">
        <f t="shared" si="53"/>
        <v>0</v>
      </c>
      <c r="U102" s="158">
        <f t="shared" si="53"/>
        <v>0</v>
      </c>
      <c r="V102" s="158">
        <f t="shared" si="53"/>
        <v>0</v>
      </c>
      <c r="W102" s="158">
        <f t="shared" si="53"/>
        <v>0</v>
      </c>
      <c r="X102" s="158">
        <f t="shared" si="53"/>
        <v>0</v>
      </c>
      <c r="Y102" s="158">
        <f t="shared" si="53"/>
        <v>0</v>
      </c>
      <c r="Z102" s="158">
        <f t="shared" si="53"/>
        <v>0</v>
      </c>
      <c r="AA102" s="158">
        <f t="shared" si="53"/>
        <v>0</v>
      </c>
      <c r="AB102" s="158">
        <f t="shared" si="53"/>
        <v>0</v>
      </c>
      <c r="AC102" s="158">
        <f t="shared" si="53"/>
        <v>0</v>
      </c>
      <c r="AD102" s="158">
        <f t="shared" si="52"/>
        <v>0</v>
      </c>
      <c r="AE102" s="44" t="str">
        <f>IF(J102="s",IF(K102&gt;(SUMMARY!$I$12*H102),K102,0),"- ")</f>
        <v xml:space="preserve">- </v>
      </c>
      <c r="AF102" s="56" t="str">
        <f t="shared" si="33"/>
        <v>OK</v>
      </c>
      <c r="AG102" s="56">
        <f t="shared" si="34"/>
        <v>0</v>
      </c>
      <c r="AH102" s="56">
        <f t="shared" si="35"/>
        <v>0</v>
      </c>
      <c r="AI102" s="56">
        <f t="shared" si="36"/>
        <v>0</v>
      </c>
      <c r="AJ102" s="56">
        <f t="shared" si="37"/>
        <v>0</v>
      </c>
      <c r="AK102" s="56">
        <f t="shared" si="38"/>
        <v>0</v>
      </c>
      <c r="AL102" s="56">
        <f t="shared" si="39"/>
        <v>0</v>
      </c>
      <c r="AM102" s="159" t="b">
        <f t="shared" si="40"/>
        <v>0</v>
      </c>
      <c r="AN102" s="160" t="str">
        <f>IF(J102="c",SUMMARY!$C$13*F102/12,"-")</f>
        <v>-</v>
      </c>
      <c r="AO102" s="160" t="str">
        <f>IF(J102="s",SUMMARY!$C$12*I102,"-")</f>
        <v>-</v>
      </c>
      <c r="AP102" s="178" t="str">
        <f t="shared" si="41"/>
        <v>-</v>
      </c>
      <c r="AQ102" s="166" t="str">
        <f>IF(J102="s",H102*SUMMARY!$I$12,"-")</f>
        <v>-</v>
      </c>
      <c r="AR102" s="170" t="str">
        <f>IF(J102="S",IF(AO102*SUMMARY!$H$61&gt;AQ102,SUMMARY!$H$61*AQ102,AO102),"-")</f>
        <v>-</v>
      </c>
      <c r="AS102" s="32"/>
      <c r="AT102" s="125">
        <f t="shared" si="47"/>
        <v>0</v>
      </c>
      <c r="AU102" s="125">
        <f t="shared" si="48"/>
        <v>0</v>
      </c>
      <c r="AV102" s="183">
        <f t="shared" si="49"/>
        <v>0</v>
      </c>
      <c r="AW102" s="32"/>
      <c r="AX102" s="32"/>
      <c r="AY102" s="450" t="str">
        <f t="shared" si="50"/>
        <v xml:space="preserve"> </v>
      </c>
    </row>
    <row r="103" spans="1:51" s="120" customFormat="1">
      <c r="A103" s="506"/>
      <c r="B103" s="506"/>
      <c r="C103" s="117">
        <f t="shared" si="51"/>
        <v>82</v>
      </c>
      <c r="D103" s="173"/>
      <c r="E103" s="173"/>
      <c r="F103" s="341">
        <f t="shared" si="42"/>
        <v>0</v>
      </c>
      <c r="G103" s="117"/>
      <c r="H103" s="118" t="str">
        <f t="shared" si="30"/>
        <v>-</v>
      </c>
      <c r="I103" s="119" t="str">
        <f>IF(J103="s",(D103+E103)/16*F103/12*SUMMARY!$H$60," ")</f>
        <v xml:space="preserve"> </v>
      </c>
      <c r="J103" s="119" t="str">
        <f>IF(F103&gt;0,IF(B103&lt;SUMMARY!$H$63,"C","S")," ")</f>
        <v xml:space="preserve"> </v>
      </c>
      <c r="K103" s="119" t="str">
        <f t="shared" si="31"/>
        <v>-</v>
      </c>
      <c r="L103" s="156"/>
      <c r="M103" s="44" t="str">
        <f t="shared" si="32"/>
        <v>-</v>
      </c>
      <c r="N103" s="157">
        <f t="shared" si="43"/>
        <v>0</v>
      </c>
      <c r="O103" s="157">
        <f t="shared" si="44"/>
        <v>0</v>
      </c>
      <c r="P103" s="157">
        <f t="shared" si="45"/>
        <v>0</v>
      </c>
      <c r="Q103" s="157">
        <f t="shared" si="46"/>
        <v>0</v>
      </c>
      <c r="R103" s="158">
        <f t="shared" si="53"/>
        <v>0</v>
      </c>
      <c r="S103" s="158">
        <f t="shared" si="53"/>
        <v>0</v>
      </c>
      <c r="T103" s="158">
        <f t="shared" si="53"/>
        <v>0</v>
      </c>
      <c r="U103" s="158">
        <f t="shared" si="53"/>
        <v>0</v>
      </c>
      <c r="V103" s="158">
        <f t="shared" si="53"/>
        <v>0</v>
      </c>
      <c r="W103" s="158">
        <f t="shared" si="53"/>
        <v>0</v>
      </c>
      <c r="X103" s="158">
        <f t="shared" si="53"/>
        <v>0</v>
      </c>
      <c r="Y103" s="158">
        <f t="shared" si="53"/>
        <v>0</v>
      </c>
      <c r="Z103" s="158">
        <f t="shared" si="53"/>
        <v>0</v>
      </c>
      <c r="AA103" s="158">
        <f t="shared" si="53"/>
        <v>0</v>
      </c>
      <c r="AB103" s="158">
        <f t="shared" si="53"/>
        <v>0</v>
      </c>
      <c r="AC103" s="158">
        <f t="shared" si="53"/>
        <v>0</v>
      </c>
      <c r="AD103" s="158">
        <f t="shared" si="52"/>
        <v>0</v>
      </c>
      <c r="AE103" s="44" t="str">
        <f>IF(J103="s",IF(K103&gt;(SUMMARY!$I$12*H103),K103,0),"- ")</f>
        <v xml:space="preserve">- </v>
      </c>
      <c r="AF103" s="56" t="str">
        <f t="shared" si="33"/>
        <v>OK</v>
      </c>
      <c r="AG103" s="56">
        <f t="shared" si="34"/>
        <v>0</v>
      </c>
      <c r="AH103" s="56">
        <f t="shared" si="35"/>
        <v>0</v>
      </c>
      <c r="AI103" s="56">
        <f t="shared" si="36"/>
        <v>0</v>
      </c>
      <c r="AJ103" s="56">
        <f t="shared" si="37"/>
        <v>0</v>
      </c>
      <c r="AK103" s="56">
        <f t="shared" si="38"/>
        <v>0</v>
      </c>
      <c r="AL103" s="56">
        <f t="shared" si="39"/>
        <v>0</v>
      </c>
      <c r="AM103" s="159" t="b">
        <f t="shared" si="40"/>
        <v>0</v>
      </c>
      <c r="AN103" s="160" t="str">
        <f>IF(J103="c",SUMMARY!$C$13*F103/12,"-")</f>
        <v>-</v>
      </c>
      <c r="AO103" s="160" t="str">
        <f>IF(J103="s",SUMMARY!$C$12*I103,"-")</f>
        <v>-</v>
      </c>
      <c r="AP103" s="178" t="str">
        <f t="shared" si="41"/>
        <v>-</v>
      </c>
      <c r="AQ103" s="166" t="str">
        <f>IF(J103="s",H103*SUMMARY!$I$12,"-")</f>
        <v>-</v>
      </c>
      <c r="AR103" s="170" t="str">
        <f>IF(J103="S",IF(AO103*SUMMARY!$H$61&gt;AQ103,SUMMARY!$H$61*AQ103,AO103),"-")</f>
        <v>-</v>
      </c>
      <c r="AS103" s="32"/>
      <c r="AT103" s="125">
        <f t="shared" si="47"/>
        <v>0</v>
      </c>
      <c r="AU103" s="125">
        <f t="shared" si="48"/>
        <v>0</v>
      </c>
      <c r="AV103" s="183">
        <f t="shared" si="49"/>
        <v>0</v>
      </c>
      <c r="AW103" s="32"/>
      <c r="AX103" s="32"/>
      <c r="AY103" s="450" t="str">
        <f t="shared" si="50"/>
        <v xml:space="preserve"> </v>
      </c>
    </row>
    <row r="104" spans="1:51" s="120" customFormat="1">
      <c r="A104" s="506"/>
      <c r="B104" s="506"/>
      <c r="C104" s="117">
        <f t="shared" si="51"/>
        <v>83</v>
      </c>
      <c r="D104" s="173"/>
      <c r="E104" s="173"/>
      <c r="F104" s="341">
        <f t="shared" si="42"/>
        <v>0</v>
      </c>
      <c r="G104" s="117"/>
      <c r="H104" s="118" t="str">
        <f t="shared" si="30"/>
        <v>-</v>
      </c>
      <c r="I104" s="119" t="str">
        <f>IF(J104="s",(D104+E104)/16*F104/12*SUMMARY!$H$60," ")</f>
        <v xml:space="preserve"> </v>
      </c>
      <c r="J104" s="119" t="str">
        <f>IF(F104&gt;0,IF(B104&lt;SUMMARY!$H$63,"C","S")," ")</f>
        <v xml:space="preserve"> </v>
      </c>
      <c r="K104" s="119" t="str">
        <f t="shared" si="31"/>
        <v>-</v>
      </c>
      <c r="L104" s="156"/>
      <c r="M104" s="44" t="str">
        <f t="shared" si="32"/>
        <v>-</v>
      </c>
      <c r="N104" s="157">
        <f t="shared" si="43"/>
        <v>0</v>
      </c>
      <c r="O104" s="157">
        <f t="shared" si="44"/>
        <v>0</v>
      </c>
      <c r="P104" s="157">
        <f t="shared" si="45"/>
        <v>0</v>
      </c>
      <c r="Q104" s="157">
        <f t="shared" si="46"/>
        <v>0</v>
      </c>
      <c r="R104" s="158">
        <f t="shared" si="53"/>
        <v>0</v>
      </c>
      <c r="S104" s="158">
        <f t="shared" si="53"/>
        <v>0</v>
      </c>
      <c r="T104" s="158">
        <f t="shared" si="53"/>
        <v>0</v>
      </c>
      <c r="U104" s="158">
        <f t="shared" si="53"/>
        <v>0</v>
      </c>
      <c r="V104" s="158">
        <f t="shared" si="53"/>
        <v>0</v>
      </c>
      <c r="W104" s="158">
        <f t="shared" si="53"/>
        <v>0</v>
      </c>
      <c r="X104" s="158">
        <f t="shared" si="53"/>
        <v>0</v>
      </c>
      <c r="Y104" s="158">
        <f t="shared" si="53"/>
        <v>0</v>
      </c>
      <c r="Z104" s="158">
        <f t="shared" si="53"/>
        <v>0</v>
      </c>
      <c r="AA104" s="158">
        <f t="shared" si="53"/>
        <v>0</v>
      </c>
      <c r="AB104" s="158">
        <f t="shared" si="53"/>
        <v>0</v>
      </c>
      <c r="AC104" s="158">
        <f t="shared" si="53"/>
        <v>0</v>
      </c>
      <c r="AD104" s="158">
        <f t="shared" si="52"/>
        <v>0</v>
      </c>
      <c r="AE104" s="44" t="str">
        <f>IF(J104="s",IF(K104&gt;(SUMMARY!$I$12*H104),K104,0),"- ")</f>
        <v xml:space="preserve">- </v>
      </c>
      <c r="AF104" s="56" t="str">
        <f t="shared" si="33"/>
        <v>OK</v>
      </c>
      <c r="AG104" s="56">
        <f t="shared" si="34"/>
        <v>0</v>
      </c>
      <c r="AH104" s="56">
        <f t="shared" si="35"/>
        <v>0</v>
      </c>
      <c r="AI104" s="56">
        <f t="shared" si="36"/>
        <v>0</v>
      </c>
      <c r="AJ104" s="56">
        <f t="shared" si="37"/>
        <v>0</v>
      </c>
      <c r="AK104" s="56">
        <f t="shared" si="38"/>
        <v>0</v>
      </c>
      <c r="AL104" s="56">
        <f t="shared" si="39"/>
        <v>0</v>
      </c>
      <c r="AM104" s="159" t="b">
        <f t="shared" si="40"/>
        <v>0</v>
      </c>
      <c r="AN104" s="160" t="str">
        <f>IF(J104="c",SUMMARY!$C$13*F104/12,"-")</f>
        <v>-</v>
      </c>
      <c r="AO104" s="160" t="str">
        <f>IF(J104="s",SUMMARY!$C$12*I104,"-")</f>
        <v>-</v>
      </c>
      <c r="AP104" s="178" t="str">
        <f t="shared" si="41"/>
        <v>-</v>
      </c>
      <c r="AQ104" s="166" t="str">
        <f>IF(J104="s",H104*SUMMARY!$I$12,"-")</f>
        <v>-</v>
      </c>
      <c r="AR104" s="170" t="str">
        <f>IF(J104="S",IF(AO104*SUMMARY!$H$61&gt;AQ104,SUMMARY!$H$61*AQ104,AO104),"-")</f>
        <v>-</v>
      </c>
      <c r="AS104" s="32"/>
      <c r="AT104" s="125">
        <f t="shared" si="47"/>
        <v>0</v>
      </c>
      <c r="AU104" s="125">
        <f t="shared" si="48"/>
        <v>0</v>
      </c>
      <c r="AV104" s="183">
        <f t="shared" si="49"/>
        <v>0</v>
      </c>
      <c r="AW104" s="32"/>
      <c r="AX104" s="32"/>
      <c r="AY104" s="450" t="str">
        <f t="shared" si="50"/>
        <v xml:space="preserve"> </v>
      </c>
    </row>
    <row r="105" spans="1:51" s="120" customFormat="1">
      <c r="A105" s="506"/>
      <c r="B105" s="506"/>
      <c r="C105" s="117">
        <f t="shared" si="51"/>
        <v>84</v>
      </c>
      <c r="D105" s="173"/>
      <c r="E105" s="173"/>
      <c r="F105" s="341">
        <f t="shared" si="42"/>
        <v>0</v>
      </c>
      <c r="G105" s="117"/>
      <c r="H105" s="118" t="str">
        <f t="shared" si="30"/>
        <v>-</v>
      </c>
      <c r="I105" s="119" t="str">
        <f>IF(J105="s",(D105+E105)/16*F105/12*SUMMARY!$H$60," ")</f>
        <v xml:space="preserve"> </v>
      </c>
      <c r="J105" s="119" t="str">
        <f>IF(F105&gt;0,IF(B105&lt;SUMMARY!$H$63,"C","S")," ")</f>
        <v xml:space="preserve"> </v>
      </c>
      <c r="K105" s="119" t="str">
        <f t="shared" si="31"/>
        <v>-</v>
      </c>
      <c r="L105" s="156"/>
      <c r="M105" s="44" t="str">
        <f t="shared" si="32"/>
        <v>-</v>
      </c>
      <c r="N105" s="157">
        <f t="shared" si="43"/>
        <v>0</v>
      </c>
      <c r="O105" s="157">
        <f t="shared" si="44"/>
        <v>0</v>
      </c>
      <c r="P105" s="157">
        <f t="shared" si="45"/>
        <v>0</v>
      </c>
      <c r="Q105" s="157">
        <f t="shared" si="46"/>
        <v>0</v>
      </c>
      <c r="R105" s="158">
        <f t="shared" si="53"/>
        <v>0</v>
      </c>
      <c r="S105" s="158">
        <f t="shared" si="53"/>
        <v>0</v>
      </c>
      <c r="T105" s="158">
        <f t="shared" si="53"/>
        <v>0</v>
      </c>
      <c r="U105" s="158">
        <f t="shared" si="53"/>
        <v>0</v>
      </c>
      <c r="V105" s="158">
        <f t="shared" si="53"/>
        <v>0</v>
      </c>
      <c r="W105" s="158">
        <f t="shared" si="53"/>
        <v>0</v>
      </c>
      <c r="X105" s="158">
        <f t="shared" si="53"/>
        <v>0</v>
      </c>
      <c r="Y105" s="158">
        <f t="shared" si="53"/>
        <v>0</v>
      </c>
      <c r="Z105" s="158">
        <f t="shared" si="53"/>
        <v>0</v>
      </c>
      <c r="AA105" s="158">
        <f t="shared" si="53"/>
        <v>0</v>
      </c>
      <c r="AB105" s="158">
        <f t="shared" si="53"/>
        <v>0</v>
      </c>
      <c r="AC105" s="158">
        <f t="shared" si="53"/>
        <v>0</v>
      </c>
      <c r="AD105" s="158">
        <f t="shared" si="52"/>
        <v>0</v>
      </c>
      <c r="AE105" s="44" t="str">
        <f>IF(J105="s",IF(K105&gt;(SUMMARY!$I$12*H105),K105,0),"- ")</f>
        <v xml:space="preserve">- </v>
      </c>
      <c r="AF105" s="56" t="str">
        <f t="shared" si="33"/>
        <v>OK</v>
      </c>
      <c r="AG105" s="56">
        <f t="shared" si="34"/>
        <v>0</v>
      </c>
      <c r="AH105" s="56">
        <f t="shared" si="35"/>
        <v>0</v>
      </c>
      <c r="AI105" s="56">
        <f t="shared" si="36"/>
        <v>0</v>
      </c>
      <c r="AJ105" s="56">
        <f t="shared" si="37"/>
        <v>0</v>
      </c>
      <c r="AK105" s="56">
        <f t="shared" si="38"/>
        <v>0</v>
      </c>
      <c r="AL105" s="56">
        <f t="shared" si="39"/>
        <v>0</v>
      </c>
      <c r="AM105" s="159" t="b">
        <f t="shared" si="40"/>
        <v>0</v>
      </c>
      <c r="AN105" s="160" t="str">
        <f>IF(J105="c",SUMMARY!$C$13*F105/12,"-")</f>
        <v>-</v>
      </c>
      <c r="AO105" s="160" t="str">
        <f>IF(J105="s",SUMMARY!$C$12*I105,"-")</f>
        <v>-</v>
      </c>
      <c r="AP105" s="178" t="str">
        <f t="shared" si="41"/>
        <v>-</v>
      </c>
      <c r="AQ105" s="166" t="str">
        <f>IF(J105="s",H105*SUMMARY!$I$12,"-")</f>
        <v>-</v>
      </c>
      <c r="AR105" s="170" t="str">
        <f>IF(J105="S",IF(AO105*SUMMARY!$H$61&gt;AQ105,SUMMARY!$H$61*AQ105,AO105),"-")</f>
        <v>-</v>
      </c>
      <c r="AS105" s="32"/>
      <c r="AT105" s="125">
        <f t="shared" si="47"/>
        <v>0</v>
      </c>
      <c r="AU105" s="125">
        <f t="shared" si="48"/>
        <v>0</v>
      </c>
      <c r="AV105" s="183">
        <f t="shared" si="49"/>
        <v>0</v>
      </c>
      <c r="AW105" s="32"/>
      <c r="AX105" s="32"/>
      <c r="AY105" s="450" t="str">
        <f t="shared" si="50"/>
        <v xml:space="preserve"> </v>
      </c>
    </row>
    <row r="106" spans="1:51" s="120" customFormat="1">
      <c r="A106" s="506"/>
      <c r="B106" s="506"/>
      <c r="C106" s="117">
        <f t="shared" si="51"/>
        <v>85</v>
      </c>
      <c r="D106" s="173"/>
      <c r="E106" s="173"/>
      <c r="F106" s="341">
        <f t="shared" si="42"/>
        <v>0</v>
      </c>
      <c r="G106" s="117"/>
      <c r="H106" s="118" t="str">
        <f t="shared" si="30"/>
        <v>-</v>
      </c>
      <c r="I106" s="119" t="str">
        <f>IF(J106="s",(D106+E106)/16*F106/12*SUMMARY!$H$60," ")</f>
        <v xml:space="preserve"> </v>
      </c>
      <c r="J106" s="119" t="str">
        <f>IF(F106&gt;0,IF(B106&lt;SUMMARY!$H$63,"C","S")," ")</f>
        <v xml:space="preserve"> </v>
      </c>
      <c r="K106" s="119" t="str">
        <f t="shared" si="31"/>
        <v>-</v>
      </c>
      <c r="L106" s="156"/>
      <c r="M106" s="44" t="str">
        <f t="shared" si="32"/>
        <v>-</v>
      </c>
      <c r="N106" s="157">
        <f t="shared" si="43"/>
        <v>0</v>
      </c>
      <c r="O106" s="157">
        <f t="shared" si="44"/>
        <v>0</v>
      </c>
      <c r="P106" s="157">
        <f t="shared" si="45"/>
        <v>0</v>
      </c>
      <c r="Q106" s="157">
        <f t="shared" si="46"/>
        <v>0</v>
      </c>
      <c r="R106" s="158">
        <f t="shared" si="53"/>
        <v>0</v>
      </c>
      <c r="S106" s="158">
        <f t="shared" si="53"/>
        <v>0</v>
      </c>
      <c r="T106" s="158">
        <f t="shared" si="53"/>
        <v>0</v>
      </c>
      <c r="U106" s="158">
        <f t="shared" si="53"/>
        <v>0</v>
      </c>
      <c r="V106" s="158">
        <f t="shared" si="53"/>
        <v>0</v>
      </c>
      <c r="W106" s="158">
        <f t="shared" si="53"/>
        <v>0</v>
      </c>
      <c r="X106" s="158">
        <f t="shared" si="53"/>
        <v>0</v>
      </c>
      <c r="Y106" s="158">
        <f t="shared" si="53"/>
        <v>0</v>
      </c>
      <c r="Z106" s="158">
        <f t="shared" si="53"/>
        <v>0</v>
      </c>
      <c r="AA106" s="158">
        <f t="shared" si="53"/>
        <v>0</v>
      </c>
      <c r="AB106" s="158">
        <f t="shared" si="53"/>
        <v>0</v>
      </c>
      <c r="AC106" s="158">
        <f t="shared" si="53"/>
        <v>0</v>
      </c>
      <c r="AD106" s="158">
        <f t="shared" si="52"/>
        <v>0</v>
      </c>
      <c r="AE106" s="44" t="str">
        <f>IF(J106="s",IF(K106&gt;(SUMMARY!$I$12*H106),K106,0),"- ")</f>
        <v xml:space="preserve">- </v>
      </c>
      <c r="AF106" s="56" t="str">
        <f t="shared" si="33"/>
        <v>OK</v>
      </c>
      <c r="AG106" s="56">
        <f t="shared" si="34"/>
        <v>0</v>
      </c>
      <c r="AH106" s="56">
        <f t="shared" si="35"/>
        <v>0</v>
      </c>
      <c r="AI106" s="56">
        <f t="shared" si="36"/>
        <v>0</v>
      </c>
      <c r="AJ106" s="56">
        <f t="shared" si="37"/>
        <v>0</v>
      </c>
      <c r="AK106" s="56">
        <f t="shared" si="38"/>
        <v>0</v>
      </c>
      <c r="AL106" s="56">
        <f t="shared" si="39"/>
        <v>0</v>
      </c>
      <c r="AM106" s="159" t="b">
        <f t="shared" si="40"/>
        <v>0</v>
      </c>
      <c r="AN106" s="160" t="str">
        <f>IF(J106="c",SUMMARY!$C$13*F106/12,"-")</f>
        <v>-</v>
      </c>
      <c r="AO106" s="160" t="str">
        <f>IF(J106="s",SUMMARY!$C$12*I106,"-")</f>
        <v>-</v>
      </c>
      <c r="AP106" s="178" t="str">
        <f t="shared" si="41"/>
        <v>-</v>
      </c>
      <c r="AQ106" s="166" t="str">
        <f>IF(J106="s",H106*SUMMARY!$I$12,"-")</f>
        <v>-</v>
      </c>
      <c r="AR106" s="170" t="str">
        <f>IF(J106="S",IF(AO106*SUMMARY!$H$61&gt;AQ106,SUMMARY!$H$61*AQ106,AO106),"-")</f>
        <v>-</v>
      </c>
      <c r="AS106" s="32"/>
      <c r="AT106" s="125">
        <f t="shared" si="47"/>
        <v>0</v>
      </c>
      <c r="AU106" s="125">
        <f t="shared" si="48"/>
        <v>0</v>
      </c>
      <c r="AV106" s="183">
        <f t="shared" si="49"/>
        <v>0</v>
      </c>
      <c r="AW106" s="32"/>
      <c r="AX106" s="32"/>
      <c r="AY106" s="450" t="str">
        <f t="shared" si="50"/>
        <v xml:space="preserve"> </v>
      </c>
    </row>
    <row r="107" spans="1:51" s="120" customFormat="1">
      <c r="A107" s="506"/>
      <c r="B107" s="506"/>
      <c r="C107" s="117">
        <f t="shared" si="51"/>
        <v>86</v>
      </c>
      <c r="D107" s="173"/>
      <c r="E107" s="173"/>
      <c r="F107" s="341">
        <f t="shared" si="42"/>
        <v>0</v>
      </c>
      <c r="G107" s="117"/>
      <c r="H107" s="118" t="str">
        <f t="shared" si="30"/>
        <v>-</v>
      </c>
      <c r="I107" s="119" t="str">
        <f>IF(J107="s",(D107+E107)/16*F107/12*SUMMARY!$H$60," ")</f>
        <v xml:space="preserve"> </v>
      </c>
      <c r="J107" s="119" t="str">
        <f>IF(F107&gt;0,IF(B107&lt;SUMMARY!$H$63,"C","S")," ")</f>
        <v xml:space="preserve"> </v>
      </c>
      <c r="K107" s="119" t="str">
        <f t="shared" si="31"/>
        <v>-</v>
      </c>
      <c r="L107" s="156"/>
      <c r="M107" s="44" t="str">
        <f t="shared" si="32"/>
        <v>-</v>
      </c>
      <c r="N107" s="157">
        <f t="shared" si="43"/>
        <v>0</v>
      </c>
      <c r="O107" s="157">
        <f t="shared" si="44"/>
        <v>0</v>
      </c>
      <c r="P107" s="157">
        <f t="shared" si="45"/>
        <v>0</v>
      </c>
      <c r="Q107" s="157">
        <f t="shared" si="46"/>
        <v>0</v>
      </c>
      <c r="R107" s="158">
        <f t="shared" si="53"/>
        <v>0</v>
      </c>
      <c r="S107" s="158">
        <f t="shared" si="53"/>
        <v>0</v>
      </c>
      <c r="T107" s="158">
        <f t="shared" si="53"/>
        <v>0</v>
      </c>
      <c r="U107" s="158">
        <f t="shared" si="53"/>
        <v>0</v>
      </c>
      <c r="V107" s="158">
        <f t="shared" si="53"/>
        <v>0</v>
      </c>
      <c r="W107" s="158">
        <f t="shared" si="53"/>
        <v>0</v>
      </c>
      <c r="X107" s="158">
        <f t="shared" si="53"/>
        <v>0</v>
      </c>
      <c r="Y107" s="158">
        <f t="shared" si="53"/>
        <v>0</v>
      </c>
      <c r="Z107" s="158">
        <f t="shared" si="53"/>
        <v>0</v>
      </c>
      <c r="AA107" s="158">
        <f t="shared" si="53"/>
        <v>0</v>
      </c>
      <c r="AB107" s="158">
        <f t="shared" si="53"/>
        <v>0</v>
      </c>
      <c r="AC107" s="158">
        <f t="shared" si="53"/>
        <v>0</v>
      </c>
      <c r="AD107" s="158">
        <f t="shared" si="52"/>
        <v>0</v>
      </c>
      <c r="AE107" s="44" t="str">
        <f>IF(J107="s",IF(K107&gt;(SUMMARY!$I$12*H107),K107,0),"- ")</f>
        <v xml:space="preserve">- </v>
      </c>
      <c r="AF107" s="56" t="str">
        <f t="shared" si="33"/>
        <v>OK</v>
      </c>
      <c r="AG107" s="56">
        <f t="shared" si="34"/>
        <v>0</v>
      </c>
      <c r="AH107" s="56">
        <f t="shared" si="35"/>
        <v>0</v>
      </c>
      <c r="AI107" s="56">
        <f t="shared" si="36"/>
        <v>0</v>
      </c>
      <c r="AJ107" s="56">
        <f t="shared" si="37"/>
        <v>0</v>
      </c>
      <c r="AK107" s="56">
        <f t="shared" si="38"/>
        <v>0</v>
      </c>
      <c r="AL107" s="56">
        <f t="shared" si="39"/>
        <v>0</v>
      </c>
      <c r="AM107" s="159" t="b">
        <f t="shared" si="40"/>
        <v>0</v>
      </c>
      <c r="AN107" s="160" t="str">
        <f>IF(J107="c",SUMMARY!$C$13*F107/12,"-")</f>
        <v>-</v>
      </c>
      <c r="AO107" s="160" t="str">
        <f>IF(J107="s",SUMMARY!$C$12*I107,"-")</f>
        <v>-</v>
      </c>
      <c r="AP107" s="178" t="str">
        <f t="shared" si="41"/>
        <v>-</v>
      </c>
      <c r="AQ107" s="166" t="str">
        <f>IF(J107="s",H107*SUMMARY!$I$12,"-")</f>
        <v>-</v>
      </c>
      <c r="AR107" s="170" t="str">
        <f>IF(J107="S",IF(AO107*SUMMARY!$H$61&gt;AQ107,SUMMARY!$H$61*AQ107,AO107),"-")</f>
        <v>-</v>
      </c>
      <c r="AS107" s="32"/>
      <c r="AT107" s="125">
        <f t="shared" si="47"/>
        <v>0</v>
      </c>
      <c r="AU107" s="125">
        <f t="shared" si="48"/>
        <v>0</v>
      </c>
      <c r="AV107" s="183">
        <f t="shared" si="49"/>
        <v>0</v>
      </c>
      <c r="AW107" s="32"/>
      <c r="AX107" s="32"/>
      <c r="AY107" s="450" t="str">
        <f t="shared" si="50"/>
        <v xml:space="preserve"> </v>
      </c>
    </row>
    <row r="108" spans="1:51" s="120" customFormat="1">
      <c r="A108" s="506"/>
      <c r="B108" s="506"/>
      <c r="C108" s="117">
        <f t="shared" si="51"/>
        <v>87</v>
      </c>
      <c r="D108" s="173"/>
      <c r="E108" s="173"/>
      <c r="F108" s="341">
        <f t="shared" si="42"/>
        <v>0</v>
      </c>
      <c r="G108" s="117"/>
      <c r="H108" s="118" t="str">
        <f t="shared" si="30"/>
        <v>-</v>
      </c>
      <c r="I108" s="119" t="str">
        <f>IF(J108="s",(D108+E108)/16*F108/12*SUMMARY!$H$60," ")</f>
        <v xml:space="preserve"> </v>
      </c>
      <c r="J108" s="119" t="str">
        <f>IF(F108&gt;0,IF(B108&lt;SUMMARY!$H$63,"C","S")," ")</f>
        <v xml:space="preserve"> </v>
      </c>
      <c r="K108" s="119" t="str">
        <f t="shared" si="31"/>
        <v>-</v>
      </c>
      <c r="L108" s="156"/>
      <c r="M108" s="44" t="str">
        <f t="shared" si="32"/>
        <v>-</v>
      </c>
      <c r="N108" s="157">
        <f t="shared" si="43"/>
        <v>0</v>
      </c>
      <c r="O108" s="157">
        <f t="shared" si="44"/>
        <v>0</v>
      </c>
      <c r="P108" s="157">
        <f t="shared" si="45"/>
        <v>0</v>
      </c>
      <c r="Q108" s="157">
        <f t="shared" si="46"/>
        <v>0</v>
      </c>
      <c r="R108" s="158">
        <f t="shared" si="53"/>
        <v>0</v>
      </c>
      <c r="S108" s="158">
        <f t="shared" si="53"/>
        <v>0</v>
      </c>
      <c r="T108" s="158">
        <f t="shared" si="53"/>
        <v>0</v>
      </c>
      <c r="U108" s="158">
        <f t="shared" si="53"/>
        <v>0</v>
      </c>
      <c r="V108" s="158">
        <f t="shared" si="53"/>
        <v>0</v>
      </c>
      <c r="W108" s="158">
        <f t="shared" si="53"/>
        <v>0</v>
      </c>
      <c r="X108" s="158">
        <f t="shared" si="53"/>
        <v>0</v>
      </c>
      <c r="Y108" s="158">
        <f t="shared" si="53"/>
        <v>0</v>
      </c>
      <c r="Z108" s="158">
        <f t="shared" si="53"/>
        <v>0</v>
      </c>
      <c r="AA108" s="158">
        <f t="shared" si="53"/>
        <v>0</v>
      </c>
      <c r="AB108" s="158">
        <f t="shared" si="53"/>
        <v>0</v>
      </c>
      <c r="AC108" s="158">
        <f t="shared" si="53"/>
        <v>0</v>
      </c>
      <c r="AD108" s="158">
        <f t="shared" si="52"/>
        <v>0</v>
      </c>
      <c r="AE108" s="44" t="str">
        <f>IF(J108="s",IF(K108&gt;(SUMMARY!$I$12*H108),K108,0),"- ")</f>
        <v xml:space="preserve">- </v>
      </c>
      <c r="AF108" s="56" t="str">
        <f t="shared" si="33"/>
        <v>OK</v>
      </c>
      <c r="AG108" s="56">
        <f t="shared" si="34"/>
        <v>0</v>
      </c>
      <c r="AH108" s="56">
        <f t="shared" si="35"/>
        <v>0</v>
      </c>
      <c r="AI108" s="56">
        <f t="shared" si="36"/>
        <v>0</v>
      </c>
      <c r="AJ108" s="56">
        <f t="shared" si="37"/>
        <v>0</v>
      </c>
      <c r="AK108" s="56">
        <f t="shared" si="38"/>
        <v>0</v>
      </c>
      <c r="AL108" s="56">
        <f t="shared" si="39"/>
        <v>0</v>
      </c>
      <c r="AM108" s="159" t="b">
        <f t="shared" si="40"/>
        <v>0</v>
      </c>
      <c r="AN108" s="160" t="str">
        <f>IF(J108="c",SUMMARY!$C$13*F108/12,"-")</f>
        <v>-</v>
      </c>
      <c r="AO108" s="160" t="str">
        <f>IF(J108="s",SUMMARY!$C$12*I108,"-")</f>
        <v>-</v>
      </c>
      <c r="AP108" s="178" t="str">
        <f t="shared" si="41"/>
        <v>-</v>
      </c>
      <c r="AQ108" s="166" t="str">
        <f>IF(J108="s",H108*SUMMARY!$I$12,"-")</f>
        <v>-</v>
      </c>
      <c r="AR108" s="170" t="str">
        <f>IF(J108="S",IF(AO108*SUMMARY!$H$61&gt;AQ108,SUMMARY!$H$61*AQ108,AO108),"-")</f>
        <v>-</v>
      </c>
      <c r="AS108" s="32"/>
      <c r="AT108" s="125">
        <f t="shared" si="47"/>
        <v>0</v>
      </c>
      <c r="AU108" s="125">
        <f t="shared" si="48"/>
        <v>0</v>
      </c>
      <c r="AV108" s="183">
        <f t="shared" si="49"/>
        <v>0</v>
      </c>
      <c r="AW108" s="32"/>
      <c r="AX108" s="32"/>
      <c r="AY108" s="450" t="str">
        <f t="shared" si="50"/>
        <v xml:space="preserve"> </v>
      </c>
    </row>
    <row r="109" spans="1:51" s="120" customFormat="1">
      <c r="A109" s="506"/>
      <c r="B109" s="506"/>
      <c r="C109" s="117">
        <f t="shared" si="51"/>
        <v>88</v>
      </c>
      <c r="D109" s="173"/>
      <c r="E109" s="173"/>
      <c r="F109" s="341">
        <f t="shared" si="42"/>
        <v>0</v>
      </c>
      <c r="G109" s="117"/>
      <c r="H109" s="118" t="str">
        <f t="shared" si="30"/>
        <v>-</v>
      </c>
      <c r="I109" s="119" t="str">
        <f>IF(J109="s",(D109+E109)/16*F109/12*SUMMARY!$H$60," ")</f>
        <v xml:space="preserve"> </v>
      </c>
      <c r="J109" s="119" t="str">
        <f>IF(F109&gt;0,IF(B109&lt;SUMMARY!$H$63,"C","S")," ")</f>
        <v xml:space="preserve"> </v>
      </c>
      <c r="K109" s="119" t="str">
        <f t="shared" si="31"/>
        <v>-</v>
      </c>
      <c r="L109" s="156"/>
      <c r="M109" s="44" t="str">
        <f t="shared" si="32"/>
        <v>-</v>
      </c>
      <c r="N109" s="157">
        <f t="shared" si="43"/>
        <v>0</v>
      </c>
      <c r="O109" s="157">
        <f t="shared" si="44"/>
        <v>0</v>
      </c>
      <c r="P109" s="157">
        <f t="shared" si="45"/>
        <v>0</v>
      </c>
      <c r="Q109" s="157">
        <f t="shared" si="46"/>
        <v>0</v>
      </c>
      <c r="R109" s="158">
        <f t="shared" si="53"/>
        <v>0</v>
      </c>
      <c r="S109" s="158">
        <f t="shared" si="53"/>
        <v>0</v>
      </c>
      <c r="T109" s="158">
        <f t="shared" si="53"/>
        <v>0</v>
      </c>
      <c r="U109" s="158">
        <f t="shared" si="53"/>
        <v>0</v>
      </c>
      <c r="V109" s="158">
        <f t="shared" si="53"/>
        <v>0</v>
      </c>
      <c r="W109" s="158">
        <f t="shared" si="53"/>
        <v>0</v>
      </c>
      <c r="X109" s="158">
        <f t="shared" si="53"/>
        <v>0</v>
      </c>
      <c r="Y109" s="158">
        <f t="shared" si="53"/>
        <v>0</v>
      </c>
      <c r="Z109" s="158">
        <f t="shared" si="53"/>
        <v>0</v>
      </c>
      <c r="AA109" s="158">
        <f t="shared" si="53"/>
        <v>0</v>
      </c>
      <c r="AB109" s="158">
        <f t="shared" si="53"/>
        <v>0</v>
      </c>
      <c r="AC109" s="158">
        <f t="shared" si="53"/>
        <v>0</v>
      </c>
      <c r="AD109" s="158">
        <f t="shared" si="52"/>
        <v>0</v>
      </c>
      <c r="AE109" s="44" t="str">
        <f>IF(J109="s",IF(K109&gt;(SUMMARY!$I$12*H109),K109,0),"- ")</f>
        <v xml:space="preserve">- </v>
      </c>
      <c r="AF109" s="56" t="str">
        <f t="shared" si="33"/>
        <v>OK</v>
      </c>
      <c r="AG109" s="56">
        <f t="shared" si="34"/>
        <v>0</v>
      </c>
      <c r="AH109" s="56">
        <f t="shared" si="35"/>
        <v>0</v>
      </c>
      <c r="AI109" s="56">
        <f t="shared" si="36"/>
        <v>0</v>
      </c>
      <c r="AJ109" s="56">
        <f t="shared" si="37"/>
        <v>0</v>
      </c>
      <c r="AK109" s="56">
        <f t="shared" si="38"/>
        <v>0</v>
      </c>
      <c r="AL109" s="56">
        <f t="shared" si="39"/>
        <v>0</v>
      </c>
      <c r="AM109" s="159" t="b">
        <f t="shared" si="40"/>
        <v>0</v>
      </c>
      <c r="AN109" s="160" t="str">
        <f>IF(J109="c",SUMMARY!$C$13*F109/12,"-")</f>
        <v>-</v>
      </c>
      <c r="AO109" s="160" t="str">
        <f>IF(J109="s",SUMMARY!$C$12*I109,"-")</f>
        <v>-</v>
      </c>
      <c r="AP109" s="178" t="str">
        <f t="shared" si="41"/>
        <v>-</v>
      </c>
      <c r="AQ109" s="166" t="str">
        <f>IF(J109="s",H109*SUMMARY!$I$12,"-")</f>
        <v>-</v>
      </c>
      <c r="AR109" s="170" t="str">
        <f>IF(J109="S",IF(AO109*SUMMARY!$H$61&gt;AQ109,SUMMARY!$H$61*AQ109,AO109),"-")</f>
        <v>-</v>
      </c>
      <c r="AS109" s="32"/>
      <c r="AT109" s="125">
        <f t="shared" si="47"/>
        <v>0</v>
      </c>
      <c r="AU109" s="125">
        <f t="shared" si="48"/>
        <v>0</v>
      </c>
      <c r="AV109" s="183">
        <f t="shared" si="49"/>
        <v>0</v>
      </c>
      <c r="AW109" s="32"/>
      <c r="AX109" s="32"/>
      <c r="AY109" s="450" t="str">
        <f t="shared" si="50"/>
        <v xml:space="preserve"> </v>
      </c>
    </row>
    <row r="110" spans="1:51" s="120" customFormat="1">
      <c r="A110" s="506"/>
      <c r="B110" s="506"/>
      <c r="C110" s="117">
        <f t="shared" si="51"/>
        <v>89</v>
      </c>
      <c r="D110" s="173"/>
      <c r="E110" s="173"/>
      <c r="F110" s="341">
        <f t="shared" si="42"/>
        <v>0</v>
      </c>
      <c r="G110" s="117"/>
      <c r="H110" s="118" t="str">
        <f t="shared" si="30"/>
        <v>-</v>
      </c>
      <c r="I110" s="119" t="str">
        <f>IF(J110="s",(D110+E110)/16*F110/12*SUMMARY!$H$60," ")</f>
        <v xml:space="preserve"> </v>
      </c>
      <c r="J110" s="119" t="str">
        <f>IF(F110&gt;0,IF(B110&lt;SUMMARY!$H$63,"C","S")," ")</f>
        <v xml:space="preserve"> </v>
      </c>
      <c r="K110" s="119" t="str">
        <f t="shared" si="31"/>
        <v>-</v>
      </c>
      <c r="L110" s="156"/>
      <c r="M110" s="44" t="str">
        <f t="shared" si="32"/>
        <v>-</v>
      </c>
      <c r="N110" s="157">
        <f t="shared" si="43"/>
        <v>0</v>
      </c>
      <c r="O110" s="157">
        <f t="shared" si="44"/>
        <v>0</v>
      </c>
      <c r="P110" s="157">
        <f t="shared" si="45"/>
        <v>0</v>
      </c>
      <c r="Q110" s="157">
        <f t="shared" si="46"/>
        <v>0</v>
      </c>
      <c r="R110" s="158">
        <f t="shared" si="53"/>
        <v>0</v>
      </c>
      <c r="S110" s="158">
        <f t="shared" si="53"/>
        <v>0</v>
      </c>
      <c r="T110" s="158">
        <f t="shared" si="53"/>
        <v>0</v>
      </c>
      <c r="U110" s="158">
        <f t="shared" si="53"/>
        <v>0</v>
      </c>
      <c r="V110" s="158">
        <f t="shared" si="53"/>
        <v>0</v>
      </c>
      <c r="W110" s="158">
        <f t="shared" si="53"/>
        <v>0</v>
      </c>
      <c r="X110" s="158">
        <f t="shared" si="53"/>
        <v>0</v>
      </c>
      <c r="Y110" s="158">
        <f t="shared" si="53"/>
        <v>0</v>
      </c>
      <c r="Z110" s="158">
        <f t="shared" si="53"/>
        <v>0</v>
      </c>
      <c r="AA110" s="158">
        <f t="shared" si="53"/>
        <v>0</v>
      </c>
      <c r="AB110" s="158">
        <f t="shared" si="53"/>
        <v>0</v>
      </c>
      <c r="AC110" s="158">
        <f t="shared" si="53"/>
        <v>0</v>
      </c>
      <c r="AD110" s="158">
        <f t="shared" si="52"/>
        <v>0</v>
      </c>
      <c r="AE110" s="44" t="str">
        <f>IF(J110="s",IF(K110&gt;(SUMMARY!$I$12*H110),K110,0),"- ")</f>
        <v xml:space="preserve">- </v>
      </c>
      <c r="AF110" s="56" t="str">
        <f t="shared" si="33"/>
        <v>OK</v>
      </c>
      <c r="AG110" s="56">
        <f t="shared" si="34"/>
        <v>0</v>
      </c>
      <c r="AH110" s="56">
        <f t="shared" si="35"/>
        <v>0</v>
      </c>
      <c r="AI110" s="56">
        <f t="shared" si="36"/>
        <v>0</v>
      </c>
      <c r="AJ110" s="56">
        <f t="shared" si="37"/>
        <v>0</v>
      </c>
      <c r="AK110" s="56">
        <f t="shared" si="38"/>
        <v>0</v>
      </c>
      <c r="AL110" s="56">
        <f t="shared" si="39"/>
        <v>0</v>
      </c>
      <c r="AM110" s="159" t="b">
        <f t="shared" si="40"/>
        <v>0</v>
      </c>
      <c r="AN110" s="160" t="str">
        <f>IF(J110="c",SUMMARY!$C$13*F110/12,"-")</f>
        <v>-</v>
      </c>
      <c r="AO110" s="160" t="str">
        <f>IF(J110="s",SUMMARY!$C$12*I110,"-")</f>
        <v>-</v>
      </c>
      <c r="AP110" s="178" t="str">
        <f t="shared" si="41"/>
        <v>-</v>
      </c>
      <c r="AQ110" s="166" t="str">
        <f>IF(J110="s",H110*SUMMARY!$I$12,"-")</f>
        <v>-</v>
      </c>
      <c r="AR110" s="170" t="str">
        <f>IF(J110="S",IF(AO110*SUMMARY!$H$61&gt;AQ110,SUMMARY!$H$61*AQ110,AO110),"-")</f>
        <v>-</v>
      </c>
      <c r="AS110" s="32"/>
      <c r="AT110" s="125">
        <f t="shared" si="47"/>
        <v>0</v>
      </c>
      <c r="AU110" s="125">
        <f t="shared" si="48"/>
        <v>0</v>
      </c>
      <c r="AV110" s="183">
        <f t="shared" si="49"/>
        <v>0</v>
      </c>
      <c r="AW110" s="32"/>
      <c r="AX110" s="32"/>
      <c r="AY110" s="450" t="str">
        <f t="shared" si="50"/>
        <v xml:space="preserve"> </v>
      </c>
    </row>
    <row r="111" spans="1:51" s="120" customFormat="1">
      <c r="A111" s="506"/>
      <c r="B111" s="506"/>
      <c r="C111" s="117">
        <f t="shared" si="51"/>
        <v>90</v>
      </c>
      <c r="D111" s="173"/>
      <c r="E111" s="173"/>
      <c r="F111" s="341">
        <f t="shared" si="42"/>
        <v>0</v>
      </c>
      <c r="G111" s="117"/>
      <c r="H111" s="118" t="str">
        <f t="shared" si="30"/>
        <v>-</v>
      </c>
      <c r="I111" s="119" t="str">
        <f>IF(J111="s",(D111+E111)/16*F111/12*SUMMARY!$H$60," ")</f>
        <v xml:space="preserve"> </v>
      </c>
      <c r="J111" s="119" t="str">
        <f>IF(F111&gt;0,IF(B111&lt;SUMMARY!$H$63,"C","S")," ")</f>
        <v xml:space="preserve"> </v>
      </c>
      <c r="K111" s="119" t="str">
        <f t="shared" si="31"/>
        <v>-</v>
      </c>
      <c r="L111" s="156"/>
      <c r="M111" s="44" t="str">
        <f t="shared" si="32"/>
        <v>-</v>
      </c>
      <c r="N111" s="157">
        <f t="shared" si="43"/>
        <v>0</v>
      </c>
      <c r="O111" s="157">
        <f t="shared" si="44"/>
        <v>0</v>
      </c>
      <c r="P111" s="157">
        <f t="shared" si="45"/>
        <v>0</v>
      </c>
      <c r="Q111" s="157">
        <f t="shared" si="46"/>
        <v>0</v>
      </c>
      <c r="R111" s="158">
        <f t="shared" si="53"/>
        <v>0</v>
      </c>
      <c r="S111" s="158">
        <f t="shared" si="53"/>
        <v>0</v>
      </c>
      <c r="T111" s="158">
        <f t="shared" si="53"/>
        <v>0</v>
      </c>
      <c r="U111" s="158">
        <f t="shared" si="53"/>
        <v>0</v>
      </c>
      <c r="V111" s="158">
        <f t="shared" si="53"/>
        <v>0</v>
      </c>
      <c r="W111" s="158">
        <f t="shared" si="53"/>
        <v>0</v>
      </c>
      <c r="X111" s="158">
        <f t="shared" si="53"/>
        <v>0</v>
      </c>
      <c r="Y111" s="158">
        <f t="shared" si="53"/>
        <v>0</v>
      </c>
      <c r="Z111" s="158">
        <f t="shared" si="53"/>
        <v>0</v>
      </c>
      <c r="AA111" s="158">
        <f t="shared" si="53"/>
        <v>0</v>
      </c>
      <c r="AB111" s="158">
        <f t="shared" si="53"/>
        <v>0</v>
      </c>
      <c r="AC111" s="158">
        <f t="shared" si="53"/>
        <v>0</v>
      </c>
      <c r="AD111" s="158">
        <f t="shared" si="52"/>
        <v>0</v>
      </c>
      <c r="AE111" s="44" t="str">
        <f>IF(J111="s",IF(K111&gt;(SUMMARY!$I$12*H111),K111,0),"- ")</f>
        <v xml:space="preserve">- </v>
      </c>
      <c r="AF111" s="56" t="str">
        <f t="shared" si="33"/>
        <v>OK</v>
      </c>
      <c r="AG111" s="56">
        <f t="shared" si="34"/>
        <v>0</v>
      </c>
      <c r="AH111" s="56">
        <f t="shared" si="35"/>
        <v>0</v>
      </c>
      <c r="AI111" s="56">
        <f t="shared" si="36"/>
        <v>0</v>
      </c>
      <c r="AJ111" s="56">
        <f t="shared" si="37"/>
        <v>0</v>
      </c>
      <c r="AK111" s="56">
        <f t="shared" si="38"/>
        <v>0</v>
      </c>
      <c r="AL111" s="56">
        <f t="shared" si="39"/>
        <v>0</v>
      </c>
      <c r="AM111" s="159" t="b">
        <f t="shared" si="40"/>
        <v>0</v>
      </c>
      <c r="AN111" s="160" t="str">
        <f>IF(J111="c",SUMMARY!$C$13*F111/12,"-")</f>
        <v>-</v>
      </c>
      <c r="AO111" s="160" t="str">
        <f>IF(J111="s",SUMMARY!$C$12*I111,"-")</f>
        <v>-</v>
      </c>
      <c r="AP111" s="178" t="str">
        <f t="shared" si="41"/>
        <v>-</v>
      </c>
      <c r="AQ111" s="166" t="str">
        <f>IF(J111="s",H111*SUMMARY!$I$12,"-")</f>
        <v>-</v>
      </c>
      <c r="AR111" s="170" t="str">
        <f>IF(J111="S",IF(AO111*SUMMARY!$H$61&gt;AQ111,SUMMARY!$H$61*AQ111,AO111),"-")</f>
        <v>-</v>
      </c>
      <c r="AS111" s="32"/>
      <c r="AT111" s="125">
        <f t="shared" si="47"/>
        <v>0</v>
      </c>
      <c r="AU111" s="125">
        <f t="shared" si="48"/>
        <v>0</v>
      </c>
      <c r="AV111" s="183">
        <f t="shared" si="49"/>
        <v>0</v>
      </c>
      <c r="AW111" s="32"/>
      <c r="AX111" s="32"/>
      <c r="AY111" s="450" t="str">
        <f t="shared" si="50"/>
        <v xml:space="preserve"> </v>
      </c>
    </row>
    <row r="112" spans="1:51" s="120" customFormat="1">
      <c r="A112" s="506"/>
      <c r="B112" s="506"/>
      <c r="C112" s="117">
        <f t="shared" si="51"/>
        <v>91</v>
      </c>
      <c r="D112" s="173"/>
      <c r="E112" s="173"/>
      <c r="F112" s="341">
        <f t="shared" si="42"/>
        <v>0</v>
      </c>
      <c r="G112" s="117"/>
      <c r="H112" s="118" t="str">
        <f t="shared" si="30"/>
        <v>-</v>
      </c>
      <c r="I112" s="119" t="str">
        <f>IF(J112="s",(D112+E112)/16*F112/12*SUMMARY!$H$60," ")</f>
        <v xml:space="preserve"> </v>
      </c>
      <c r="J112" s="119" t="str">
        <f>IF(F112&gt;0,IF(B112&lt;SUMMARY!$H$63,"C","S")," ")</f>
        <v xml:space="preserve"> </v>
      </c>
      <c r="K112" s="119" t="str">
        <f t="shared" si="31"/>
        <v>-</v>
      </c>
      <c r="L112" s="156"/>
      <c r="M112" s="44" t="str">
        <f t="shared" si="32"/>
        <v>-</v>
      </c>
      <c r="N112" s="157">
        <f t="shared" si="43"/>
        <v>0</v>
      </c>
      <c r="O112" s="157">
        <f t="shared" si="44"/>
        <v>0</v>
      </c>
      <c r="P112" s="157">
        <f t="shared" si="45"/>
        <v>0</v>
      </c>
      <c r="Q112" s="157">
        <f t="shared" si="46"/>
        <v>0</v>
      </c>
      <c r="R112" s="158">
        <f t="shared" si="53"/>
        <v>0</v>
      </c>
      <c r="S112" s="158">
        <f t="shared" si="53"/>
        <v>0</v>
      </c>
      <c r="T112" s="158">
        <f t="shared" si="53"/>
        <v>0</v>
      </c>
      <c r="U112" s="158">
        <f t="shared" si="53"/>
        <v>0</v>
      </c>
      <c r="V112" s="158">
        <f t="shared" si="53"/>
        <v>0</v>
      </c>
      <c r="W112" s="158">
        <f t="shared" si="53"/>
        <v>0</v>
      </c>
      <c r="X112" s="158">
        <f t="shared" si="53"/>
        <v>0</v>
      </c>
      <c r="Y112" s="158">
        <f t="shared" si="53"/>
        <v>0</v>
      </c>
      <c r="Z112" s="158">
        <f t="shared" si="53"/>
        <v>0</v>
      </c>
      <c r="AA112" s="158">
        <f t="shared" si="53"/>
        <v>0</v>
      </c>
      <c r="AB112" s="158">
        <f t="shared" si="53"/>
        <v>0</v>
      </c>
      <c r="AC112" s="158">
        <f t="shared" si="53"/>
        <v>0</v>
      </c>
      <c r="AD112" s="158">
        <f t="shared" si="52"/>
        <v>0</v>
      </c>
      <c r="AE112" s="44" t="str">
        <f>IF(J112="s",IF(K112&gt;(SUMMARY!$I$12*H112),K112,0),"- ")</f>
        <v xml:space="preserve">- </v>
      </c>
      <c r="AF112" s="56" t="str">
        <f t="shared" si="33"/>
        <v>OK</v>
      </c>
      <c r="AG112" s="56">
        <f t="shared" si="34"/>
        <v>0</v>
      </c>
      <c r="AH112" s="56">
        <f t="shared" si="35"/>
        <v>0</v>
      </c>
      <c r="AI112" s="56">
        <f t="shared" si="36"/>
        <v>0</v>
      </c>
      <c r="AJ112" s="56">
        <f t="shared" si="37"/>
        <v>0</v>
      </c>
      <c r="AK112" s="56">
        <f t="shared" si="38"/>
        <v>0</v>
      </c>
      <c r="AL112" s="56">
        <f t="shared" si="39"/>
        <v>0</v>
      </c>
      <c r="AM112" s="159" t="b">
        <f t="shared" si="40"/>
        <v>0</v>
      </c>
      <c r="AN112" s="160" t="str">
        <f>IF(J112="c",SUMMARY!$C$13*F112/12,"-")</f>
        <v>-</v>
      </c>
      <c r="AO112" s="160" t="str">
        <f>IF(J112="s",SUMMARY!$C$12*I112,"-")</f>
        <v>-</v>
      </c>
      <c r="AP112" s="178" t="str">
        <f t="shared" si="41"/>
        <v>-</v>
      </c>
      <c r="AQ112" s="166" t="str">
        <f>IF(J112="s",H112*SUMMARY!$I$12,"-")</f>
        <v>-</v>
      </c>
      <c r="AR112" s="170" t="str">
        <f>IF(J112="S",IF(AO112*SUMMARY!$H$61&gt;AQ112,SUMMARY!$H$61*AQ112,AO112),"-")</f>
        <v>-</v>
      </c>
      <c r="AS112" s="32"/>
      <c r="AT112" s="125">
        <f t="shared" si="47"/>
        <v>0</v>
      </c>
      <c r="AU112" s="125">
        <f t="shared" si="48"/>
        <v>0</v>
      </c>
      <c r="AV112" s="183">
        <f t="shared" si="49"/>
        <v>0</v>
      </c>
      <c r="AW112" s="32"/>
      <c r="AX112" s="32"/>
      <c r="AY112" s="450" t="str">
        <f t="shared" si="50"/>
        <v xml:space="preserve"> </v>
      </c>
    </row>
    <row r="113" spans="1:51" s="120" customFormat="1">
      <c r="A113" s="506"/>
      <c r="B113" s="506"/>
      <c r="C113" s="117">
        <f t="shared" si="51"/>
        <v>92</v>
      </c>
      <c r="D113" s="173"/>
      <c r="E113" s="173"/>
      <c r="F113" s="341">
        <f t="shared" si="42"/>
        <v>0</v>
      </c>
      <c r="G113" s="117"/>
      <c r="H113" s="118" t="str">
        <f t="shared" si="30"/>
        <v>-</v>
      </c>
      <c r="I113" s="119" t="str">
        <f>IF(J113="s",(D113+E113)/16*F113/12*SUMMARY!$H$60," ")</f>
        <v xml:space="preserve"> </v>
      </c>
      <c r="J113" s="119" t="str">
        <f>IF(F113&gt;0,IF(B113&lt;SUMMARY!$H$63,"C","S")," ")</f>
        <v xml:space="preserve"> </v>
      </c>
      <c r="K113" s="119" t="str">
        <f t="shared" si="31"/>
        <v>-</v>
      </c>
      <c r="L113" s="156"/>
      <c r="M113" s="44" t="str">
        <f t="shared" si="32"/>
        <v>-</v>
      </c>
      <c r="N113" s="157">
        <f t="shared" si="43"/>
        <v>0</v>
      </c>
      <c r="O113" s="157">
        <f t="shared" si="44"/>
        <v>0</v>
      </c>
      <c r="P113" s="157">
        <f t="shared" si="45"/>
        <v>0</v>
      </c>
      <c r="Q113" s="157">
        <f t="shared" si="46"/>
        <v>0</v>
      </c>
      <c r="R113" s="158">
        <f t="shared" si="53"/>
        <v>0</v>
      </c>
      <c r="S113" s="158">
        <f t="shared" si="53"/>
        <v>0</v>
      </c>
      <c r="T113" s="158">
        <f t="shared" si="53"/>
        <v>0</v>
      </c>
      <c r="U113" s="158">
        <f t="shared" si="53"/>
        <v>0</v>
      </c>
      <c r="V113" s="158">
        <f t="shared" si="53"/>
        <v>0</v>
      </c>
      <c r="W113" s="158">
        <f t="shared" si="53"/>
        <v>0</v>
      </c>
      <c r="X113" s="158">
        <f t="shared" si="53"/>
        <v>0</v>
      </c>
      <c r="Y113" s="158">
        <f t="shared" si="53"/>
        <v>0</v>
      </c>
      <c r="Z113" s="158">
        <f t="shared" si="53"/>
        <v>0</v>
      </c>
      <c r="AA113" s="158">
        <f t="shared" si="53"/>
        <v>0</v>
      </c>
      <c r="AB113" s="158">
        <f t="shared" si="53"/>
        <v>0</v>
      </c>
      <c r="AC113" s="158">
        <f t="shared" si="53"/>
        <v>0</v>
      </c>
      <c r="AD113" s="158">
        <f t="shared" si="52"/>
        <v>0</v>
      </c>
      <c r="AE113" s="44" t="str">
        <f>IF(J113="s",IF(K113&gt;(SUMMARY!$I$12*H113),K113,0),"- ")</f>
        <v xml:space="preserve">- </v>
      </c>
      <c r="AF113" s="56" t="str">
        <f t="shared" si="33"/>
        <v>OK</v>
      </c>
      <c r="AG113" s="56">
        <f t="shared" si="34"/>
        <v>0</v>
      </c>
      <c r="AH113" s="56">
        <f t="shared" si="35"/>
        <v>0</v>
      </c>
      <c r="AI113" s="56">
        <f t="shared" si="36"/>
        <v>0</v>
      </c>
      <c r="AJ113" s="56">
        <f t="shared" si="37"/>
        <v>0</v>
      </c>
      <c r="AK113" s="56">
        <f t="shared" si="38"/>
        <v>0</v>
      </c>
      <c r="AL113" s="56">
        <f t="shared" si="39"/>
        <v>0</v>
      </c>
      <c r="AM113" s="159" t="b">
        <f t="shared" si="40"/>
        <v>0</v>
      </c>
      <c r="AN113" s="160" t="str">
        <f>IF(J113="c",SUMMARY!$C$13*F113/12,"-")</f>
        <v>-</v>
      </c>
      <c r="AO113" s="160" t="str">
        <f>IF(J113="s",SUMMARY!$C$12*I113,"-")</f>
        <v>-</v>
      </c>
      <c r="AP113" s="178" t="str">
        <f t="shared" si="41"/>
        <v>-</v>
      </c>
      <c r="AQ113" s="166" t="str">
        <f>IF(J113="s",H113*SUMMARY!$I$12,"-")</f>
        <v>-</v>
      </c>
      <c r="AR113" s="170" t="str">
        <f>IF(J113="S",IF(AO113*SUMMARY!$H$61&gt;AQ113,SUMMARY!$H$61*AQ113,AO113),"-")</f>
        <v>-</v>
      </c>
      <c r="AS113" s="32"/>
      <c r="AT113" s="125">
        <f t="shared" si="47"/>
        <v>0</v>
      </c>
      <c r="AU113" s="125">
        <f t="shared" si="48"/>
        <v>0</v>
      </c>
      <c r="AV113" s="183">
        <f t="shared" si="49"/>
        <v>0</v>
      </c>
      <c r="AW113" s="32"/>
      <c r="AX113" s="32"/>
      <c r="AY113" s="450" t="str">
        <f t="shared" si="50"/>
        <v xml:space="preserve"> </v>
      </c>
    </row>
    <row r="114" spans="1:51" s="120" customFormat="1">
      <c r="A114" s="506"/>
      <c r="B114" s="506"/>
      <c r="C114" s="117">
        <f t="shared" si="51"/>
        <v>93</v>
      </c>
      <c r="D114" s="173"/>
      <c r="E114" s="173"/>
      <c r="F114" s="341">
        <f t="shared" si="42"/>
        <v>0</v>
      </c>
      <c r="G114" s="117"/>
      <c r="H114" s="118" t="str">
        <f t="shared" si="30"/>
        <v>-</v>
      </c>
      <c r="I114" s="119" t="str">
        <f>IF(J114="s",(D114+E114)/16*F114/12*SUMMARY!$H$60," ")</f>
        <v xml:space="preserve"> </v>
      </c>
      <c r="J114" s="119" t="str">
        <f>IF(F114&gt;0,IF(B114&lt;SUMMARY!$H$63,"C","S")," ")</f>
        <v xml:space="preserve"> </v>
      </c>
      <c r="K114" s="119" t="str">
        <f t="shared" si="31"/>
        <v>-</v>
      </c>
      <c r="L114" s="156"/>
      <c r="M114" s="44" t="str">
        <f t="shared" si="32"/>
        <v>-</v>
      </c>
      <c r="N114" s="157">
        <f t="shared" si="43"/>
        <v>0</v>
      </c>
      <c r="O114" s="157">
        <f t="shared" si="44"/>
        <v>0</v>
      </c>
      <c r="P114" s="157">
        <f t="shared" si="45"/>
        <v>0</v>
      </c>
      <c r="Q114" s="157">
        <f t="shared" si="46"/>
        <v>0</v>
      </c>
      <c r="R114" s="158">
        <f t="shared" si="53"/>
        <v>0</v>
      </c>
      <c r="S114" s="158">
        <f t="shared" si="53"/>
        <v>0</v>
      </c>
      <c r="T114" s="158">
        <f t="shared" si="53"/>
        <v>0</v>
      </c>
      <c r="U114" s="158">
        <f t="shared" si="53"/>
        <v>0</v>
      </c>
      <c r="V114" s="158">
        <f t="shared" si="53"/>
        <v>0</v>
      </c>
      <c r="W114" s="158">
        <f t="shared" si="53"/>
        <v>0</v>
      </c>
      <c r="X114" s="158">
        <f t="shared" si="53"/>
        <v>0</v>
      </c>
      <c r="Y114" s="158">
        <f t="shared" si="53"/>
        <v>0</v>
      </c>
      <c r="Z114" s="158">
        <f t="shared" si="53"/>
        <v>0</v>
      </c>
      <c r="AA114" s="158">
        <f t="shared" si="53"/>
        <v>0</v>
      </c>
      <c r="AB114" s="158">
        <f t="shared" si="53"/>
        <v>0</v>
      </c>
      <c r="AC114" s="158">
        <f t="shared" si="53"/>
        <v>0</v>
      </c>
      <c r="AD114" s="158">
        <f t="shared" si="52"/>
        <v>0</v>
      </c>
      <c r="AE114" s="44" t="str">
        <f>IF(J114="s",IF(K114&gt;(SUMMARY!$I$12*H114),K114,0),"- ")</f>
        <v xml:space="preserve">- </v>
      </c>
      <c r="AF114" s="56" t="str">
        <f t="shared" si="33"/>
        <v>OK</v>
      </c>
      <c r="AG114" s="56">
        <f t="shared" si="34"/>
        <v>0</v>
      </c>
      <c r="AH114" s="56">
        <f t="shared" si="35"/>
        <v>0</v>
      </c>
      <c r="AI114" s="56">
        <f t="shared" si="36"/>
        <v>0</v>
      </c>
      <c r="AJ114" s="56">
        <f t="shared" si="37"/>
        <v>0</v>
      </c>
      <c r="AK114" s="56">
        <f t="shared" si="38"/>
        <v>0</v>
      </c>
      <c r="AL114" s="56">
        <f t="shared" si="39"/>
        <v>0</v>
      </c>
      <c r="AM114" s="159" t="b">
        <f t="shared" si="40"/>
        <v>0</v>
      </c>
      <c r="AN114" s="160" t="str">
        <f>IF(J114="c",SUMMARY!$C$13*F114/12,"-")</f>
        <v>-</v>
      </c>
      <c r="AO114" s="160" t="str">
        <f>IF(J114="s",SUMMARY!$C$12*I114,"-")</f>
        <v>-</v>
      </c>
      <c r="AP114" s="178" t="str">
        <f t="shared" si="41"/>
        <v>-</v>
      </c>
      <c r="AQ114" s="166" t="str">
        <f>IF(J114="s",H114*SUMMARY!$I$12,"-")</f>
        <v>-</v>
      </c>
      <c r="AR114" s="170" t="str">
        <f>IF(J114="S",IF(AO114*SUMMARY!$H$61&gt;AQ114,SUMMARY!$H$61*AQ114,AO114),"-")</f>
        <v>-</v>
      </c>
      <c r="AS114" s="32"/>
      <c r="AT114" s="125">
        <f t="shared" si="47"/>
        <v>0</v>
      </c>
      <c r="AU114" s="125">
        <f t="shared" si="48"/>
        <v>0</v>
      </c>
      <c r="AV114" s="183">
        <f t="shared" si="49"/>
        <v>0</v>
      </c>
      <c r="AW114" s="32"/>
      <c r="AX114" s="32"/>
      <c r="AY114" s="450" t="str">
        <f t="shared" si="50"/>
        <v xml:space="preserve"> </v>
      </c>
    </row>
    <row r="115" spans="1:51" s="120" customFormat="1">
      <c r="A115" s="506"/>
      <c r="B115" s="506"/>
      <c r="C115" s="117">
        <f t="shared" si="51"/>
        <v>94</v>
      </c>
      <c r="D115" s="173"/>
      <c r="E115" s="173"/>
      <c r="F115" s="341">
        <f t="shared" si="42"/>
        <v>0</v>
      </c>
      <c r="G115" s="117"/>
      <c r="H115" s="118" t="str">
        <f t="shared" si="30"/>
        <v>-</v>
      </c>
      <c r="I115" s="119" t="str">
        <f>IF(J115="s",(D115+E115)/16*F115/12*SUMMARY!$H$60," ")</f>
        <v xml:space="preserve"> </v>
      </c>
      <c r="J115" s="119" t="str">
        <f>IF(F115&gt;0,IF(B115&lt;SUMMARY!$H$63,"C","S")," ")</f>
        <v xml:space="preserve"> </v>
      </c>
      <c r="K115" s="119" t="str">
        <f t="shared" si="31"/>
        <v>-</v>
      </c>
      <c r="L115" s="156"/>
      <c r="M115" s="44" t="str">
        <f t="shared" si="32"/>
        <v>-</v>
      </c>
      <c r="N115" s="157">
        <f t="shared" si="43"/>
        <v>0</v>
      </c>
      <c r="O115" s="157">
        <f t="shared" si="44"/>
        <v>0</v>
      </c>
      <c r="P115" s="157">
        <f t="shared" si="45"/>
        <v>0</v>
      </c>
      <c r="Q115" s="157">
        <f t="shared" si="46"/>
        <v>0</v>
      </c>
      <c r="R115" s="158">
        <f t="shared" si="53"/>
        <v>0</v>
      </c>
      <c r="S115" s="158">
        <f t="shared" si="53"/>
        <v>0</v>
      </c>
      <c r="T115" s="158">
        <f t="shared" si="53"/>
        <v>0</v>
      </c>
      <c r="U115" s="158">
        <f t="shared" si="53"/>
        <v>0</v>
      </c>
      <c r="V115" s="158">
        <f t="shared" si="53"/>
        <v>0</v>
      </c>
      <c r="W115" s="158">
        <f t="shared" si="53"/>
        <v>0</v>
      </c>
      <c r="X115" s="158">
        <f t="shared" si="53"/>
        <v>0</v>
      </c>
      <c r="Y115" s="158">
        <f t="shared" si="53"/>
        <v>0</v>
      </c>
      <c r="Z115" s="158">
        <f t="shared" si="53"/>
        <v>0</v>
      </c>
      <c r="AA115" s="158">
        <f t="shared" si="53"/>
        <v>0</v>
      </c>
      <c r="AB115" s="158">
        <f t="shared" si="53"/>
        <v>0</v>
      </c>
      <c r="AC115" s="158">
        <f t="shared" si="53"/>
        <v>0</v>
      </c>
      <c r="AD115" s="158">
        <f t="shared" si="52"/>
        <v>0</v>
      </c>
      <c r="AE115" s="44" t="str">
        <f>IF(J115="s",IF(K115&gt;(SUMMARY!$I$12*H115),K115,0),"- ")</f>
        <v xml:space="preserve">- </v>
      </c>
      <c r="AF115" s="56" t="str">
        <f t="shared" si="33"/>
        <v>OK</v>
      </c>
      <c r="AG115" s="56">
        <f t="shared" si="34"/>
        <v>0</v>
      </c>
      <c r="AH115" s="56">
        <f t="shared" si="35"/>
        <v>0</v>
      </c>
      <c r="AI115" s="56">
        <f t="shared" si="36"/>
        <v>0</v>
      </c>
      <c r="AJ115" s="56">
        <f t="shared" si="37"/>
        <v>0</v>
      </c>
      <c r="AK115" s="56">
        <f t="shared" si="38"/>
        <v>0</v>
      </c>
      <c r="AL115" s="56">
        <f t="shared" si="39"/>
        <v>0</v>
      </c>
      <c r="AM115" s="159" t="b">
        <f t="shared" si="40"/>
        <v>0</v>
      </c>
      <c r="AN115" s="160" t="str">
        <f>IF(J115="c",SUMMARY!$C$13*F115/12,"-")</f>
        <v>-</v>
      </c>
      <c r="AO115" s="160" t="str">
        <f>IF(J115="s",SUMMARY!$C$12*I115,"-")</f>
        <v>-</v>
      </c>
      <c r="AP115" s="178" t="str">
        <f t="shared" si="41"/>
        <v>-</v>
      </c>
      <c r="AQ115" s="166" t="str">
        <f>IF(J115="s",H115*SUMMARY!$I$12,"-")</f>
        <v>-</v>
      </c>
      <c r="AR115" s="170" t="str">
        <f>IF(J115="S",IF(AO115*SUMMARY!$H$61&gt;AQ115,SUMMARY!$H$61*AQ115,AO115),"-")</f>
        <v>-</v>
      </c>
      <c r="AS115" s="32"/>
      <c r="AT115" s="125">
        <f t="shared" si="47"/>
        <v>0</v>
      </c>
      <c r="AU115" s="125">
        <f t="shared" si="48"/>
        <v>0</v>
      </c>
      <c r="AV115" s="183">
        <f t="shared" si="49"/>
        <v>0</v>
      </c>
      <c r="AW115" s="32"/>
      <c r="AX115" s="32"/>
      <c r="AY115" s="450" t="str">
        <f t="shared" si="50"/>
        <v xml:space="preserve"> </v>
      </c>
    </row>
    <row r="116" spans="1:51" s="120" customFormat="1">
      <c r="A116" s="506"/>
      <c r="B116" s="506"/>
      <c r="C116" s="117">
        <f t="shared" si="51"/>
        <v>95</v>
      </c>
      <c r="D116" s="173"/>
      <c r="E116" s="173"/>
      <c r="F116" s="341">
        <f t="shared" si="42"/>
        <v>0</v>
      </c>
      <c r="G116" s="117"/>
      <c r="H116" s="118" t="str">
        <f t="shared" si="30"/>
        <v>-</v>
      </c>
      <c r="I116" s="119" t="str">
        <f>IF(J116="s",(D116+E116)/16*F116/12*SUMMARY!$H$60," ")</f>
        <v xml:space="preserve"> </v>
      </c>
      <c r="J116" s="119" t="str">
        <f>IF(F116&gt;0,IF(B116&lt;SUMMARY!$H$63,"C","S")," ")</f>
        <v xml:space="preserve"> </v>
      </c>
      <c r="K116" s="119" t="str">
        <f t="shared" si="31"/>
        <v>-</v>
      </c>
      <c r="L116" s="156"/>
      <c r="M116" s="44" t="str">
        <f t="shared" si="32"/>
        <v>-</v>
      </c>
      <c r="N116" s="157">
        <f t="shared" si="43"/>
        <v>0</v>
      </c>
      <c r="O116" s="157">
        <f t="shared" si="44"/>
        <v>0</v>
      </c>
      <c r="P116" s="157">
        <f t="shared" si="45"/>
        <v>0</v>
      </c>
      <c r="Q116" s="157">
        <f t="shared" si="46"/>
        <v>0</v>
      </c>
      <c r="R116" s="158">
        <f t="shared" si="53"/>
        <v>0</v>
      </c>
      <c r="S116" s="158">
        <f t="shared" si="53"/>
        <v>0</v>
      </c>
      <c r="T116" s="158">
        <f t="shared" si="53"/>
        <v>0</v>
      </c>
      <c r="U116" s="158">
        <f t="shared" si="53"/>
        <v>0</v>
      </c>
      <c r="V116" s="158">
        <f t="shared" si="53"/>
        <v>0</v>
      </c>
      <c r="W116" s="158">
        <f t="shared" si="53"/>
        <v>0</v>
      </c>
      <c r="X116" s="158">
        <f t="shared" si="53"/>
        <v>0</v>
      </c>
      <c r="Y116" s="158">
        <f t="shared" si="53"/>
        <v>0</v>
      </c>
      <c r="Z116" s="158">
        <f t="shared" si="53"/>
        <v>0</v>
      </c>
      <c r="AA116" s="158">
        <f t="shared" si="53"/>
        <v>0</v>
      </c>
      <c r="AB116" s="158">
        <f t="shared" si="53"/>
        <v>0</v>
      </c>
      <c r="AC116" s="158">
        <f t="shared" si="53"/>
        <v>0</v>
      </c>
      <c r="AD116" s="158">
        <f t="shared" si="52"/>
        <v>0</v>
      </c>
      <c r="AE116" s="44" t="str">
        <f>IF(J116="s",IF(K116&gt;(SUMMARY!$I$12*H116),K116,0),"- ")</f>
        <v xml:space="preserve">- </v>
      </c>
      <c r="AF116" s="56" t="str">
        <f t="shared" si="33"/>
        <v>OK</v>
      </c>
      <c r="AG116" s="56">
        <f t="shared" si="34"/>
        <v>0</v>
      </c>
      <c r="AH116" s="56">
        <f t="shared" si="35"/>
        <v>0</v>
      </c>
      <c r="AI116" s="56">
        <f t="shared" si="36"/>
        <v>0</v>
      </c>
      <c r="AJ116" s="56">
        <f t="shared" si="37"/>
        <v>0</v>
      </c>
      <c r="AK116" s="56">
        <f t="shared" si="38"/>
        <v>0</v>
      </c>
      <c r="AL116" s="56">
        <f t="shared" si="39"/>
        <v>0</v>
      </c>
      <c r="AM116" s="159" t="b">
        <f t="shared" si="40"/>
        <v>0</v>
      </c>
      <c r="AN116" s="160" t="str">
        <f>IF(J116="c",SUMMARY!$C$13*F116/12,"-")</f>
        <v>-</v>
      </c>
      <c r="AO116" s="160" t="str">
        <f>IF(J116="s",SUMMARY!$C$12*I116,"-")</f>
        <v>-</v>
      </c>
      <c r="AP116" s="178" t="str">
        <f t="shared" si="41"/>
        <v>-</v>
      </c>
      <c r="AQ116" s="166" t="str">
        <f>IF(J116="s",H116*SUMMARY!$I$12,"-")</f>
        <v>-</v>
      </c>
      <c r="AR116" s="170" t="str">
        <f>IF(J116="S",IF(AO116*SUMMARY!$H$61&gt;AQ116,SUMMARY!$H$61*AQ116,AO116),"-")</f>
        <v>-</v>
      </c>
      <c r="AS116" s="32"/>
      <c r="AT116" s="125">
        <f t="shared" si="47"/>
        <v>0</v>
      </c>
      <c r="AU116" s="125">
        <f t="shared" si="48"/>
        <v>0</v>
      </c>
      <c r="AV116" s="183">
        <f t="shared" si="49"/>
        <v>0</v>
      </c>
      <c r="AW116" s="32"/>
      <c r="AX116" s="32"/>
      <c r="AY116" s="450" t="str">
        <f t="shared" si="50"/>
        <v xml:space="preserve"> </v>
      </c>
    </row>
    <row r="117" spans="1:51" s="120" customFormat="1">
      <c r="A117" s="506"/>
      <c r="B117" s="506"/>
      <c r="C117" s="117">
        <f t="shared" si="51"/>
        <v>96</v>
      </c>
      <c r="D117" s="173"/>
      <c r="E117" s="173"/>
      <c r="F117" s="341">
        <f t="shared" si="42"/>
        <v>0</v>
      </c>
      <c r="G117" s="117"/>
      <c r="H117" s="118" t="str">
        <f t="shared" si="30"/>
        <v>-</v>
      </c>
      <c r="I117" s="119" t="str">
        <f>IF(J117="s",(D117+E117)/16*F117/12*SUMMARY!$H$60," ")</f>
        <v xml:space="preserve"> </v>
      </c>
      <c r="J117" s="119" t="str">
        <f>IF(F117&gt;0,IF(B117&lt;SUMMARY!$H$63,"C","S")," ")</f>
        <v xml:space="preserve"> </v>
      </c>
      <c r="K117" s="119" t="str">
        <f t="shared" si="31"/>
        <v>-</v>
      </c>
      <c r="L117" s="156"/>
      <c r="M117" s="44" t="str">
        <f t="shared" si="32"/>
        <v>-</v>
      </c>
      <c r="N117" s="157">
        <f t="shared" si="43"/>
        <v>0</v>
      </c>
      <c r="O117" s="157">
        <f t="shared" si="44"/>
        <v>0</v>
      </c>
      <c r="P117" s="157">
        <f t="shared" si="45"/>
        <v>0</v>
      </c>
      <c r="Q117" s="157">
        <f t="shared" si="46"/>
        <v>0</v>
      </c>
      <c r="R117" s="158">
        <f t="shared" si="53"/>
        <v>0</v>
      </c>
      <c r="S117" s="158">
        <f t="shared" si="53"/>
        <v>0</v>
      </c>
      <c r="T117" s="158">
        <f t="shared" si="53"/>
        <v>0</v>
      </c>
      <c r="U117" s="158">
        <f t="shared" si="53"/>
        <v>0</v>
      </c>
      <c r="V117" s="158">
        <f t="shared" si="53"/>
        <v>0</v>
      </c>
      <c r="W117" s="158">
        <f t="shared" si="53"/>
        <v>0</v>
      </c>
      <c r="X117" s="158">
        <f t="shared" si="53"/>
        <v>0</v>
      </c>
      <c r="Y117" s="158">
        <f t="shared" si="53"/>
        <v>0</v>
      </c>
      <c r="Z117" s="158">
        <f t="shared" si="53"/>
        <v>0</v>
      </c>
      <c r="AA117" s="158">
        <f t="shared" si="53"/>
        <v>0</v>
      </c>
      <c r="AB117" s="158">
        <f t="shared" si="53"/>
        <v>0</v>
      </c>
      <c r="AC117" s="158">
        <f t="shared" si="53"/>
        <v>0</v>
      </c>
      <c r="AD117" s="158">
        <f t="shared" si="52"/>
        <v>0</v>
      </c>
      <c r="AE117" s="44" t="str">
        <f>IF(J117="s",IF(K117&gt;(SUMMARY!$I$12*H117),K117,0),"- ")</f>
        <v xml:space="preserve">- </v>
      </c>
      <c r="AF117" s="56" t="str">
        <f t="shared" si="33"/>
        <v>OK</v>
      </c>
      <c r="AG117" s="56">
        <f t="shared" si="34"/>
        <v>0</v>
      </c>
      <c r="AH117" s="56">
        <f t="shared" si="35"/>
        <v>0</v>
      </c>
      <c r="AI117" s="56">
        <f t="shared" si="36"/>
        <v>0</v>
      </c>
      <c r="AJ117" s="56">
        <f t="shared" si="37"/>
        <v>0</v>
      </c>
      <c r="AK117" s="56">
        <f t="shared" si="38"/>
        <v>0</v>
      </c>
      <c r="AL117" s="56">
        <f t="shared" si="39"/>
        <v>0</v>
      </c>
      <c r="AM117" s="159" t="b">
        <f t="shared" si="40"/>
        <v>0</v>
      </c>
      <c r="AN117" s="160" t="str">
        <f>IF(J117="c",SUMMARY!$C$13*F117/12,"-")</f>
        <v>-</v>
      </c>
      <c r="AO117" s="160" t="str">
        <f>IF(J117="s",SUMMARY!$C$12*I117,"-")</f>
        <v>-</v>
      </c>
      <c r="AP117" s="178" t="str">
        <f t="shared" si="41"/>
        <v>-</v>
      </c>
      <c r="AQ117" s="166" t="str">
        <f>IF(J117="s",H117*SUMMARY!$I$12,"-")</f>
        <v>-</v>
      </c>
      <c r="AR117" s="170" t="str">
        <f>IF(J117="S",IF(AO117*SUMMARY!$H$61&gt;AQ117,SUMMARY!$H$61*AQ117,AO117),"-")</f>
        <v>-</v>
      </c>
      <c r="AS117" s="32"/>
      <c r="AT117" s="125">
        <f t="shared" si="47"/>
        <v>0</v>
      </c>
      <c r="AU117" s="125">
        <f t="shared" si="48"/>
        <v>0</v>
      </c>
      <c r="AV117" s="183">
        <f t="shared" si="49"/>
        <v>0</v>
      </c>
      <c r="AW117" s="32"/>
      <c r="AX117" s="32"/>
      <c r="AY117" s="450" t="str">
        <f t="shared" si="50"/>
        <v xml:space="preserve"> </v>
      </c>
    </row>
    <row r="118" spans="1:51" s="120" customFormat="1">
      <c r="A118" s="506"/>
      <c r="B118" s="506"/>
      <c r="C118" s="117">
        <f t="shared" si="51"/>
        <v>97</v>
      </c>
      <c r="D118" s="173"/>
      <c r="E118" s="173"/>
      <c r="F118" s="341">
        <f t="shared" si="42"/>
        <v>0</v>
      </c>
      <c r="G118" s="117"/>
      <c r="H118" s="118" t="str">
        <f t="shared" si="30"/>
        <v>-</v>
      </c>
      <c r="I118" s="119" t="str">
        <f>IF(J118="s",(D118+E118)/16*F118/12*SUMMARY!$H$60," ")</f>
        <v xml:space="preserve"> </v>
      </c>
      <c r="J118" s="119" t="str">
        <f>IF(F118&gt;0,IF(B118&lt;SUMMARY!$H$63,"C","S")," ")</f>
        <v xml:space="preserve"> </v>
      </c>
      <c r="K118" s="119" t="str">
        <f t="shared" si="31"/>
        <v>-</v>
      </c>
      <c r="L118" s="156"/>
      <c r="M118" s="44" t="str">
        <f t="shared" si="32"/>
        <v>-</v>
      </c>
      <c r="N118" s="157">
        <f t="shared" si="43"/>
        <v>0</v>
      </c>
      <c r="O118" s="157">
        <f t="shared" si="44"/>
        <v>0</v>
      </c>
      <c r="P118" s="157">
        <f t="shared" si="45"/>
        <v>0</v>
      </c>
      <c r="Q118" s="157">
        <f t="shared" si="46"/>
        <v>0</v>
      </c>
      <c r="R118" s="158">
        <f t="shared" si="53"/>
        <v>0</v>
      </c>
      <c r="S118" s="158">
        <f t="shared" si="53"/>
        <v>0</v>
      </c>
      <c r="T118" s="158">
        <f t="shared" si="53"/>
        <v>0</v>
      </c>
      <c r="U118" s="158">
        <f t="shared" si="53"/>
        <v>0</v>
      </c>
      <c r="V118" s="158">
        <f t="shared" si="53"/>
        <v>0</v>
      </c>
      <c r="W118" s="158">
        <f t="shared" si="53"/>
        <v>0</v>
      </c>
      <c r="X118" s="158">
        <f t="shared" si="53"/>
        <v>0</v>
      </c>
      <c r="Y118" s="158">
        <f t="shared" si="53"/>
        <v>0</v>
      </c>
      <c r="Z118" s="158">
        <f t="shared" si="53"/>
        <v>0</v>
      </c>
      <c r="AA118" s="158">
        <f t="shared" ref="Z118:AD177" si="54">IF($L118=AM$4,$I118,0)</f>
        <v>0</v>
      </c>
      <c r="AB118" s="158">
        <f t="shared" si="54"/>
        <v>0</v>
      </c>
      <c r="AC118" s="158">
        <f t="shared" si="54"/>
        <v>0</v>
      </c>
      <c r="AD118" s="158">
        <f t="shared" si="52"/>
        <v>0</v>
      </c>
      <c r="AE118" s="44" t="str">
        <f>IF(J118="s",IF(K118&gt;(SUMMARY!$I$12*H118),K118,0),"- ")</f>
        <v xml:space="preserve">- </v>
      </c>
      <c r="AF118" s="56" t="str">
        <f t="shared" si="33"/>
        <v>OK</v>
      </c>
      <c r="AG118" s="56">
        <f t="shared" si="34"/>
        <v>0</v>
      </c>
      <c r="AH118" s="56">
        <f t="shared" si="35"/>
        <v>0</v>
      </c>
      <c r="AI118" s="56">
        <f t="shared" si="36"/>
        <v>0</v>
      </c>
      <c r="AJ118" s="56">
        <f t="shared" si="37"/>
        <v>0</v>
      </c>
      <c r="AK118" s="56">
        <f t="shared" si="38"/>
        <v>0</v>
      </c>
      <c r="AL118" s="56">
        <f t="shared" si="39"/>
        <v>0</v>
      </c>
      <c r="AM118" s="159" t="b">
        <f t="shared" si="40"/>
        <v>0</v>
      </c>
      <c r="AN118" s="160" t="str">
        <f>IF(J118="c",SUMMARY!$C$13*F118/12,"-")</f>
        <v>-</v>
      </c>
      <c r="AO118" s="160" t="str">
        <f>IF(J118="s",SUMMARY!$C$12*I118,"-")</f>
        <v>-</v>
      </c>
      <c r="AP118" s="178" t="str">
        <f t="shared" si="41"/>
        <v>-</v>
      </c>
      <c r="AQ118" s="166" t="str">
        <f>IF(J118="s",H118*SUMMARY!$I$12,"-")</f>
        <v>-</v>
      </c>
      <c r="AR118" s="170" t="str">
        <f>IF(J118="S",IF(AO118*SUMMARY!$H$61&gt;AQ118,SUMMARY!$H$61*AQ118,AO118),"-")</f>
        <v>-</v>
      </c>
      <c r="AS118" s="32"/>
      <c r="AT118" s="125">
        <f t="shared" si="47"/>
        <v>0</v>
      </c>
      <c r="AU118" s="125">
        <f t="shared" si="48"/>
        <v>0</v>
      </c>
      <c r="AV118" s="183">
        <f t="shared" si="49"/>
        <v>0</v>
      </c>
      <c r="AW118" s="32"/>
      <c r="AX118" s="32"/>
      <c r="AY118" s="450" t="str">
        <f t="shared" si="50"/>
        <v xml:space="preserve"> </v>
      </c>
    </row>
    <row r="119" spans="1:51" s="120" customFormat="1">
      <c r="A119" s="506"/>
      <c r="B119" s="506"/>
      <c r="C119" s="117">
        <f t="shared" si="51"/>
        <v>98</v>
      </c>
      <c r="D119" s="173"/>
      <c r="E119" s="173"/>
      <c r="F119" s="341">
        <f t="shared" si="42"/>
        <v>0</v>
      </c>
      <c r="G119" s="117"/>
      <c r="H119" s="118" t="str">
        <f t="shared" si="30"/>
        <v>-</v>
      </c>
      <c r="I119" s="119" t="str">
        <f>IF(J119="s",(D119+E119)/16*F119/12*SUMMARY!$H$60," ")</f>
        <v xml:space="preserve"> </v>
      </c>
      <c r="J119" s="119" t="str">
        <f>IF(F119&gt;0,IF(B119&lt;SUMMARY!$H$63,"C","S")," ")</f>
        <v xml:space="preserve"> </v>
      </c>
      <c r="K119" s="119" t="str">
        <f t="shared" si="31"/>
        <v>-</v>
      </c>
      <c r="L119" s="156"/>
      <c r="M119" s="44" t="str">
        <f t="shared" si="32"/>
        <v>-</v>
      </c>
      <c r="N119" s="157">
        <f t="shared" si="43"/>
        <v>0</v>
      </c>
      <c r="O119" s="157">
        <f t="shared" si="44"/>
        <v>0</v>
      </c>
      <c r="P119" s="157">
        <f t="shared" si="45"/>
        <v>0</v>
      </c>
      <c r="Q119" s="157">
        <f t="shared" si="46"/>
        <v>0</v>
      </c>
      <c r="R119" s="158">
        <f t="shared" ref="R119:Y150" si="55">IF($L119=AD$4,$I119,0)</f>
        <v>0</v>
      </c>
      <c r="S119" s="158">
        <f t="shared" si="55"/>
        <v>0</v>
      </c>
      <c r="T119" s="158">
        <f t="shared" si="55"/>
        <v>0</v>
      </c>
      <c r="U119" s="158">
        <f t="shared" si="55"/>
        <v>0</v>
      </c>
      <c r="V119" s="158">
        <f t="shared" si="55"/>
        <v>0</v>
      </c>
      <c r="W119" s="158">
        <f t="shared" si="55"/>
        <v>0</v>
      </c>
      <c r="X119" s="158">
        <f t="shared" si="55"/>
        <v>0</v>
      </c>
      <c r="Y119" s="158">
        <f t="shared" si="55"/>
        <v>0</v>
      </c>
      <c r="Z119" s="158">
        <f t="shared" si="54"/>
        <v>0</v>
      </c>
      <c r="AA119" s="158">
        <f t="shared" si="54"/>
        <v>0</v>
      </c>
      <c r="AB119" s="158">
        <f t="shared" si="54"/>
        <v>0</v>
      </c>
      <c r="AC119" s="158">
        <f t="shared" si="54"/>
        <v>0</v>
      </c>
      <c r="AD119" s="158">
        <f t="shared" si="52"/>
        <v>0</v>
      </c>
      <c r="AE119" s="44" t="str">
        <f>IF(J119="s",IF(K119&gt;(SUMMARY!$I$12*H119),K119,0),"- ")</f>
        <v xml:space="preserve">- </v>
      </c>
      <c r="AF119" s="56" t="str">
        <f t="shared" si="33"/>
        <v>OK</v>
      </c>
      <c r="AG119" s="56">
        <f t="shared" si="34"/>
        <v>0</v>
      </c>
      <c r="AH119" s="56">
        <f t="shared" si="35"/>
        <v>0</v>
      </c>
      <c r="AI119" s="56">
        <f t="shared" si="36"/>
        <v>0</v>
      </c>
      <c r="AJ119" s="56">
        <f t="shared" si="37"/>
        <v>0</v>
      </c>
      <c r="AK119" s="56">
        <f t="shared" si="38"/>
        <v>0</v>
      </c>
      <c r="AL119" s="56">
        <f t="shared" si="39"/>
        <v>0</v>
      </c>
      <c r="AM119" s="159" t="b">
        <f t="shared" si="40"/>
        <v>0</v>
      </c>
      <c r="AN119" s="160" t="str">
        <f>IF(J119="c",SUMMARY!$C$13*F119/12,"-")</f>
        <v>-</v>
      </c>
      <c r="AO119" s="160" t="str">
        <f>IF(J119="s",SUMMARY!$C$12*I119,"-")</f>
        <v>-</v>
      </c>
      <c r="AP119" s="178" t="str">
        <f t="shared" si="41"/>
        <v>-</v>
      </c>
      <c r="AQ119" s="166" t="str">
        <f>IF(J119="s",H119*SUMMARY!$I$12,"-")</f>
        <v>-</v>
      </c>
      <c r="AR119" s="170" t="str">
        <f>IF(J119="S",IF(AO119*SUMMARY!$H$61&gt;AQ119,SUMMARY!$H$61*AQ119,AO119),"-")</f>
        <v>-</v>
      </c>
      <c r="AS119" s="32"/>
      <c r="AT119" s="125">
        <f t="shared" si="47"/>
        <v>0</v>
      </c>
      <c r="AU119" s="125">
        <f t="shared" si="48"/>
        <v>0</v>
      </c>
      <c r="AV119" s="183">
        <f t="shared" si="49"/>
        <v>0</v>
      </c>
      <c r="AW119" s="32"/>
      <c r="AX119" s="32"/>
      <c r="AY119" s="450" t="str">
        <f t="shared" si="50"/>
        <v xml:space="preserve"> </v>
      </c>
    </row>
    <row r="120" spans="1:51" s="120" customFormat="1">
      <c r="A120" s="547"/>
      <c r="B120" s="547"/>
      <c r="C120" s="117">
        <f t="shared" si="51"/>
        <v>99</v>
      </c>
      <c r="D120" s="173"/>
      <c r="E120" s="173"/>
      <c r="F120" s="341">
        <f t="shared" si="42"/>
        <v>0</v>
      </c>
      <c r="G120" s="117"/>
      <c r="H120" s="118" t="str">
        <f t="shared" si="30"/>
        <v>-</v>
      </c>
      <c r="I120" s="119" t="str">
        <f>IF(J120="s",(D120+E120)/16*F120/12*SUMMARY!$H$60," ")</f>
        <v xml:space="preserve"> </v>
      </c>
      <c r="J120" s="119" t="str">
        <f>IF(F120&gt;0,IF(B120&lt;SUMMARY!$H$63,"C","S")," ")</f>
        <v xml:space="preserve"> </v>
      </c>
      <c r="K120" s="119" t="str">
        <f t="shared" si="31"/>
        <v>-</v>
      </c>
      <c r="L120" s="156"/>
      <c r="M120" s="44" t="str">
        <f t="shared" si="32"/>
        <v>-</v>
      </c>
      <c r="N120" s="157">
        <f t="shared" si="43"/>
        <v>0</v>
      </c>
      <c r="O120" s="157">
        <f t="shared" si="44"/>
        <v>0</v>
      </c>
      <c r="P120" s="157">
        <f t="shared" si="45"/>
        <v>0</v>
      </c>
      <c r="Q120" s="157">
        <f t="shared" si="46"/>
        <v>0</v>
      </c>
      <c r="R120" s="158">
        <f t="shared" si="55"/>
        <v>0</v>
      </c>
      <c r="S120" s="158">
        <f t="shared" si="55"/>
        <v>0</v>
      </c>
      <c r="T120" s="158">
        <f t="shared" si="55"/>
        <v>0</v>
      </c>
      <c r="U120" s="158">
        <f t="shared" si="55"/>
        <v>0</v>
      </c>
      <c r="V120" s="158">
        <f t="shared" si="55"/>
        <v>0</v>
      </c>
      <c r="W120" s="158">
        <f t="shared" si="55"/>
        <v>0</v>
      </c>
      <c r="X120" s="158">
        <f t="shared" si="55"/>
        <v>0</v>
      </c>
      <c r="Y120" s="158">
        <f t="shared" si="55"/>
        <v>0</v>
      </c>
      <c r="Z120" s="158">
        <f t="shared" si="54"/>
        <v>0</v>
      </c>
      <c r="AA120" s="158">
        <f t="shared" si="54"/>
        <v>0</v>
      </c>
      <c r="AB120" s="158">
        <f t="shared" si="54"/>
        <v>0</v>
      </c>
      <c r="AC120" s="158">
        <f t="shared" si="54"/>
        <v>0</v>
      </c>
      <c r="AD120" s="158">
        <f t="shared" si="52"/>
        <v>0</v>
      </c>
      <c r="AE120" s="44" t="str">
        <f>IF(J120="s",IF(K120&gt;(SUMMARY!$I$12*H120),K120,0),"- ")</f>
        <v xml:space="preserve">- </v>
      </c>
      <c r="AF120" s="56" t="str">
        <f t="shared" si="33"/>
        <v>OK</v>
      </c>
      <c r="AG120" s="56">
        <f t="shared" si="34"/>
        <v>0</v>
      </c>
      <c r="AH120" s="56">
        <f t="shared" si="35"/>
        <v>0</v>
      </c>
      <c r="AI120" s="56">
        <f t="shared" si="36"/>
        <v>0</v>
      </c>
      <c r="AJ120" s="56">
        <f t="shared" si="37"/>
        <v>0</v>
      </c>
      <c r="AK120" s="56">
        <f t="shared" si="38"/>
        <v>0</v>
      </c>
      <c r="AL120" s="56">
        <f t="shared" si="39"/>
        <v>0</v>
      </c>
      <c r="AM120" s="159" t="b">
        <f t="shared" si="40"/>
        <v>0</v>
      </c>
      <c r="AN120" s="160" t="str">
        <f>IF(J120="c",SUMMARY!$C$13*F120/12,"-")</f>
        <v>-</v>
      </c>
      <c r="AO120" s="160" t="str">
        <f>IF(J120="s",SUMMARY!$C$12*I120,"-")</f>
        <v>-</v>
      </c>
      <c r="AP120" s="178" t="str">
        <f t="shared" si="41"/>
        <v>-</v>
      </c>
      <c r="AQ120" s="166" t="str">
        <f>IF(J120="s",H120*SUMMARY!$I$12,"-")</f>
        <v>-</v>
      </c>
      <c r="AR120" s="170" t="str">
        <f>IF(J120="S",IF(AO120*SUMMARY!$H$61&gt;AQ120,SUMMARY!$H$61*AQ120,AO120),"-")</f>
        <v>-</v>
      </c>
      <c r="AS120" s="32"/>
      <c r="AT120" s="125">
        <f t="shared" si="47"/>
        <v>0</v>
      </c>
      <c r="AU120" s="125">
        <f t="shared" si="48"/>
        <v>0</v>
      </c>
      <c r="AV120" s="183">
        <f t="shared" si="49"/>
        <v>0</v>
      </c>
      <c r="AW120" s="32"/>
      <c r="AX120" s="32"/>
      <c r="AY120" s="450" t="str">
        <f t="shared" si="50"/>
        <v xml:space="preserve"> </v>
      </c>
    </row>
    <row r="121" spans="1:51" s="120" customFormat="1">
      <c r="A121" s="547"/>
      <c r="B121" s="547"/>
      <c r="C121" s="117">
        <f t="shared" si="51"/>
        <v>100</v>
      </c>
      <c r="D121" s="173"/>
      <c r="E121" s="173"/>
      <c r="F121" s="341">
        <f t="shared" si="42"/>
        <v>0</v>
      </c>
      <c r="G121" s="117"/>
      <c r="H121" s="118" t="str">
        <f t="shared" si="30"/>
        <v>-</v>
      </c>
      <c r="I121" s="119" t="str">
        <f>IF(J121="s",(D121+E121)/16*F121/12*SUMMARY!$H$60," ")</f>
        <v xml:space="preserve"> </v>
      </c>
      <c r="J121" s="119" t="str">
        <f>IF(F121&gt;0,IF(B121&lt;SUMMARY!$H$63,"C","S")," ")</f>
        <v xml:space="preserve"> </v>
      </c>
      <c r="K121" s="119" t="str">
        <f t="shared" si="31"/>
        <v>-</v>
      </c>
      <c r="L121" s="156"/>
      <c r="M121" s="44" t="str">
        <f t="shared" si="32"/>
        <v>-</v>
      </c>
      <c r="N121" s="157">
        <f t="shared" si="43"/>
        <v>0</v>
      </c>
      <c r="O121" s="157">
        <f t="shared" si="44"/>
        <v>0</v>
      </c>
      <c r="P121" s="157">
        <f t="shared" si="45"/>
        <v>0</v>
      </c>
      <c r="Q121" s="157">
        <f t="shared" si="46"/>
        <v>0</v>
      </c>
      <c r="R121" s="158">
        <f t="shared" si="55"/>
        <v>0</v>
      </c>
      <c r="S121" s="158">
        <f t="shared" si="55"/>
        <v>0</v>
      </c>
      <c r="T121" s="158">
        <f t="shared" si="55"/>
        <v>0</v>
      </c>
      <c r="U121" s="158">
        <f t="shared" si="55"/>
        <v>0</v>
      </c>
      <c r="V121" s="158">
        <f t="shared" si="55"/>
        <v>0</v>
      </c>
      <c r="W121" s="158">
        <f t="shared" si="55"/>
        <v>0</v>
      </c>
      <c r="X121" s="158">
        <f t="shared" si="55"/>
        <v>0</v>
      </c>
      <c r="Y121" s="158">
        <f t="shared" si="55"/>
        <v>0</v>
      </c>
      <c r="Z121" s="158">
        <f t="shared" si="54"/>
        <v>0</v>
      </c>
      <c r="AA121" s="158">
        <f t="shared" si="54"/>
        <v>0</v>
      </c>
      <c r="AB121" s="158">
        <f t="shared" si="54"/>
        <v>0</v>
      </c>
      <c r="AC121" s="158">
        <f t="shared" si="54"/>
        <v>0</v>
      </c>
      <c r="AD121" s="158">
        <f t="shared" si="52"/>
        <v>0</v>
      </c>
      <c r="AE121" s="44" t="str">
        <f>IF(J121="s",IF(K121&gt;(SUMMARY!$I$12*H121),K121,0),"- ")</f>
        <v xml:space="preserve">- </v>
      </c>
      <c r="AF121" s="56" t="str">
        <f t="shared" si="33"/>
        <v>OK</v>
      </c>
      <c r="AG121" s="56">
        <f t="shared" si="34"/>
        <v>0</v>
      </c>
      <c r="AH121" s="56">
        <f t="shared" si="35"/>
        <v>0</v>
      </c>
      <c r="AI121" s="56">
        <f t="shared" si="36"/>
        <v>0</v>
      </c>
      <c r="AJ121" s="56">
        <f t="shared" si="37"/>
        <v>0</v>
      </c>
      <c r="AK121" s="56">
        <f t="shared" si="38"/>
        <v>0</v>
      </c>
      <c r="AL121" s="56">
        <f t="shared" si="39"/>
        <v>0</v>
      </c>
      <c r="AM121" s="159" t="b">
        <f t="shared" si="40"/>
        <v>0</v>
      </c>
      <c r="AN121" s="160" t="str">
        <f>IF(J121="c",SUMMARY!$C$13*F121/12,"-")</f>
        <v>-</v>
      </c>
      <c r="AO121" s="160" t="str">
        <f>IF(J121="s",SUMMARY!$C$12*I121,"-")</f>
        <v>-</v>
      </c>
      <c r="AP121" s="178" t="str">
        <f t="shared" si="41"/>
        <v>-</v>
      </c>
      <c r="AQ121" s="166" t="str">
        <f>IF(J121="s",H121*SUMMARY!$I$12,"-")</f>
        <v>-</v>
      </c>
      <c r="AR121" s="170" t="str">
        <f>IF(J121="S",IF(AO121*SUMMARY!$H$61&gt;AQ121,SUMMARY!$H$61*AQ121,AO121),"-")</f>
        <v>-</v>
      </c>
      <c r="AS121" s="32"/>
      <c r="AT121" s="125">
        <f t="shared" si="47"/>
        <v>0</v>
      </c>
      <c r="AU121" s="125">
        <f t="shared" si="48"/>
        <v>0</v>
      </c>
      <c r="AV121" s="183">
        <f t="shared" si="49"/>
        <v>0</v>
      </c>
      <c r="AW121" s="32"/>
      <c r="AX121" s="32"/>
      <c r="AY121" s="450" t="str">
        <f t="shared" si="50"/>
        <v xml:space="preserve"> </v>
      </c>
    </row>
    <row r="122" spans="1:51" s="120" customFormat="1">
      <c r="A122" s="547"/>
      <c r="B122" s="547"/>
      <c r="C122" s="117">
        <f t="shared" si="51"/>
        <v>101</v>
      </c>
      <c r="D122" s="173"/>
      <c r="E122" s="173"/>
      <c r="F122" s="341">
        <f t="shared" si="42"/>
        <v>0</v>
      </c>
      <c r="G122" s="117"/>
      <c r="H122" s="118" t="str">
        <f t="shared" si="30"/>
        <v>-</v>
      </c>
      <c r="I122" s="119" t="str">
        <f>IF(J122="s",(D122+E122)/16*F122/12*SUMMARY!$H$60," ")</f>
        <v xml:space="preserve"> </v>
      </c>
      <c r="J122" s="119" t="str">
        <f>IF(F122&gt;0,IF(B122&lt;SUMMARY!$H$63,"C","S")," ")</f>
        <v xml:space="preserve"> </v>
      </c>
      <c r="K122" s="119" t="str">
        <f t="shared" si="31"/>
        <v>-</v>
      </c>
      <c r="L122" s="156"/>
      <c r="M122" s="44" t="str">
        <f t="shared" si="32"/>
        <v>-</v>
      </c>
      <c r="N122" s="157">
        <f t="shared" si="43"/>
        <v>0</v>
      </c>
      <c r="O122" s="157">
        <f t="shared" si="44"/>
        <v>0</v>
      </c>
      <c r="P122" s="157">
        <f t="shared" si="45"/>
        <v>0</v>
      </c>
      <c r="Q122" s="157">
        <f t="shared" si="46"/>
        <v>0</v>
      </c>
      <c r="R122" s="158">
        <f t="shared" si="55"/>
        <v>0</v>
      </c>
      <c r="S122" s="158">
        <f t="shared" si="55"/>
        <v>0</v>
      </c>
      <c r="T122" s="158">
        <f t="shared" si="55"/>
        <v>0</v>
      </c>
      <c r="U122" s="158">
        <f t="shared" si="55"/>
        <v>0</v>
      </c>
      <c r="V122" s="158">
        <f t="shared" si="55"/>
        <v>0</v>
      </c>
      <c r="W122" s="158">
        <f t="shared" si="55"/>
        <v>0</v>
      </c>
      <c r="X122" s="158">
        <f t="shared" si="55"/>
        <v>0</v>
      </c>
      <c r="Y122" s="158">
        <f t="shared" si="55"/>
        <v>0</v>
      </c>
      <c r="Z122" s="158">
        <f t="shared" si="54"/>
        <v>0</v>
      </c>
      <c r="AA122" s="158">
        <f t="shared" si="54"/>
        <v>0</v>
      </c>
      <c r="AB122" s="158">
        <f t="shared" si="54"/>
        <v>0</v>
      </c>
      <c r="AC122" s="158">
        <f t="shared" si="54"/>
        <v>0</v>
      </c>
      <c r="AD122" s="158">
        <f t="shared" si="52"/>
        <v>0</v>
      </c>
      <c r="AE122" s="44" t="str">
        <f>IF(J122="s",IF(K122&gt;(SUMMARY!$I$12*H122),K122,0),"- ")</f>
        <v xml:space="preserve">- </v>
      </c>
      <c r="AF122" s="56" t="str">
        <f t="shared" si="33"/>
        <v>OK</v>
      </c>
      <c r="AG122" s="56">
        <f t="shared" si="34"/>
        <v>0</v>
      </c>
      <c r="AH122" s="56">
        <f t="shared" si="35"/>
        <v>0</v>
      </c>
      <c r="AI122" s="56">
        <f t="shared" si="36"/>
        <v>0</v>
      </c>
      <c r="AJ122" s="56">
        <f t="shared" si="37"/>
        <v>0</v>
      </c>
      <c r="AK122" s="56">
        <f t="shared" si="38"/>
        <v>0</v>
      </c>
      <c r="AL122" s="56">
        <f t="shared" si="39"/>
        <v>0</v>
      </c>
      <c r="AM122" s="159" t="b">
        <f t="shared" si="40"/>
        <v>0</v>
      </c>
      <c r="AN122" s="160" t="str">
        <f>IF(J122="c",SUMMARY!$C$13*F122/12,"-")</f>
        <v>-</v>
      </c>
      <c r="AO122" s="160" t="str">
        <f>IF(J122="s",SUMMARY!$C$12*I122,"-")</f>
        <v>-</v>
      </c>
      <c r="AP122" s="178" t="str">
        <f t="shared" si="41"/>
        <v>-</v>
      </c>
      <c r="AQ122" s="166" t="str">
        <f>IF(J122="s",H122*SUMMARY!$I$12,"-")</f>
        <v>-</v>
      </c>
      <c r="AR122" s="170" t="str">
        <f>IF(J122="S",IF(AO122*SUMMARY!$H$61&gt;AQ122,SUMMARY!$H$61*AQ122,AO122),"-")</f>
        <v>-</v>
      </c>
      <c r="AS122" s="32"/>
      <c r="AT122" s="125">
        <f t="shared" si="47"/>
        <v>0</v>
      </c>
      <c r="AU122" s="125">
        <f t="shared" si="48"/>
        <v>0</v>
      </c>
      <c r="AV122" s="183">
        <f t="shared" si="49"/>
        <v>0</v>
      </c>
      <c r="AW122" s="32"/>
      <c r="AX122" s="32"/>
      <c r="AY122" s="450" t="str">
        <f t="shared" si="50"/>
        <v xml:space="preserve"> </v>
      </c>
    </row>
    <row r="123" spans="1:51" s="120" customFormat="1">
      <c r="A123" s="506"/>
      <c r="B123" s="506"/>
      <c r="C123" s="117">
        <f t="shared" si="51"/>
        <v>102</v>
      </c>
      <c r="D123" s="173"/>
      <c r="E123" s="173"/>
      <c r="F123" s="341">
        <f t="shared" si="42"/>
        <v>0</v>
      </c>
      <c r="G123" s="117"/>
      <c r="H123" s="118" t="str">
        <f t="shared" si="30"/>
        <v>-</v>
      </c>
      <c r="I123" s="119" t="str">
        <f>IF(J123="s",(D123+E123)/16*F123/12*SUMMARY!$H$60," ")</f>
        <v xml:space="preserve"> </v>
      </c>
      <c r="J123" s="119" t="str">
        <f>IF(F123&gt;0,IF(B123&lt;SUMMARY!$H$63,"C","S")," ")</f>
        <v xml:space="preserve"> </v>
      </c>
      <c r="K123" s="119" t="str">
        <f t="shared" si="31"/>
        <v>-</v>
      </c>
      <c r="L123" s="156"/>
      <c r="M123" s="44" t="str">
        <f t="shared" si="32"/>
        <v>-</v>
      </c>
      <c r="N123" s="157">
        <f t="shared" si="43"/>
        <v>0</v>
      </c>
      <c r="O123" s="157">
        <f t="shared" si="44"/>
        <v>0</v>
      </c>
      <c r="P123" s="157">
        <f t="shared" si="45"/>
        <v>0</v>
      </c>
      <c r="Q123" s="157">
        <f t="shared" si="46"/>
        <v>0</v>
      </c>
      <c r="R123" s="158">
        <f t="shared" si="55"/>
        <v>0</v>
      </c>
      <c r="S123" s="158">
        <f t="shared" si="55"/>
        <v>0</v>
      </c>
      <c r="T123" s="158">
        <f t="shared" si="55"/>
        <v>0</v>
      </c>
      <c r="U123" s="158">
        <f t="shared" si="55"/>
        <v>0</v>
      </c>
      <c r="V123" s="158">
        <f t="shared" si="55"/>
        <v>0</v>
      </c>
      <c r="W123" s="158">
        <f t="shared" si="55"/>
        <v>0</v>
      </c>
      <c r="X123" s="158">
        <f t="shared" si="55"/>
        <v>0</v>
      </c>
      <c r="Y123" s="158">
        <f t="shared" si="55"/>
        <v>0</v>
      </c>
      <c r="Z123" s="158">
        <f t="shared" si="54"/>
        <v>0</v>
      </c>
      <c r="AA123" s="158">
        <f t="shared" si="54"/>
        <v>0</v>
      </c>
      <c r="AB123" s="158">
        <f t="shared" si="54"/>
        <v>0</v>
      </c>
      <c r="AC123" s="158">
        <f t="shared" si="54"/>
        <v>0</v>
      </c>
      <c r="AD123" s="158">
        <f t="shared" si="52"/>
        <v>0</v>
      </c>
      <c r="AE123" s="44" t="str">
        <f>IF(J123="s",IF(K123&gt;(SUMMARY!$I$12*H123),K123,0),"- ")</f>
        <v xml:space="preserve">- </v>
      </c>
      <c r="AF123" s="56" t="str">
        <f t="shared" si="33"/>
        <v>OK</v>
      </c>
      <c r="AG123" s="56">
        <f t="shared" si="34"/>
        <v>0</v>
      </c>
      <c r="AH123" s="56">
        <f t="shared" si="35"/>
        <v>0</v>
      </c>
      <c r="AI123" s="56">
        <f t="shared" si="36"/>
        <v>0</v>
      </c>
      <c r="AJ123" s="56">
        <f t="shared" si="37"/>
        <v>0</v>
      </c>
      <c r="AK123" s="56">
        <f t="shared" si="38"/>
        <v>0</v>
      </c>
      <c r="AL123" s="56">
        <f t="shared" si="39"/>
        <v>0</v>
      </c>
      <c r="AM123" s="159" t="b">
        <f t="shared" si="40"/>
        <v>0</v>
      </c>
      <c r="AN123" s="160" t="str">
        <f>IF(J123="c",SUMMARY!$C$13*F123/12,"-")</f>
        <v>-</v>
      </c>
      <c r="AO123" s="160" t="str">
        <f>IF(J123="s",SUMMARY!$C$12*I123,"-")</f>
        <v>-</v>
      </c>
      <c r="AP123" s="178" t="str">
        <f t="shared" si="41"/>
        <v>-</v>
      </c>
      <c r="AQ123" s="166" t="str">
        <f>IF(J123="s",H123*SUMMARY!$I$12,"-")</f>
        <v>-</v>
      </c>
      <c r="AR123" s="170" t="str">
        <f>IF(J123="S",IF(AO123*SUMMARY!$H$61&gt;AQ123,SUMMARY!$H$61*AQ123,AO123),"-")</f>
        <v>-</v>
      </c>
      <c r="AS123" s="32"/>
      <c r="AT123" s="125">
        <f t="shared" si="47"/>
        <v>0</v>
      </c>
      <c r="AU123" s="125">
        <f t="shared" si="48"/>
        <v>0</v>
      </c>
      <c r="AV123" s="183">
        <f t="shared" si="49"/>
        <v>0</v>
      </c>
      <c r="AW123" s="32"/>
      <c r="AX123" s="32"/>
      <c r="AY123" s="450" t="str">
        <f t="shared" si="50"/>
        <v xml:space="preserve"> </v>
      </c>
    </row>
    <row r="124" spans="1:51" s="120" customFormat="1">
      <c r="A124" s="506"/>
      <c r="B124" s="506"/>
      <c r="C124" s="117">
        <f t="shared" si="51"/>
        <v>103</v>
      </c>
      <c r="D124" s="173"/>
      <c r="E124" s="173"/>
      <c r="F124" s="341">
        <f t="shared" si="42"/>
        <v>0</v>
      </c>
      <c r="G124" s="117"/>
      <c r="H124" s="118" t="str">
        <f t="shared" si="30"/>
        <v>-</v>
      </c>
      <c r="I124" s="119" t="str">
        <f>IF(J124="s",(D124+E124)/16*F124/12*SUMMARY!$H$60," ")</f>
        <v xml:space="preserve"> </v>
      </c>
      <c r="J124" s="119" t="str">
        <f>IF(F124&gt;0,IF(B124&lt;SUMMARY!$H$63,"C","S")," ")</f>
        <v xml:space="preserve"> </v>
      </c>
      <c r="K124" s="119" t="str">
        <f t="shared" si="31"/>
        <v>-</v>
      </c>
      <c r="L124" s="156"/>
      <c r="M124" s="44" t="str">
        <f t="shared" si="32"/>
        <v>-</v>
      </c>
      <c r="N124" s="157">
        <f t="shared" si="43"/>
        <v>0</v>
      </c>
      <c r="O124" s="157">
        <f t="shared" si="44"/>
        <v>0</v>
      </c>
      <c r="P124" s="157">
        <f t="shared" si="45"/>
        <v>0</v>
      </c>
      <c r="Q124" s="157">
        <f t="shared" si="46"/>
        <v>0</v>
      </c>
      <c r="R124" s="158">
        <f t="shared" si="55"/>
        <v>0</v>
      </c>
      <c r="S124" s="158">
        <f t="shared" si="55"/>
        <v>0</v>
      </c>
      <c r="T124" s="158">
        <f t="shared" si="55"/>
        <v>0</v>
      </c>
      <c r="U124" s="158">
        <f t="shared" si="55"/>
        <v>0</v>
      </c>
      <c r="V124" s="158">
        <f t="shared" si="55"/>
        <v>0</v>
      </c>
      <c r="W124" s="158">
        <f t="shared" si="55"/>
        <v>0</v>
      </c>
      <c r="X124" s="158">
        <f t="shared" si="55"/>
        <v>0</v>
      </c>
      <c r="Y124" s="158">
        <f t="shared" si="55"/>
        <v>0</v>
      </c>
      <c r="Z124" s="158">
        <f t="shared" si="54"/>
        <v>0</v>
      </c>
      <c r="AA124" s="158">
        <f t="shared" si="54"/>
        <v>0</v>
      </c>
      <c r="AB124" s="158">
        <f t="shared" si="54"/>
        <v>0</v>
      </c>
      <c r="AC124" s="158">
        <f t="shared" si="54"/>
        <v>0</v>
      </c>
      <c r="AD124" s="158">
        <f t="shared" si="52"/>
        <v>0</v>
      </c>
      <c r="AE124" s="44" t="str">
        <f>IF(J124="s",IF(K124&gt;(SUMMARY!$I$12*H124),K124,0),"- ")</f>
        <v xml:space="preserve">- </v>
      </c>
      <c r="AF124" s="56" t="str">
        <f t="shared" si="33"/>
        <v>OK</v>
      </c>
      <c r="AG124" s="56">
        <f t="shared" si="34"/>
        <v>0</v>
      </c>
      <c r="AH124" s="56">
        <f t="shared" si="35"/>
        <v>0</v>
      </c>
      <c r="AI124" s="56">
        <f t="shared" si="36"/>
        <v>0</v>
      </c>
      <c r="AJ124" s="56">
        <f t="shared" si="37"/>
        <v>0</v>
      </c>
      <c r="AK124" s="56">
        <f t="shared" si="38"/>
        <v>0</v>
      </c>
      <c r="AL124" s="56">
        <f t="shared" si="39"/>
        <v>0</v>
      </c>
      <c r="AM124" s="159" t="b">
        <f t="shared" si="40"/>
        <v>0</v>
      </c>
      <c r="AN124" s="160" t="str">
        <f>IF(J124="c",SUMMARY!$C$13*F124/12,"-")</f>
        <v>-</v>
      </c>
      <c r="AO124" s="160" t="str">
        <f>IF(J124="s",SUMMARY!$C$12*I124,"-")</f>
        <v>-</v>
      </c>
      <c r="AP124" s="178" t="str">
        <f t="shared" si="41"/>
        <v>-</v>
      </c>
      <c r="AQ124" s="166" t="str">
        <f>IF(J124="s",H124*SUMMARY!$I$12,"-")</f>
        <v>-</v>
      </c>
      <c r="AR124" s="170" t="str">
        <f>IF(J124="S",IF(AO124*SUMMARY!$H$61&gt;AQ124,SUMMARY!$H$61*AQ124,AO124),"-")</f>
        <v>-</v>
      </c>
      <c r="AS124" s="32"/>
      <c r="AT124" s="125">
        <f t="shared" si="47"/>
        <v>0</v>
      </c>
      <c r="AU124" s="125">
        <f t="shared" si="48"/>
        <v>0</v>
      </c>
      <c r="AV124" s="183">
        <f t="shared" si="49"/>
        <v>0</v>
      </c>
      <c r="AW124" s="32"/>
      <c r="AX124" s="32"/>
      <c r="AY124" s="450" t="str">
        <f t="shared" si="50"/>
        <v xml:space="preserve"> </v>
      </c>
    </row>
    <row r="125" spans="1:51" s="120" customFormat="1">
      <c r="A125" s="506"/>
      <c r="B125" s="506"/>
      <c r="C125" s="117">
        <f t="shared" si="51"/>
        <v>104</v>
      </c>
      <c r="D125" s="173"/>
      <c r="E125" s="173"/>
      <c r="F125" s="341">
        <f t="shared" si="42"/>
        <v>0</v>
      </c>
      <c r="G125" s="117"/>
      <c r="H125" s="118" t="str">
        <f t="shared" si="30"/>
        <v>-</v>
      </c>
      <c r="I125" s="119" t="str">
        <f>IF(J125="s",(D125+E125)/16*F125/12*SUMMARY!$H$60," ")</f>
        <v xml:space="preserve"> </v>
      </c>
      <c r="J125" s="119" t="str">
        <f>IF(F125&gt;0,IF(B125&lt;SUMMARY!$H$63,"C","S")," ")</f>
        <v xml:space="preserve"> </v>
      </c>
      <c r="K125" s="119" t="str">
        <f t="shared" si="31"/>
        <v>-</v>
      </c>
      <c r="L125" s="156"/>
      <c r="M125" s="44" t="str">
        <f t="shared" si="32"/>
        <v>-</v>
      </c>
      <c r="N125" s="157">
        <f t="shared" si="43"/>
        <v>0</v>
      </c>
      <c r="O125" s="157">
        <f t="shared" si="44"/>
        <v>0</v>
      </c>
      <c r="P125" s="157">
        <f t="shared" si="45"/>
        <v>0</v>
      </c>
      <c r="Q125" s="157">
        <f t="shared" si="46"/>
        <v>0</v>
      </c>
      <c r="R125" s="158">
        <f t="shared" si="55"/>
        <v>0</v>
      </c>
      <c r="S125" s="158">
        <f t="shared" si="55"/>
        <v>0</v>
      </c>
      <c r="T125" s="158">
        <f t="shared" si="55"/>
        <v>0</v>
      </c>
      <c r="U125" s="158">
        <f t="shared" si="55"/>
        <v>0</v>
      </c>
      <c r="V125" s="158">
        <f t="shared" si="55"/>
        <v>0</v>
      </c>
      <c r="W125" s="158">
        <f t="shared" si="55"/>
        <v>0</v>
      </c>
      <c r="X125" s="158">
        <f t="shared" si="55"/>
        <v>0</v>
      </c>
      <c r="Y125" s="158">
        <f t="shared" si="55"/>
        <v>0</v>
      </c>
      <c r="Z125" s="158">
        <f t="shared" si="54"/>
        <v>0</v>
      </c>
      <c r="AA125" s="158">
        <f t="shared" si="54"/>
        <v>0</v>
      </c>
      <c r="AB125" s="158">
        <f t="shared" si="54"/>
        <v>0</v>
      </c>
      <c r="AC125" s="158">
        <f t="shared" si="54"/>
        <v>0</v>
      </c>
      <c r="AD125" s="158">
        <f t="shared" si="52"/>
        <v>0</v>
      </c>
      <c r="AE125" s="44" t="str">
        <f>IF(J125="s",IF(K125&gt;(SUMMARY!$I$12*H125),K125,0),"- ")</f>
        <v xml:space="preserve">- </v>
      </c>
      <c r="AF125" s="56" t="str">
        <f t="shared" si="33"/>
        <v>OK</v>
      </c>
      <c r="AG125" s="56">
        <f t="shared" si="34"/>
        <v>0</v>
      </c>
      <c r="AH125" s="56">
        <f t="shared" si="35"/>
        <v>0</v>
      </c>
      <c r="AI125" s="56">
        <f t="shared" si="36"/>
        <v>0</v>
      </c>
      <c r="AJ125" s="56">
        <f t="shared" si="37"/>
        <v>0</v>
      </c>
      <c r="AK125" s="56">
        <f t="shared" si="38"/>
        <v>0</v>
      </c>
      <c r="AL125" s="56">
        <f t="shared" si="39"/>
        <v>0</v>
      </c>
      <c r="AM125" s="159" t="b">
        <f t="shared" si="40"/>
        <v>0</v>
      </c>
      <c r="AN125" s="160" t="str">
        <f>IF(J125="c",SUMMARY!$C$13*F125/12,"-")</f>
        <v>-</v>
      </c>
      <c r="AO125" s="160" t="str">
        <f>IF(J125="s",SUMMARY!$C$12*I125,"-")</f>
        <v>-</v>
      </c>
      <c r="AP125" s="178" t="str">
        <f t="shared" si="41"/>
        <v>-</v>
      </c>
      <c r="AQ125" s="166" t="str">
        <f>IF(J125="s",H125*SUMMARY!$I$12,"-")</f>
        <v>-</v>
      </c>
      <c r="AR125" s="170" t="str">
        <f>IF(J125="S",IF(AO125*SUMMARY!$H$61&gt;AQ125,SUMMARY!$H$61*AQ125,AO125),"-")</f>
        <v>-</v>
      </c>
      <c r="AS125" s="32"/>
      <c r="AT125" s="125">
        <f t="shared" si="47"/>
        <v>0</v>
      </c>
      <c r="AU125" s="125">
        <f t="shared" si="48"/>
        <v>0</v>
      </c>
      <c r="AV125" s="183">
        <f t="shared" si="49"/>
        <v>0</v>
      </c>
      <c r="AW125" s="32"/>
      <c r="AX125" s="32"/>
      <c r="AY125" s="450" t="str">
        <f t="shared" si="50"/>
        <v xml:space="preserve"> </v>
      </c>
    </row>
    <row r="126" spans="1:51" s="120" customFormat="1">
      <c r="A126" s="506"/>
      <c r="B126" s="506"/>
      <c r="C126" s="117">
        <f t="shared" si="51"/>
        <v>105</v>
      </c>
      <c r="D126" s="173"/>
      <c r="E126" s="173"/>
      <c r="F126" s="341">
        <f t="shared" si="42"/>
        <v>0</v>
      </c>
      <c r="G126" s="117"/>
      <c r="H126" s="118" t="str">
        <f t="shared" si="30"/>
        <v>-</v>
      </c>
      <c r="I126" s="119" t="str">
        <f>IF(J126="s",(D126+E126)/16*F126/12*SUMMARY!$H$60," ")</f>
        <v xml:space="preserve"> </v>
      </c>
      <c r="J126" s="119" t="str">
        <f>IF(F126&gt;0,IF(B126&lt;SUMMARY!$H$63,"C","S")," ")</f>
        <v xml:space="preserve"> </v>
      </c>
      <c r="K126" s="119" t="str">
        <f t="shared" si="31"/>
        <v>-</v>
      </c>
      <c r="L126" s="156"/>
      <c r="M126" s="44" t="str">
        <f t="shared" si="32"/>
        <v>-</v>
      </c>
      <c r="N126" s="157">
        <f t="shared" si="43"/>
        <v>0</v>
      </c>
      <c r="O126" s="157">
        <f t="shared" si="44"/>
        <v>0</v>
      </c>
      <c r="P126" s="157">
        <f t="shared" si="45"/>
        <v>0</v>
      </c>
      <c r="Q126" s="157">
        <f t="shared" si="46"/>
        <v>0</v>
      </c>
      <c r="R126" s="158">
        <f t="shared" si="55"/>
        <v>0</v>
      </c>
      <c r="S126" s="158">
        <f t="shared" si="55"/>
        <v>0</v>
      </c>
      <c r="T126" s="158">
        <f t="shared" si="55"/>
        <v>0</v>
      </c>
      <c r="U126" s="158">
        <f t="shared" si="55"/>
        <v>0</v>
      </c>
      <c r="V126" s="158">
        <f t="shared" si="55"/>
        <v>0</v>
      </c>
      <c r="W126" s="158">
        <f t="shared" si="55"/>
        <v>0</v>
      </c>
      <c r="X126" s="158">
        <f t="shared" si="55"/>
        <v>0</v>
      </c>
      <c r="Y126" s="158">
        <f t="shared" si="55"/>
        <v>0</v>
      </c>
      <c r="Z126" s="158">
        <f t="shared" si="54"/>
        <v>0</v>
      </c>
      <c r="AA126" s="158">
        <f t="shared" si="54"/>
        <v>0</v>
      </c>
      <c r="AB126" s="158">
        <f t="shared" si="54"/>
        <v>0</v>
      </c>
      <c r="AC126" s="158">
        <f t="shared" si="54"/>
        <v>0</v>
      </c>
      <c r="AD126" s="158">
        <f t="shared" si="52"/>
        <v>0</v>
      </c>
      <c r="AE126" s="44" t="str">
        <f>IF(J126="s",IF(K126&gt;(SUMMARY!$I$12*H126),K126,0),"- ")</f>
        <v xml:space="preserve">- </v>
      </c>
      <c r="AF126" s="56" t="str">
        <f t="shared" si="33"/>
        <v>OK</v>
      </c>
      <c r="AG126" s="56">
        <f t="shared" si="34"/>
        <v>0</v>
      </c>
      <c r="AH126" s="56">
        <f t="shared" si="35"/>
        <v>0</v>
      </c>
      <c r="AI126" s="56">
        <f t="shared" si="36"/>
        <v>0</v>
      </c>
      <c r="AJ126" s="56">
        <f t="shared" si="37"/>
        <v>0</v>
      </c>
      <c r="AK126" s="56">
        <f t="shared" si="38"/>
        <v>0</v>
      </c>
      <c r="AL126" s="56">
        <f t="shared" si="39"/>
        <v>0</v>
      </c>
      <c r="AM126" s="159" t="b">
        <f t="shared" si="40"/>
        <v>0</v>
      </c>
      <c r="AN126" s="160" t="str">
        <f>IF(J126="c",SUMMARY!$C$13*F126/12,"-")</f>
        <v>-</v>
      </c>
      <c r="AO126" s="160" t="str">
        <f>IF(J126="s",SUMMARY!$C$12*I126,"-")</f>
        <v>-</v>
      </c>
      <c r="AP126" s="178" t="str">
        <f t="shared" si="41"/>
        <v>-</v>
      </c>
      <c r="AQ126" s="166" t="str">
        <f>IF(J126="s",H126*SUMMARY!$I$12,"-")</f>
        <v>-</v>
      </c>
      <c r="AR126" s="170" t="str">
        <f>IF(J126="S",IF(AO126*SUMMARY!$H$61&gt;AQ126,SUMMARY!$H$61*AQ126,AO126),"-")</f>
        <v>-</v>
      </c>
      <c r="AS126" s="32"/>
      <c r="AT126" s="125">
        <f t="shared" si="47"/>
        <v>0</v>
      </c>
      <c r="AU126" s="125">
        <f t="shared" si="48"/>
        <v>0</v>
      </c>
      <c r="AV126" s="183">
        <f t="shared" si="49"/>
        <v>0</v>
      </c>
      <c r="AW126" s="32"/>
      <c r="AX126" s="32"/>
      <c r="AY126" s="450" t="str">
        <f t="shared" si="50"/>
        <v xml:space="preserve"> </v>
      </c>
    </row>
    <row r="127" spans="1:51" s="120" customFormat="1">
      <c r="A127" s="506"/>
      <c r="B127" s="506"/>
      <c r="C127" s="117">
        <f t="shared" si="51"/>
        <v>106</v>
      </c>
      <c r="D127" s="173"/>
      <c r="E127" s="173"/>
      <c r="F127" s="341">
        <f t="shared" si="42"/>
        <v>0</v>
      </c>
      <c r="G127" s="117"/>
      <c r="H127" s="118" t="str">
        <f t="shared" si="30"/>
        <v>-</v>
      </c>
      <c r="I127" s="119" t="str">
        <f>IF(J127="s",(D127+E127)/16*F127/12*SUMMARY!$H$60," ")</f>
        <v xml:space="preserve"> </v>
      </c>
      <c r="J127" s="119" t="str">
        <f>IF(F127&gt;0,IF(B127&lt;SUMMARY!$H$63,"C","S")," ")</f>
        <v xml:space="preserve"> </v>
      </c>
      <c r="K127" s="119" t="str">
        <f t="shared" si="31"/>
        <v>-</v>
      </c>
      <c r="L127" s="156"/>
      <c r="M127" s="44" t="str">
        <f t="shared" si="32"/>
        <v>-</v>
      </c>
      <c r="N127" s="157">
        <f t="shared" si="43"/>
        <v>0</v>
      </c>
      <c r="O127" s="157">
        <f t="shared" si="44"/>
        <v>0</v>
      </c>
      <c r="P127" s="157">
        <f t="shared" si="45"/>
        <v>0</v>
      </c>
      <c r="Q127" s="157">
        <f t="shared" si="46"/>
        <v>0</v>
      </c>
      <c r="R127" s="158">
        <f t="shared" si="55"/>
        <v>0</v>
      </c>
      <c r="S127" s="158">
        <f t="shared" si="55"/>
        <v>0</v>
      </c>
      <c r="T127" s="158">
        <f t="shared" si="55"/>
        <v>0</v>
      </c>
      <c r="U127" s="158">
        <f t="shared" si="55"/>
        <v>0</v>
      </c>
      <c r="V127" s="158">
        <f t="shared" si="55"/>
        <v>0</v>
      </c>
      <c r="W127" s="158">
        <f t="shared" si="55"/>
        <v>0</v>
      </c>
      <c r="X127" s="158">
        <f t="shared" si="55"/>
        <v>0</v>
      </c>
      <c r="Y127" s="158">
        <f t="shared" si="55"/>
        <v>0</v>
      </c>
      <c r="Z127" s="158">
        <f t="shared" si="54"/>
        <v>0</v>
      </c>
      <c r="AA127" s="158">
        <f t="shared" si="54"/>
        <v>0</v>
      </c>
      <c r="AB127" s="158">
        <f t="shared" si="54"/>
        <v>0</v>
      </c>
      <c r="AC127" s="158">
        <f t="shared" si="54"/>
        <v>0</v>
      </c>
      <c r="AD127" s="158">
        <f t="shared" si="52"/>
        <v>0</v>
      </c>
      <c r="AE127" s="44" t="str">
        <f>IF(J127="s",IF(K127&gt;(SUMMARY!$I$12*H127),K127,0),"- ")</f>
        <v xml:space="preserve">- </v>
      </c>
      <c r="AF127" s="56" t="str">
        <f t="shared" si="33"/>
        <v>OK</v>
      </c>
      <c r="AG127" s="56">
        <f t="shared" si="34"/>
        <v>0</v>
      </c>
      <c r="AH127" s="56">
        <f t="shared" si="35"/>
        <v>0</v>
      </c>
      <c r="AI127" s="56">
        <f t="shared" si="36"/>
        <v>0</v>
      </c>
      <c r="AJ127" s="56">
        <f t="shared" si="37"/>
        <v>0</v>
      </c>
      <c r="AK127" s="56">
        <f t="shared" si="38"/>
        <v>0</v>
      </c>
      <c r="AL127" s="56">
        <f t="shared" si="39"/>
        <v>0</v>
      </c>
      <c r="AM127" s="159" t="b">
        <f t="shared" si="40"/>
        <v>0</v>
      </c>
      <c r="AN127" s="160" t="str">
        <f>IF(J127="c",SUMMARY!$C$13*F127/12,"-")</f>
        <v>-</v>
      </c>
      <c r="AO127" s="160" t="str">
        <f>IF(J127="s",SUMMARY!$C$12*I127,"-")</f>
        <v>-</v>
      </c>
      <c r="AP127" s="178" t="str">
        <f t="shared" si="41"/>
        <v>-</v>
      </c>
      <c r="AQ127" s="166" t="str">
        <f>IF(J127="s",H127*SUMMARY!$I$12,"-")</f>
        <v>-</v>
      </c>
      <c r="AR127" s="170" t="str">
        <f>IF(J127="S",IF(AO127*SUMMARY!$H$61&gt;AQ127,SUMMARY!$H$61*AQ127,AO127),"-")</f>
        <v>-</v>
      </c>
      <c r="AS127" s="32"/>
      <c r="AT127" s="125">
        <f t="shared" si="47"/>
        <v>0</v>
      </c>
      <c r="AU127" s="125">
        <f t="shared" si="48"/>
        <v>0</v>
      </c>
      <c r="AV127" s="183">
        <f t="shared" si="49"/>
        <v>0</v>
      </c>
      <c r="AW127" s="32"/>
      <c r="AX127" s="32"/>
      <c r="AY127" s="450" t="str">
        <f t="shared" si="50"/>
        <v xml:space="preserve"> </v>
      </c>
    </row>
    <row r="128" spans="1:51" s="120" customFormat="1">
      <c r="A128" s="506"/>
      <c r="B128" s="506"/>
      <c r="C128" s="117">
        <f t="shared" si="51"/>
        <v>107</v>
      </c>
      <c r="D128" s="173"/>
      <c r="E128" s="173"/>
      <c r="F128" s="341">
        <f t="shared" si="42"/>
        <v>0</v>
      </c>
      <c r="G128" s="117"/>
      <c r="H128" s="118" t="str">
        <f t="shared" si="30"/>
        <v>-</v>
      </c>
      <c r="I128" s="119" t="str">
        <f>IF(J128="s",(D128+E128)/16*F128/12*SUMMARY!$H$60," ")</f>
        <v xml:space="preserve"> </v>
      </c>
      <c r="J128" s="119" t="str">
        <f>IF(F128&gt;0,IF(B128&lt;SUMMARY!$H$63,"C","S")," ")</f>
        <v xml:space="preserve"> </v>
      </c>
      <c r="K128" s="119" t="str">
        <f t="shared" si="31"/>
        <v>-</v>
      </c>
      <c r="L128" s="156"/>
      <c r="M128" s="44" t="str">
        <f t="shared" si="32"/>
        <v>-</v>
      </c>
      <c r="N128" s="157">
        <f t="shared" si="43"/>
        <v>0</v>
      </c>
      <c r="O128" s="157">
        <f t="shared" si="44"/>
        <v>0</v>
      </c>
      <c r="P128" s="157">
        <f t="shared" si="45"/>
        <v>0</v>
      </c>
      <c r="Q128" s="157">
        <f t="shared" si="46"/>
        <v>0</v>
      </c>
      <c r="R128" s="158">
        <f t="shared" si="55"/>
        <v>0</v>
      </c>
      <c r="S128" s="158">
        <f t="shared" si="55"/>
        <v>0</v>
      </c>
      <c r="T128" s="158">
        <f t="shared" si="55"/>
        <v>0</v>
      </c>
      <c r="U128" s="158">
        <f t="shared" si="55"/>
        <v>0</v>
      </c>
      <c r="V128" s="158">
        <f t="shared" si="55"/>
        <v>0</v>
      </c>
      <c r="W128" s="158">
        <f t="shared" si="55"/>
        <v>0</v>
      </c>
      <c r="X128" s="158">
        <f t="shared" si="55"/>
        <v>0</v>
      </c>
      <c r="Y128" s="158">
        <f t="shared" si="55"/>
        <v>0</v>
      </c>
      <c r="Z128" s="158">
        <f t="shared" si="54"/>
        <v>0</v>
      </c>
      <c r="AA128" s="158">
        <f t="shared" si="54"/>
        <v>0</v>
      </c>
      <c r="AB128" s="158">
        <f t="shared" si="54"/>
        <v>0</v>
      </c>
      <c r="AC128" s="158">
        <f t="shared" si="54"/>
        <v>0</v>
      </c>
      <c r="AD128" s="158">
        <f t="shared" si="52"/>
        <v>0</v>
      </c>
      <c r="AE128" s="44" t="str">
        <f>IF(J128="s",IF(K128&gt;(SUMMARY!$I$12*H128),K128,0),"- ")</f>
        <v xml:space="preserve">- </v>
      </c>
      <c r="AF128" s="56" t="str">
        <f t="shared" si="33"/>
        <v>OK</v>
      </c>
      <c r="AG128" s="56">
        <f t="shared" si="34"/>
        <v>0</v>
      </c>
      <c r="AH128" s="56">
        <f t="shared" si="35"/>
        <v>0</v>
      </c>
      <c r="AI128" s="56">
        <f t="shared" si="36"/>
        <v>0</v>
      </c>
      <c r="AJ128" s="56">
        <f t="shared" si="37"/>
        <v>0</v>
      </c>
      <c r="AK128" s="56">
        <f t="shared" si="38"/>
        <v>0</v>
      </c>
      <c r="AL128" s="56">
        <f t="shared" si="39"/>
        <v>0</v>
      </c>
      <c r="AM128" s="159" t="b">
        <f t="shared" si="40"/>
        <v>0</v>
      </c>
      <c r="AN128" s="160" t="str">
        <f>IF(J128="c",SUMMARY!$C$13*F128/12,"-")</f>
        <v>-</v>
      </c>
      <c r="AO128" s="160" t="str">
        <f>IF(J128="s",SUMMARY!$C$12*I128,"-")</f>
        <v>-</v>
      </c>
      <c r="AP128" s="178" t="str">
        <f t="shared" si="41"/>
        <v>-</v>
      </c>
      <c r="AQ128" s="166" t="str">
        <f>IF(J128="s",H128*SUMMARY!$I$12,"-")</f>
        <v>-</v>
      </c>
      <c r="AR128" s="170" t="str">
        <f>IF(J128="S",IF(AO128*SUMMARY!$H$61&gt;AQ128,SUMMARY!$H$61*AQ128,AO128),"-")</f>
        <v>-</v>
      </c>
      <c r="AS128" s="32"/>
      <c r="AT128" s="125">
        <f t="shared" si="47"/>
        <v>0</v>
      </c>
      <c r="AU128" s="125">
        <f t="shared" si="48"/>
        <v>0</v>
      </c>
      <c r="AV128" s="183">
        <f t="shared" si="49"/>
        <v>0</v>
      </c>
      <c r="AW128" s="32"/>
      <c r="AX128" s="32"/>
      <c r="AY128" s="450" t="str">
        <f t="shared" si="50"/>
        <v xml:space="preserve"> </v>
      </c>
    </row>
    <row r="129" spans="1:51" s="120" customFormat="1">
      <c r="A129" s="506"/>
      <c r="B129" s="506"/>
      <c r="C129" s="117">
        <f t="shared" si="51"/>
        <v>108</v>
      </c>
      <c r="D129" s="173"/>
      <c r="E129" s="173"/>
      <c r="F129" s="341">
        <f t="shared" si="42"/>
        <v>0</v>
      </c>
      <c r="G129" s="117"/>
      <c r="H129" s="118" t="str">
        <f t="shared" si="30"/>
        <v>-</v>
      </c>
      <c r="I129" s="119" t="str">
        <f>IF(J129="s",(D129+E129)/16*F129/12*SUMMARY!$H$60," ")</f>
        <v xml:space="preserve"> </v>
      </c>
      <c r="J129" s="119" t="str">
        <f>IF(F129&gt;0,IF(B129&lt;SUMMARY!$H$63,"C","S")," ")</f>
        <v xml:space="preserve"> </v>
      </c>
      <c r="K129" s="119" t="str">
        <f t="shared" si="31"/>
        <v>-</v>
      </c>
      <c r="L129" s="156"/>
      <c r="M129" s="44" t="str">
        <f t="shared" si="32"/>
        <v>-</v>
      </c>
      <c r="N129" s="157">
        <f t="shared" si="43"/>
        <v>0</v>
      </c>
      <c r="O129" s="157">
        <f t="shared" si="44"/>
        <v>0</v>
      </c>
      <c r="P129" s="157">
        <f t="shared" si="45"/>
        <v>0</v>
      </c>
      <c r="Q129" s="157">
        <f t="shared" si="46"/>
        <v>0</v>
      </c>
      <c r="R129" s="158">
        <f t="shared" si="55"/>
        <v>0</v>
      </c>
      <c r="S129" s="158">
        <f t="shared" si="55"/>
        <v>0</v>
      </c>
      <c r="T129" s="158">
        <f t="shared" si="55"/>
        <v>0</v>
      </c>
      <c r="U129" s="158">
        <f t="shared" si="55"/>
        <v>0</v>
      </c>
      <c r="V129" s="158">
        <f t="shared" si="55"/>
        <v>0</v>
      </c>
      <c r="W129" s="158">
        <f t="shared" si="55"/>
        <v>0</v>
      </c>
      <c r="X129" s="158">
        <f t="shared" si="55"/>
        <v>0</v>
      </c>
      <c r="Y129" s="158">
        <f t="shared" si="55"/>
        <v>0</v>
      </c>
      <c r="Z129" s="158">
        <f t="shared" si="54"/>
        <v>0</v>
      </c>
      <c r="AA129" s="158">
        <f t="shared" si="54"/>
        <v>0</v>
      </c>
      <c r="AB129" s="158">
        <f t="shared" si="54"/>
        <v>0</v>
      </c>
      <c r="AC129" s="158">
        <f t="shared" si="54"/>
        <v>0</v>
      </c>
      <c r="AD129" s="158">
        <f t="shared" si="52"/>
        <v>0</v>
      </c>
      <c r="AE129" s="44" t="str">
        <f>IF(J129="s",IF(K129&gt;(SUMMARY!$I$12*H129),K129,0),"- ")</f>
        <v xml:space="preserve">- </v>
      </c>
      <c r="AF129" s="56" t="str">
        <f t="shared" si="33"/>
        <v>OK</v>
      </c>
      <c r="AG129" s="56">
        <f t="shared" si="34"/>
        <v>0</v>
      </c>
      <c r="AH129" s="56">
        <f t="shared" si="35"/>
        <v>0</v>
      </c>
      <c r="AI129" s="56">
        <f t="shared" si="36"/>
        <v>0</v>
      </c>
      <c r="AJ129" s="56">
        <f t="shared" si="37"/>
        <v>0</v>
      </c>
      <c r="AK129" s="56">
        <f t="shared" si="38"/>
        <v>0</v>
      </c>
      <c r="AL129" s="56">
        <f t="shared" si="39"/>
        <v>0</v>
      </c>
      <c r="AM129" s="159" t="b">
        <f t="shared" si="40"/>
        <v>0</v>
      </c>
      <c r="AN129" s="160" t="str">
        <f>IF(J129="c",SUMMARY!$C$13*F129/12,"-")</f>
        <v>-</v>
      </c>
      <c r="AO129" s="160" t="str">
        <f>IF(J129="s",SUMMARY!$C$12*I129,"-")</f>
        <v>-</v>
      </c>
      <c r="AP129" s="178" t="str">
        <f t="shared" si="41"/>
        <v>-</v>
      </c>
      <c r="AQ129" s="166" t="str">
        <f>IF(J129="s",H129*SUMMARY!$I$12,"-")</f>
        <v>-</v>
      </c>
      <c r="AR129" s="170" t="str">
        <f>IF(J129="S",IF(AO129*SUMMARY!$H$61&gt;AQ129,SUMMARY!$H$61*AQ129,AO129),"-")</f>
        <v>-</v>
      </c>
      <c r="AS129" s="32"/>
      <c r="AT129" s="125">
        <f t="shared" si="47"/>
        <v>0</v>
      </c>
      <c r="AU129" s="125">
        <f t="shared" si="48"/>
        <v>0</v>
      </c>
      <c r="AV129" s="183">
        <f t="shared" si="49"/>
        <v>0</v>
      </c>
      <c r="AW129" s="32"/>
      <c r="AX129" s="32"/>
      <c r="AY129" s="450" t="str">
        <f t="shared" si="50"/>
        <v xml:space="preserve"> </v>
      </c>
    </row>
    <row r="130" spans="1:51" s="120" customFormat="1">
      <c r="A130" s="506"/>
      <c r="B130" s="506"/>
      <c r="C130" s="117">
        <f t="shared" si="51"/>
        <v>109</v>
      </c>
      <c r="D130" s="173"/>
      <c r="E130" s="173"/>
      <c r="F130" s="341">
        <f t="shared" si="42"/>
        <v>0</v>
      </c>
      <c r="G130" s="117"/>
      <c r="H130" s="118" t="str">
        <f t="shared" si="30"/>
        <v>-</v>
      </c>
      <c r="I130" s="119" t="str">
        <f>IF(J130="s",(D130+E130)/16*F130/12*SUMMARY!$H$60," ")</f>
        <v xml:space="preserve"> </v>
      </c>
      <c r="J130" s="119" t="str">
        <f>IF(F130&gt;0,IF(B130&lt;SUMMARY!$H$63,"C","S")," ")</f>
        <v xml:space="preserve"> </v>
      </c>
      <c r="K130" s="119" t="str">
        <f t="shared" si="31"/>
        <v>-</v>
      </c>
      <c r="L130" s="156"/>
      <c r="M130" s="44" t="str">
        <f t="shared" si="32"/>
        <v>-</v>
      </c>
      <c r="N130" s="157">
        <f t="shared" si="43"/>
        <v>0</v>
      </c>
      <c r="O130" s="157">
        <f t="shared" si="44"/>
        <v>0</v>
      </c>
      <c r="P130" s="157">
        <f t="shared" si="45"/>
        <v>0</v>
      </c>
      <c r="Q130" s="157">
        <f t="shared" si="46"/>
        <v>0</v>
      </c>
      <c r="R130" s="158">
        <f t="shared" si="55"/>
        <v>0</v>
      </c>
      <c r="S130" s="158">
        <f t="shared" si="55"/>
        <v>0</v>
      </c>
      <c r="T130" s="158">
        <f t="shared" si="55"/>
        <v>0</v>
      </c>
      <c r="U130" s="158">
        <f t="shared" si="55"/>
        <v>0</v>
      </c>
      <c r="V130" s="158">
        <f t="shared" si="55"/>
        <v>0</v>
      </c>
      <c r="W130" s="158">
        <f t="shared" si="55"/>
        <v>0</v>
      </c>
      <c r="X130" s="158">
        <f t="shared" si="55"/>
        <v>0</v>
      </c>
      <c r="Y130" s="158">
        <f t="shared" si="55"/>
        <v>0</v>
      </c>
      <c r="Z130" s="158">
        <f t="shared" si="54"/>
        <v>0</v>
      </c>
      <c r="AA130" s="158">
        <f t="shared" si="54"/>
        <v>0</v>
      </c>
      <c r="AB130" s="158">
        <f t="shared" si="54"/>
        <v>0</v>
      </c>
      <c r="AC130" s="158">
        <f t="shared" si="54"/>
        <v>0</v>
      </c>
      <c r="AD130" s="158">
        <f t="shared" si="52"/>
        <v>0</v>
      </c>
      <c r="AE130" s="44" t="str">
        <f>IF(J130="s",IF(K130&gt;(SUMMARY!$I$12*H130),K130,0),"- ")</f>
        <v xml:space="preserve">- </v>
      </c>
      <c r="AF130" s="56" t="str">
        <f t="shared" si="33"/>
        <v>OK</v>
      </c>
      <c r="AG130" s="56">
        <f t="shared" si="34"/>
        <v>0</v>
      </c>
      <c r="AH130" s="56">
        <f t="shared" si="35"/>
        <v>0</v>
      </c>
      <c r="AI130" s="56">
        <f t="shared" si="36"/>
        <v>0</v>
      </c>
      <c r="AJ130" s="56">
        <f t="shared" si="37"/>
        <v>0</v>
      </c>
      <c r="AK130" s="56">
        <f t="shared" si="38"/>
        <v>0</v>
      </c>
      <c r="AL130" s="56">
        <f t="shared" si="39"/>
        <v>0</v>
      </c>
      <c r="AM130" s="159" t="b">
        <f t="shared" si="40"/>
        <v>0</v>
      </c>
      <c r="AN130" s="160" t="str">
        <f>IF(J130="c",SUMMARY!$C$13*F130/12,"-")</f>
        <v>-</v>
      </c>
      <c r="AO130" s="160" t="str">
        <f>IF(J130="s",SUMMARY!$C$12*I130,"-")</f>
        <v>-</v>
      </c>
      <c r="AP130" s="178" t="str">
        <f t="shared" si="41"/>
        <v>-</v>
      </c>
      <c r="AQ130" s="166" t="str">
        <f>IF(J130="s",H130*SUMMARY!$I$12,"-")</f>
        <v>-</v>
      </c>
      <c r="AR130" s="170" t="str">
        <f>IF(J130="S",IF(AO130*SUMMARY!$H$61&gt;AQ130,SUMMARY!$H$61*AQ130,AO130),"-")</f>
        <v>-</v>
      </c>
      <c r="AS130" s="32"/>
      <c r="AT130" s="125">
        <f t="shared" si="47"/>
        <v>0</v>
      </c>
      <c r="AU130" s="125">
        <f t="shared" si="48"/>
        <v>0</v>
      </c>
      <c r="AV130" s="183">
        <f t="shared" si="49"/>
        <v>0</v>
      </c>
      <c r="AW130" s="32"/>
      <c r="AX130" s="32"/>
      <c r="AY130" s="450" t="str">
        <f t="shared" si="50"/>
        <v xml:space="preserve"> </v>
      </c>
    </row>
    <row r="131" spans="1:51" s="120" customFormat="1">
      <c r="A131" s="506"/>
      <c r="B131" s="506"/>
      <c r="C131" s="117">
        <f t="shared" si="51"/>
        <v>110</v>
      </c>
      <c r="D131" s="173"/>
      <c r="E131" s="173"/>
      <c r="F131" s="341">
        <f t="shared" si="42"/>
        <v>0</v>
      </c>
      <c r="G131" s="117"/>
      <c r="H131" s="118" t="str">
        <f t="shared" si="30"/>
        <v>-</v>
      </c>
      <c r="I131" s="119" t="str">
        <f>IF(J131="s",(D131+E131)/16*F131/12*SUMMARY!$H$60," ")</f>
        <v xml:space="preserve"> </v>
      </c>
      <c r="J131" s="119" t="str">
        <f>IF(F131&gt;0,IF(B131&lt;SUMMARY!$H$63,"C","S")," ")</f>
        <v xml:space="preserve"> </v>
      </c>
      <c r="K131" s="119" t="str">
        <f t="shared" si="31"/>
        <v>-</v>
      </c>
      <c r="L131" s="156"/>
      <c r="M131" s="44" t="str">
        <f t="shared" si="32"/>
        <v>-</v>
      </c>
      <c r="N131" s="157">
        <f t="shared" si="43"/>
        <v>0</v>
      </c>
      <c r="O131" s="157">
        <f t="shared" si="44"/>
        <v>0</v>
      </c>
      <c r="P131" s="157">
        <f t="shared" si="45"/>
        <v>0</v>
      </c>
      <c r="Q131" s="157">
        <f t="shared" si="46"/>
        <v>0</v>
      </c>
      <c r="R131" s="158">
        <f t="shared" si="55"/>
        <v>0</v>
      </c>
      <c r="S131" s="158">
        <f t="shared" si="55"/>
        <v>0</v>
      </c>
      <c r="T131" s="158">
        <f t="shared" si="55"/>
        <v>0</v>
      </c>
      <c r="U131" s="158">
        <f t="shared" si="55"/>
        <v>0</v>
      </c>
      <c r="V131" s="158">
        <f t="shared" si="55"/>
        <v>0</v>
      </c>
      <c r="W131" s="158">
        <f t="shared" si="55"/>
        <v>0</v>
      </c>
      <c r="X131" s="158">
        <f t="shared" si="55"/>
        <v>0</v>
      </c>
      <c r="Y131" s="158">
        <f t="shared" si="55"/>
        <v>0</v>
      </c>
      <c r="Z131" s="158">
        <f t="shared" si="54"/>
        <v>0</v>
      </c>
      <c r="AA131" s="158">
        <f t="shared" si="54"/>
        <v>0</v>
      </c>
      <c r="AB131" s="158">
        <f t="shared" si="54"/>
        <v>0</v>
      </c>
      <c r="AC131" s="158">
        <f t="shared" si="54"/>
        <v>0</v>
      </c>
      <c r="AD131" s="158">
        <f t="shared" si="52"/>
        <v>0</v>
      </c>
      <c r="AE131" s="44" t="str">
        <f>IF(J131="s",IF(K131&gt;(SUMMARY!$I$12*H131),K131,0),"- ")</f>
        <v xml:space="preserve">- </v>
      </c>
      <c r="AF131" s="56" t="str">
        <f t="shared" si="33"/>
        <v>OK</v>
      </c>
      <c r="AG131" s="56">
        <f t="shared" si="34"/>
        <v>0</v>
      </c>
      <c r="AH131" s="56">
        <f t="shared" si="35"/>
        <v>0</v>
      </c>
      <c r="AI131" s="56">
        <f t="shared" si="36"/>
        <v>0</v>
      </c>
      <c r="AJ131" s="56">
        <f t="shared" si="37"/>
        <v>0</v>
      </c>
      <c r="AK131" s="56">
        <f t="shared" si="38"/>
        <v>0</v>
      </c>
      <c r="AL131" s="56">
        <f t="shared" si="39"/>
        <v>0</v>
      </c>
      <c r="AM131" s="159" t="b">
        <f t="shared" si="40"/>
        <v>0</v>
      </c>
      <c r="AN131" s="160" t="str">
        <f>IF(J131="c",SUMMARY!$C$13*F131/12,"-")</f>
        <v>-</v>
      </c>
      <c r="AO131" s="160" t="str">
        <f>IF(J131="s",SUMMARY!$C$12*I131,"-")</f>
        <v>-</v>
      </c>
      <c r="AP131" s="178" t="str">
        <f t="shared" si="41"/>
        <v>-</v>
      </c>
      <c r="AQ131" s="166" t="str">
        <f>IF(J131="s",H131*SUMMARY!$I$12,"-")</f>
        <v>-</v>
      </c>
      <c r="AR131" s="170" t="str">
        <f>IF(J131="S",IF(AO131*SUMMARY!$H$61&gt;AQ131,SUMMARY!$H$61*AQ131,AO131),"-")</f>
        <v>-</v>
      </c>
      <c r="AS131" s="32"/>
      <c r="AT131" s="125">
        <f t="shared" si="47"/>
        <v>0</v>
      </c>
      <c r="AU131" s="125">
        <f t="shared" si="48"/>
        <v>0</v>
      </c>
      <c r="AV131" s="183">
        <f t="shared" si="49"/>
        <v>0</v>
      </c>
      <c r="AW131" s="32"/>
      <c r="AX131" s="32"/>
      <c r="AY131" s="450" t="str">
        <f t="shared" si="50"/>
        <v xml:space="preserve"> </v>
      </c>
    </row>
    <row r="132" spans="1:51" s="120" customFormat="1">
      <c r="A132" s="506"/>
      <c r="B132" s="506"/>
      <c r="C132" s="117">
        <f t="shared" si="51"/>
        <v>111</v>
      </c>
      <c r="D132" s="173"/>
      <c r="E132" s="173"/>
      <c r="F132" s="341">
        <f t="shared" si="42"/>
        <v>0</v>
      </c>
      <c r="G132" s="117"/>
      <c r="H132" s="118" t="str">
        <f t="shared" si="30"/>
        <v>-</v>
      </c>
      <c r="I132" s="119" t="str">
        <f>IF(J132="s",(D132+E132)/16*F132/12*SUMMARY!$H$60," ")</f>
        <v xml:space="preserve"> </v>
      </c>
      <c r="J132" s="119" t="str">
        <f>IF(F132&gt;0,IF(B132&lt;SUMMARY!$H$63,"C","S")," ")</f>
        <v xml:space="preserve"> </v>
      </c>
      <c r="K132" s="119" t="str">
        <f t="shared" si="31"/>
        <v>-</v>
      </c>
      <c r="L132" s="156"/>
      <c r="M132" s="44" t="str">
        <f t="shared" si="32"/>
        <v>-</v>
      </c>
      <c r="N132" s="157">
        <f t="shared" si="43"/>
        <v>0</v>
      </c>
      <c r="O132" s="157">
        <f t="shared" si="44"/>
        <v>0</v>
      </c>
      <c r="P132" s="157">
        <f t="shared" si="45"/>
        <v>0</v>
      </c>
      <c r="Q132" s="157">
        <f t="shared" si="46"/>
        <v>0</v>
      </c>
      <c r="R132" s="158">
        <f t="shared" si="55"/>
        <v>0</v>
      </c>
      <c r="S132" s="158">
        <f t="shared" si="55"/>
        <v>0</v>
      </c>
      <c r="T132" s="158">
        <f t="shared" si="55"/>
        <v>0</v>
      </c>
      <c r="U132" s="158">
        <f t="shared" si="55"/>
        <v>0</v>
      </c>
      <c r="V132" s="158">
        <f t="shared" si="55"/>
        <v>0</v>
      </c>
      <c r="W132" s="158">
        <f t="shared" si="55"/>
        <v>0</v>
      </c>
      <c r="X132" s="158">
        <f t="shared" si="55"/>
        <v>0</v>
      </c>
      <c r="Y132" s="158">
        <f t="shared" si="55"/>
        <v>0</v>
      </c>
      <c r="Z132" s="158">
        <f t="shared" si="54"/>
        <v>0</v>
      </c>
      <c r="AA132" s="158">
        <f t="shared" si="54"/>
        <v>0</v>
      </c>
      <c r="AB132" s="158">
        <f t="shared" si="54"/>
        <v>0</v>
      </c>
      <c r="AC132" s="158">
        <f t="shared" si="54"/>
        <v>0</v>
      </c>
      <c r="AD132" s="158">
        <f t="shared" si="52"/>
        <v>0</v>
      </c>
      <c r="AE132" s="44" t="str">
        <f>IF(J132="s",IF(K132&gt;(SUMMARY!$I$12*H132),K132,0),"- ")</f>
        <v xml:space="preserve">- </v>
      </c>
      <c r="AF132" s="56" t="str">
        <f t="shared" si="33"/>
        <v>OK</v>
      </c>
      <c r="AG132" s="56">
        <f t="shared" si="34"/>
        <v>0</v>
      </c>
      <c r="AH132" s="56">
        <f t="shared" si="35"/>
        <v>0</v>
      </c>
      <c r="AI132" s="56">
        <f t="shared" si="36"/>
        <v>0</v>
      </c>
      <c r="AJ132" s="56">
        <f t="shared" si="37"/>
        <v>0</v>
      </c>
      <c r="AK132" s="56">
        <f t="shared" si="38"/>
        <v>0</v>
      </c>
      <c r="AL132" s="56">
        <f t="shared" si="39"/>
        <v>0</v>
      </c>
      <c r="AM132" s="159" t="b">
        <f t="shared" si="40"/>
        <v>0</v>
      </c>
      <c r="AN132" s="160" t="str">
        <f>IF(J132="c",SUMMARY!$C$13*F132/12,"-")</f>
        <v>-</v>
      </c>
      <c r="AO132" s="160" t="str">
        <f>IF(J132="s",SUMMARY!$C$12*I132,"-")</f>
        <v>-</v>
      </c>
      <c r="AP132" s="178" t="str">
        <f t="shared" si="41"/>
        <v>-</v>
      </c>
      <c r="AQ132" s="166" t="str">
        <f>IF(J132="s",H132*SUMMARY!$I$12,"-")</f>
        <v>-</v>
      </c>
      <c r="AR132" s="170" t="str">
        <f>IF(J132="S",IF(AO132*SUMMARY!$H$61&gt;AQ132,SUMMARY!$H$61*AQ132,AO132),"-")</f>
        <v>-</v>
      </c>
      <c r="AS132" s="32"/>
      <c r="AT132" s="125">
        <f t="shared" si="47"/>
        <v>0</v>
      </c>
      <c r="AU132" s="125">
        <f t="shared" si="48"/>
        <v>0</v>
      </c>
      <c r="AV132" s="183">
        <f t="shared" si="49"/>
        <v>0</v>
      </c>
      <c r="AW132" s="32"/>
      <c r="AX132" s="32"/>
      <c r="AY132" s="450" t="str">
        <f t="shared" si="50"/>
        <v xml:space="preserve"> </v>
      </c>
    </row>
    <row r="133" spans="1:51" s="120" customFormat="1">
      <c r="A133" s="506"/>
      <c r="B133" s="506"/>
      <c r="C133" s="117">
        <f t="shared" si="51"/>
        <v>112</v>
      </c>
      <c r="D133" s="173"/>
      <c r="E133" s="173"/>
      <c r="F133" s="341">
        <f t="shared" si="42"/>
        <v>0</v>
      </c>
      <c r="G133" s="117"/>
      <c r="H133" s="118" t="str">
        <f t="shared" si="30"/>
        <v>-</v>
      </c>
      <c r="I133" s="119" t="str">
        <f>IF(J133="s",(D133+E133)/16*F133/12*SUMMARY!$H$60," ")</f>
        <v xml:space="preserve"> </v>
      </c>
      <c r="J133" s="119" t="str">
        <f>IF(F133&gt;0,IF(B133&lt;SUMMARY!$H$63,"C","S")," ")</f>
        <v xml:space="preserve"> </v>
      </c>
      <c r="K133" s="119" t="str">
        <f t="shared" si="31"/>
        <v>-</v>
      </c>
      <c r="L133" s="156"/>
      <c r="M133" s="44" t="str">
        <f t="shared" si="32"/>
        <v>-</v>
      </c>
      <c r="N133" s="157">
        <f t="shared" si="43"/>
        <v>0</v>
      </c>
      <c r="O133" s="157">
        <f t="shared" si="44"/>
        <v>0</v>
      </c>
      <c r="P133" s="157">
        <f t="shared" si="45"/>
        <v>0</v>
      </c>
      <c r="Q133" s="157">
        <f t="shared" si="46"/>
        <v>0</v>
      </c>
      <c r="R133" s="158">
        <f t="shared" si="55"/>
        <v>0</v>
      </c>
      <c r="S133" s="158">
        <f t="shared" si="55"/>
        <v>0</v>
      </c>
      <c r="T133" s="158">
        <f t="shared" si="55"/>
        <v>0</v>
      </c>
      <c r="U133" s="158">
        <f t="shared" si="55"/>
        <v>0</v>
      </c>
      <c r="V133" s="158">
        <f t="shared" si="55"/>
        <v>0</v>
      </c>
      <c r="W133" s="158">
        <f t="shared" si="55"/>
        <v>0</v>
      </c>
      <c r="X133" s="158">
        <f t="shared" si="55"/>
        <v>0</v>
      </c>
      <c r="Y133" s="158">
        <f t="shared" si="55"/>
        <v>0</v>
      </c>
      <c r="Z133" s="158">
        <f t="shared" si="54"/>
        <v>0</v>
      </c>
      <c r="AA133" s="158">
        <f t="shared" si="54"/>
        <v>0</v>
      </c>
      <c r="AB133" s="158">
        <f t="shared" si="54"/>
        <v>0</v>
      </c>
      <c r="AC133" s="158">
        <f t="shared" si="54"/>
        <v>0</v>
      </c>
      <c r="AD133" s="158">
        <f t="shared" si="52"/>
        <v>0</v>
      </c>
      <c r="AE133" s="44" t="str">
        <f>IF(J133="s",IF(K133&gt;(SUMMARY!$I$12*H133),K133,0),"- ")</f>
        <v xml:space="preserve">- </v>
      </c>
      <c r="AF133" s="56" t="str">
        <f t="shared" si="33"/>
        <v>OK</v>
      </c>
      <c r="AG133" s="56">
        <f t="shared" si="34"/>
        <v>0</v>
      </c>
      <c r="AH133" s="56">
        <f t="shared" si="35"/>
        <v>0</v>
      </c>
      <c r="AI133" s="56">
        <f t="shared" si="36"/>
        <v>0</v>
      </c>
      <c r="AJ133" s="56">
        <f t="shared" si="37"/>
        <v>0</v>
      </c>
      <c r="AK133" s="56">
        <f t="shared" si="38"/>
        <v>0</v>
      </c>
      <c r="AL133" s="56">
        <f t="shared" si="39"/>
        <v>0</v>
      </c>
      <c r="AM133" s="159" t="b">
        <f t="shared" si="40"/>
        <v>0</v>
      </c>
      <c r="AN133" s="160" t="str">
        <f>IF(J133="c",SUMMARY!$C$13*F133/12,"-")</f>
        <v>-</v>
      </c>
      <c r="AO133" s="160" t="str">
        <f>IF(J133="s",SUMMARY!$C$12*I133,"-")</f>
        <v>-</v>
      </c>
      <c r="AP133" s="178" t="str">
        <f t="shared" si="41"/>
        <v>-</v>
      </c>
      <c r="AQ133" s="166" t="str">
        <f>IF(J133="s",H133*SUMMARY!$I$12,"-")</f>
        <v>-</v>
      </c>
      <c r="AR133" s="170" t="str">
        <f>IF(J133="S",IF(AO133*SUMMARY!$H$61&gt;AQ133,SUMMARY!$H$61*AQ133,AO133),"-")</f>
        <v>-</v>
      </c>
      <c r="AS133" s="32"/>
      <c r="AT133" s="125">
        <f t="shared" si="47"/>
        <v>0</v>
      </c>
      <c r="AU133" s="125">
        <f t="shared" si="48"/>
        <v>0</v>
      </c>
      <c r="AV133" s="183">
        <f t="shared" si="49"/>
        <v>0</v>
      </c>
      <c r="AW133" s="32"/>
      <c r="AX133" s="32"/>
      <c r="AY133" s="450" t="str">
        <f t="shared" si="50"/>
        <v xml:space="preserve"> </v>
      </c>
    </row>
    <row r="134" spans="1:51" s="120" customFormat="1">
      <c r="A134" s="506"/>
      <c r="B134" s="506"/>
      <c r="C134" s="117">
        <f t="shared" si="51"/>
        <v>113</v>
      </c>
      <c r="D134" s="173"/>
      <c r="E134" s="173"/>
      <c r="F134" s="341">
        <f t="shared" si="42"/>
        <v>0</v>
      </c>
      <c r="G134" s="117"/>
      <c r="H134" s="118" t="str">
        <f t="shared" si="30"/>
        <v>-</v>
      </c>
      <c r="I134" s="119" t="str">
        <f>IF(J134="s",(D134+E134)/16*F134/12*SUMMARY!$H$60," ")</f>
        <v xml:space="preserve"> </v>
      </c>
      <c r="J134" s="119" t="str">
        <f>IF(F134&gt;0,IF(B134&lt;SUMMARY!$H$63,"C","S")," ")</f>
        <v xml:space="preserve"> </v>
      </c>
      <c r="K134" s="119" t="str">
        <f t="shared" si="31"/>
        <v>-</v>
      </c>
      <c r="L134" s="156"/>
      <c r="M134" s="44" t="str">
        <f t="shared" si="32"/>
        <v>-</v>
      </c>
      <c r="N134" s="157">
        <f t="shared" si="43"/>
        <v>0</v>
      </c>
      <c r="O134" s="157">
        <f t="shared" si="44"/>
        <v>0</v>
      </c>
      <c r="P134" s="157">
        <f t="shared" si="45"/>
        <v>0</v>
      </c>
      <c r="Q134" s="157">
        <f t="shared" si="46"/>
        <v>0</v>
      </c>
      <c r="R134" s="158">
        <f t="shared" si="55"/>
        <v>0</v>
      </c>
      <c r="S134" s="158">
        <f t="shared" si="55"/>
        <v>0</v>
      </c>
      <c r="T134" s="158">
        <f t="shared" si="55"/>
        <v>0</v>
      </c>
      <c r="U134" s="158">
        <f t="shared" si="55"/>
        <v>0</v>
      </c>
      <c r="V134" s="158">
        <f t="shared" si="55"/>
        <v>0</v>
      </c>
      <c r="W134" s="158">
        <f t="shared" si="55"/>
        <v>0</v>
      </c>
      <c r="X134" s="158">
        <f t="shared" si="55"/>
        <v>0</v>
      </c>
      <c r="Y134" s="158">
        <f t="shared" si="55"/>
        <v>0</v>
      </c>
      <c r="Z134" s="158">
        <f t="shared" si="54"/>
        <v>0</v>
      </c>
      <c r="AA134" s="158">
        <f t="shared" si="54"/>
        <v>0</v>
      </c>
      <c r="AB134" s="158">
        <f t="shared" si="54"/>
        <v>0</v>
      </c>
      <c r="AC134" s="158">
        <f t="shared" si="54"/>
        <v>0</v>
      </c>
      <c r="AD134" s="158">
        <f t="shared" si="52"/>
        <v>0</v>
      </c>
      <c r="AE134" s="44" t="str">
        <f>IF(J134="s",IF(K134&gt;(SUMMARY!$I$12*H134),K134,0),"- ")</f>
        <v xml:space="preserve">- </v>
      </c>
      <c r="AF134" s="56" t="str">
        <f t="shared" si="33"/>
        <v>OK</v>
      </c>
      <c r="AG134" s="56">
        <f t="shared" si="34"/>
        <v>0</v>
      </c>
      <c r="AH134" s="56">
        <f t="shared" si="35"/>
        <v>0</v>
      </c>
      <c r="AI134" s="56">
        <f t="shared" si="36"/>
        <v>0</v>
      </c>
      <c r="AJ134" s="56">
        <f t="shared" si="37"/>
        <v>0</v>
      </c>
      <c r="AK134" s="56">
        <f t="shared" si="38"/>
        <v>0</v>
      </c>
      <c r="AL134" s="56">
        <f t="shared" si="39"/>
        <v>0</v>
      </c>
      <c r="AM134" s="159" t="b">
        <f t="shared" si="40"/>
        <v>0</v>
      </c>
      <c r="AN134" s="160" t="str">
        <f>IF(J134="c",SUMMARY!$C$13*F134/12,"-")</f>
        <v>-</v>
      </c>
      <c r="AO134" s="160" t="str">
        <f>IF(J134="s",SUMMARY!$C$12*I134,"-")</f>
        <v>-</v>
      </c>
      <c r="AP134" s="178" t="str">
        <f t="shared" si="41"/>
        <v>-</v>
      </c>
      <c r="AQ134" s="166" t="str">
        <f>IF(J134="s",H134*SUMMARY!$I$12,"-")</f>
        <v>-</v>
      </c>
      <c r="AR134" s="170" t="str">
        <f>IF(J134="S",IF(AO134*SUMMARY!$H$61&gt;AQ134,SUMMARY!$H$61*AQ134,AO134),"-")</f>
        <v>-</v>
      </c>
      <c r="AS134" s="32"/>
      <c r="AT134" s="125">
        <f t="shared" si="47"/>
        <v>0</v>
      </c>
      <c r="AU134" s="125">
        <f t="shared" si="48"/>
        <v>0</v>
      </c>
      <c r="AV134" s="183">
        <f t="shared" si="49"/>
        <v>0</v>
      </c>
      <c r="AW134" s="32"/>
      <c r="AX134" s="32"/>
      <c r="AY134" s="450" t="str">
        <f t="shared" si="50"/>
        <v xml:space="preserve"> </v>
      </c>
    </row>
    <row r="135" spans="1:51" s="120" customFormat="1">
      <c r="A135" s="506"/>
      <c r="B135" s="506"/>
      <c r="C135" s="117">
        <f t="shared" si="51"/>
        <v>114</v>
      </c>
      <c r="D135" s="173"/>
      <c r="E135" s="173"/>
      <c r="F135" s="341">
        <f t="shared" si="42"/>
        <v>0</v>
      </c>
      <c r="G135" s="117"/>
      <c r="H135" s="118" t="str">
        <f t="shared" si="30"/>
        <v>-</v>
      </c>
      <c r="I135" s="119" t="str">
        <f>IF(J135="s",(D135+E135)/16*F135/12*SUMMARY!$H$60," ")</f>
        <v xml:space="preserve"> </v>
      </c>
      <c r="J135" s="119" t="str">
        <f>IF(F135&gt;0,IF(B135&lt;SUMMARY!$H$63,"C","S")," ")</f>
        <v xml:space="preserve"> </v>
      </c>
      <c r="K135" s="119" t="str">
        <f t="shared" si="31"/>
        <v>-</v>
      </c>
      <c r="L135" s="156"/>
      <c r="M135" s="44" t="str">
        <f t="shared" si="32"/>
        <v>-</v>
      </c>
      <c r="N135" s="157">
        <f t="shared" si="43"/>
        <v>0</v>
      </c>
      <c r="O135" s="157">
        <f t="shared" si="44"/>
        <v>0</v>
      </c>
      <c r="P135" s="157">
        <f t="shared" si="45"/>
        <v>0</v>
      </c>
      <c r="Q135" s="157">
        <f t="shared" si="46"/>
        <v>0</v>
      </c>
      <c r="R135" s="158">
        <f t="shared" si="55"/>
        <v>0</v>
      </c>
      <c r="S135" s="158">
        <f t="shared" si="55"/>
        <v>0</v>
      </c>
      <c r="T135" s="158">
        <f t="shared" si="55"/>
        <v>0</v>
      </c>
      <c r="U135" s="158">
        <f t="shared" si="55"/>
        <v>0</v>
      </c>
      <c r="V135" s="158">
        <f t="shared" si="55"/>
        <v>0</v>
      </c>
      <c r="W135" s="158">
        <f t="shared" si="55"/>
        <v>0</v>
      </c>
      <c r="X135" s="158">
        <f t="shared" si="55"/>
        <v>0</v>
      </c>
      <c r="Y135" s="158">
        <f t="shared" si="55"/>
        <v>0</v>
      </c>
      <c r="Z135" s="158">
        <f t="shared" si="54"/>
        <v>0</v>
      </c>
      <c r="AA135" s="158">
        <f t="shared" si="54"/>
        <v>0</v>
      </c>
      <c r="AB135" s="158">
        <f t="shared" si="54"/>
        <v>0</v>
      </c>
      <c r="AC135" s="158">
        <f t="shared" si="54"/>
        <v>0</v>
      </c>
      <c r="AD135" s="158">
        <f t="shared" si="52"/>
        <v>0</v>
      </c>
      <c r="AE135" s="44" t="str">
        <f>IF(J135="s",IF(K135&gt;(SUMMARY!$I$12*H135),K135,0),"- ")</f>
        <v xml:space="preserve">- </v>
      </c>
      <c r="AF135" s="56" t="str">
        <f t="shared" si="33"/>
        <v>OK</v>
      </c>
      <c r="AG135" s="56">
        <f t="shared" si="34"/>
        <v>0</v>
      </c>
      <c r="AH135" s="56">
        <f t="shared" si="35"/>
        <v>0</v>
      </c>
      <c r="AI135" s="56">
        <f t="shared" si="36"/>
        <v>0</v>
      </c>
      <c r="AJ135" s="56">
        <f t="shared" si="37"/>
        <v>0</v>
      </c>
      <c r="AK135" s="56">
        <f t="shared" si="38"/>
        <v>0</v>
      </c>
      <c r="AL135" s="56">
        <f t="shared" si="39"/>
        <v>0</v>
      </c>
      <c r="AM135" s="159" t="b">
        <f t="shared" si="40"/>
        <v>0</v>
      </c>
      <c r="AN135" s="160" t="str">
        <f>IF(J135="c",SUMMARY!$C$13*F135/12,"-")</f>
        <v>-</v>
      </c>
      <c r="AO135" s="160" t="str">
        <f>IF(J135="s",SUMMARY!$C$12*I135,"-")</f>
        <v>-</v>
      </c>
      <c r="AP135" s="178" t="str">
        <f t="shared" si="41"/>
        <v>-</v>
      </c>
      <c r="AQ135" s="166" t="str">
        <f>IF(J135="s",H135*SUMMARY!$I$12,"-")</f>
        <v>-</v>
      </c>
      <c r="AR135" s="170" t="str">
        <f>IF(J135="S",IF(AO135*SUMMARY!$H$61&gt;AQ135,SUMMARY!$H$61*AQ135,AO135),"-")</f>
        <v>-</v>
      </c>
      <c r="AS135" s="32"/>
      <c r="AT135" s="125">
        <f t="shared" si="47"/>
        <v>0</v>
      </c>
      <c r="AU135" s="125">
        <f t="shared" si="48"/>
        <v>0</v>
      </c>
      <c r="AV135" s="183">
        <f t="shared" si="49"/>
        <v>0</v>
      </c>
      <c r="AW135" s="32"/>
      <c r="AX135" s="32"/>
      <c r="AY135" s="450" t="str">
        <f t="shared" si="50"/>
        <v xml:space="preserve"> </v>
      </c>
    </row>
    <row r="136" spans="1:51" s="120" customFormat="1">
      <c r="A136" s="506"/>
      <c r="B136" s="506"/>
      <c r="C136" s="117">
        <f t="shared" si="51"/>
        <v>115</v>
      </c>
      <c r="D136" s="173"/>
      <c r="E136" s="173"/>
      <c r="F136" s="341">
        <f t="shared" si="42"/>
        <v>0</v>
      </c>
      <c r="G136" s="117"/>
      <c r="H136" s="118" t="str">
        <f t="shared" si="30"/>
        <v>-</v>
      </c>
      <c r="I136" s="119" t="str">
        <f>IF(J136="s",(D136+E136)/16*F136/12*SUMMARY!$H$60," ")</f>
        <v xml:space="preserve"> </v>
      </c>
      <c r="J136" s="119" t="str">
        <f>IF(F136&gt;0,IF(B136&lt;SUMMARY!$H$63,"C","S")," ")</f>
        <v xml:space="preserve"> </v>
      </c>
      <c r="K136" s="119" t="str">
        <f t="shared" si="31"/>
        <v>-</v>
      </c>
      <c r="L136" s="156"/>
      <c r="M136" s="44" t="str">
        <f t="shared" si="32"/>
        <v>-</v>
      </c>
      <c r="N136" s="157">
        <f t="shared" si="43"/>
        <v>0</v>
      </c>
      <c r="O136" s="157">
        <f t="shared" si="44"/>
        <v>0</v>
      </c>
      <c r="P136" s="157">
        <f t="shared" si="45"/>
        <v>0</v>
      </c>
      <c r="Q136" s="157">
        <f t="shared" si="46"/>
        <v>0</v>
      </c>
      <c r="R136" s="158">
        <f t="shared" si="55"/>
        <v>0</v>
      </c>
      <c r="S136" s="158">
        <f t="shared" si="55"/>
        <v>0</v>
      </c>
      <c r="T136" s="158">
        <f t="shared" si="55"/>
        <v>0</v>
      </c>
      <c r="U136" s="158">
        <f t="shared" si="55"/>
        <v>0</v>
      </c>
      <c r="V136" s="158">
        <f t="shared" si="55"/>
        <v>0</v>
      </c>
      <c r="W136" s="158">
        <f t="shared" si="55"/>
        <v>0</v>
      </c>
      <c r="X136" s="158">
        <f t="shared" si="55"/>
        <v>0</v>
      </c>
      <c r="Y136" s="158">
        <f t="shared" si="55"/>
        <v>0</v>
      </c>
      <c r="Z136" s="158">
        <f t="shared" si="54"/>
        <v>0</v>
      </c>
      <c r="AA136" s="158">
        <f t="shared" si="54"/>
        <v>0</v>
      </c>
      <c r="AB136" s="158">
        <f t="shared" si="54"/>
        <v>0</v>
      </c>
      <c r="AC136" s="158">
        <f t="shared" si="54"/>
        <v>0</v>
      </c>
      <c r="AD136" s="158">
        <f t="shared" si="52"/>
        <v>0</v>
      </c>
      <c r="AE136" s="44" t="str">
        <f>IF(J136="s",IF(K136&gt;(SUMMARY!$I$12*H136),K136,0),"- ")</f>
        <v xml:space="preserve">- </v>
      </c>
      <c r="AF136" s="56" t="str">
        <f t="shared" si="33"/>
        <v>OK</v>
      </c>
      <c r="AG136" s="56">
        <f t="shared" si="34"/>
        <v>0</v>
      </c>
      <c r="AH136" s="56">
        <f t="shared" si="35"/>
        <v>0</v>
      </c>
      <c r="AI136" s="56">
        <f t="shared" si="36"/>
        <v>0</v>
      </c>
      <c r="AJ136" s="56">
        <f t="shared" si="37"/>
        <v>0</v>
      </c>
      <c r="AK136" s="56">
        <f t="shared" si="38"/>
        <v>0</v>
      </c>
      <c r="AL136" s="56">
        <f t="shared" si="39"/>
        <v>0</v>
      </c>
      <c r="AM136" s="159" t="b">
        <f t="shared" si="40"/>
        <v>0</v>
      </c>
      <c r="AN136" s="160" t="str">
        <f>IF(J136="c",SUMMARY!$C$13*F136/12,"-")</f>
        <v>-</v>
      </c>
      <c r="AO136" s="160" t="str">
        <f>IF(J136="s",SUMMARY!$C$12*I136,"-")</f>
        <v>-</v>
      </c>
      <c r="AP136" s="178" t="str">
        <f t="shared" si="41"/>
        <v>-</v>
      </c>
      <c r="AQ136" s="166" t="str">
        <f>IF(J136="s",H136*SUMMARY!$I$12,"-")</f>
        <v>-</v>
      </c>
      <c r="AR136" s="170" t="str">
        <f>IF(J136="S",IF(AO136*SUMMARY!$H$61&gt;AQ136,SUMMARY!$H$61*AQ136,AO136),"-")</f>
        <v>-</v>
      </c>
      <c r="AS136" s="32"/>
      <c r="AT136" s="125">
        <f t="shared" si="47"/>
        <v>0</v>
      </c>
      <c r="AU136" s="125">
        <f t="shared" si="48"/>
        <v>0</v>
      </c>
      <c r="AV136" s="183">
        <f t="shared" si="49"/>
        <v>0</v>
      </c>
      <c r="AW136" s="32"/>
      <c r="AX136" s="32"/>
      <c r="AY136" s="450" t="str">
        <f t="shared" si="50"/>
        <v xml:space="preserve"> </v>
      </c>
    </row>
    <row r="137" spans="1:51" s="120" customFormat="1">
      <c r="A137" s="506"/>
      <c r="B137" s="506"/>
      <c r="C137" s="117">
        <f t="shared" si="51"/>
        <v>116</v>
      </c>
      <c r="D137" s="173"/>
      <c r="E137" s="173"/>
      <c r="F137" s="341">
        <f t="shared" si="42"/>
        <v>0</v>
      </c>
      <c r="G137" s="117"/>
      <c r="H137" s="118" t="str">
        <f t="shared" si="30"/>
        <v>-</v>
      </c>
      <c r="I137" s="119" t="str">
        <f>IF(J137="s",(D137+E137)/16*F137/12*SUMMARY!$H$60," ")</f>
        <v xml:space="preserve"> </v>
      </c>
      <c r="J137" s="119" t="str">
        <f>IF(F137&gt;0,IF(B137&lt;SUMMARY!$H$63,"C","S")," ")</f>
        <v xml:space="preserve"> </v>
      </c>
      <c r="K137" s="119" t="str">
        <f t="shared" si="31"/>
        <v>-</v>
      </c>
      <c r="L137" s="156"/>
      <c r="M137" s="44" t="str">
        <f t="shared" si="32"/>
        <v>-</v>
      </c>
      <c r="N137" s="157">
        <f t="shared" si="43"/>
        <v>0</v>
      </c>
      <c r="O137" s="157">
        <f t="shared" si="44"/>
        <v>0</v>
      </c>
      <c r="P137" s="157">
        <f t="shared" si="45"/>
        <v>0</v>
      </c>
      <c r="Q137" s="157">
        <f t="shared" si="46"/>
        <v>0</v>
      </c>
      <c r="R137" s="158">
        <f t="shared" si="55"/>
        <v>0</v>
      </c>
      <c r="S137" s="158">
        <f t="shared" si="55"/>
        <v>0</v>
      </c>
      <c r="T137" s="158">
        <f t="shared" si="55"/>
        <v>0</v>
      </c>
      <c r="U137" s="158">
        <f t="shared" si="55"/>
        <v>0</v>
      </c>
      <c r="V137" s="158">
        <f t="shared" si="55"/>
        <v>0</v>
      </c>
      <c r="W137" s="158">
        <f t="shared" si="55"/>
        <v>0</v>
      </c>
      <c r="X137" s="158">
        <f t="shared" si="55"/>
        <v>0</v>
      </c>
      <c r="Y137" s="158">
        <f t="shared" si="55"/>
        <v>0</v>
      </c>
      <c r="Z137" s="158">
        <f t="shared" si="54"/>
        <v>0</v>
      </c>
      <c r="AA137" s="158">
        <f t="shared" si="54"/>
        <v>0</v>
      </c>
      <c r="AB137" s="158">
        <f t="shared" si="54"/>
        <v>0</v>
      </c>
      <c r="AC137" s="158">
        <f t="shared" si="54"/>
        <v>0</v>
      </c>
      <c r="AD137" s="158">
        <f t="shared" si="52"/>
        <v>0</v>
      </c>
      <c r="AE137" s="44" t="str">
        <f>IF(J137="s",IF(K137&gt;(SUMMARY!$I$12*H137),K137,0),"- ")</f>
        <v xml:space="preserve">- </v>
      </c>
      <c r="AF137" s="56" t="str">
        <f t="shared" si="33"/>
        <v>OK</v>
      </c>
      <c r="AG137" s="56">
        <f t="shared" si="34"/>
        <v>0</v>
      </c>
      <c r="AH137" s="56">
        <f t="shared" si="35"/>
        <v>0</v>
      </c>
      <c r="AI137" s="56">
        <f t="shared" si="36"/>
        <v>0</v>
      </c>
      <c r="AJ137" s="56">
        <f t="shared" si="37"/>
        <v>0</v>
      </c>
      <c r="AK137" s="56">
        <f t="shared" si="38"/>
        <v>0</v>
      </c>
      <c r="AL137" s="56">
        <f t="shared" si="39"/>
        <v>0</v>
      </c>
      <c r="AM137" s="159" t="b">
        <f t="shared" si="40"/>
        <v>0</v>
      </c>
      <c r="AN137" s="160" t="str">
        <f>IF(J137="c",SUMMARY!$C$13*F137/12,"-")</f>
        <v>-</v>
      </c>
      <c r="AO137" s="160" t="str">
        <f>IF(J137="s",SUMMARY!$C$12*I137,"-")</f>
        <v>-</v>
      </c>
      <c r="AP137" s="178" t="str">
        <f t="shared" si="41"/>
        <v>-</v>
      </c>
      <c r="AQ137" s="166" t="str">
        <f>IF(J137="s",H137*SUMMARY!$I$12,"-")</f>
        <v>-</v>
      </c>
      <c r="AR137" s="170" t="str">
        <f>IF(J137="S",IF(AO137*SUMMARY!$H$61&gt;AQ137,SUMMARY!$H$61*AQ137,AO137),"-")</f>
        <v>-</v>
      </c>
      <c r="AS137" s="32"/>
      <c r="AT137" s="125">
        <f t="shared" si="47"/>
        <v>0</v>
      </c>
      <c r="AU137" s="125">
        <f t="shared" si="48"/>
        <v>0</v>
      </c>
      <c r="AV137" s="183">
        <f t="shared" si="49"/>
        <v>0</v>
      </c>
      <c r="AW137" s="32"/>
      <c r="AX137" s="32"/>
      <c r="AY137" s="450" t="str">
        <f t="shared" si="50"/>
        <v xml:space="preserve"> </v>
      </c>
    </row>
    <row r="138" spans="1:51" s="120" customFormat="1">
      <c r="A138" s="506"/>
      <c r="B138" s="506"/>
      <c r="C138" s="117">
        <f t="shared" si="51"/>
        <v>117</v>
      </c>
      <c r="D138" s="173"/>
      <c r="E138" s="173"/>
      <c r="F138" s="341">
        <f t="shared" si="42"/>
        <v>0</v>
      </c>
      <c r="G138" s="117"/>
      <c r="H138" s="118" t="str">
        <f t="shared" si="30"/>
        <v>-</v>
      </c>
      <c r="I138" s="119" t="str">
        <f>IF(J138="s",(D138+E138)/16*F138/12*SUMMARY!$H$60," ")</f>
        <v xml:space="preserve"> </v>
      </c>
      <c r="J138" s="119" t="str">
        <f>IF(F138&gt;0,IF(B138&lt;SUMMARY!$H$63,"C","S")," ")</f>
        <v xml:space="preserve"> </v>
      </c>
      <c r="K138" s="119" t="str">
        <f t="shared" si="31"/>
        <v>-</v>
      </c>
      <c r="L138" s="156"/>
      <c r="M138" s="44" t="str">
        <f t="shared" si="32"/>
        <v>-</v>
      </c>
      <c r="N138" s="157">
        <f t="shared" si="43"/>
        <v>0</v>
      </c>
      <c r="O138" s="157">
        <f t="shared" si="44"/>
        <v>0</v>
      </c>
      <c r="P138" s="157">
        <f t="shared" si="45"/>
        <v>0</v>
      </c>
      <c r="Q138" s="157">
        <f t="shared" si="46"/>
        <v>0</v>
      </c>
      <c r="R138" s="158">
        <f t="shared" si="55"/>
        <v>0</v>
      </c>
      <c r="S138" s="158">
        <f t="shared" si="55"/>
        <v>0</v>
      </c>
      <c r="T138" s="158">
        <f t="shared" si="55"/>
        <v>0</v>
      </c>
      <c r="U138" s="158">
        <f t="shared" si="55"/>
        <v>0</v>
      </c>
      <c r="V138" s="158">
        <f t="shared" si="55"/>
        <v>0</v>
      </c>
      <c r="W138" s="158">
        <f t="shared" si="55"/>
        <v>0</v>
      </c>
      <c r="X138" s="158">
        <f t="shared" si="55"/>
        <v>0</v>
      </c>
      <c r="Y138" s="158">
        <f t="shared" si="55"/>
        <v>0</v>
      </c>
      <c r="Z138" s="158">
        <f t="shared" si="54"/>
        <v>0</v>
      </c>
      <c r="AA138" s="158">
        <f t="shared" si="54"/>
        <v>0</v>
      </c>
      <c r="AB138" s="158">
        <f t="shared" si="54"/>
        <v>0</v>
      </c>
      <c r="AC138" s="158">
        <f t="shared" si="54"/>
        <v>0</v>
      </c>
      <c r="AD138" s="158">
        <f t="shared" si="52"/>
        <v>0</v>
      </c>
      <c r="AE138" s="44" t="str">
        <f>IF(J138="s",IF(K138&gt;(SUMMARY!$I$12*H138),K138,0),"- ")</f>
        <v xml:space="preserve">- </v>
      </c>
      <c r="AF138" s="56" t="str">
        <f t="shared" si="33"/>
        <v>OK</v>
      </c>
      <c r="AG138" s="56">
        <f t="shared" si="34"/>
        <v>0</v>
      </c>
      <c r="AH138" s="56">
        <f t="shared" si="35"/>
        <v>0</v>
      </c>
      <c r="AI138" s="56">
        <f t="shared" si="36"/>
        <v>0</v>
      </c>
      <c r="AJ138" s="56">
        <f t="shared" si="37"/>
        <v>0</v>
      </c>
      <c r="AK138" s="56">
        <f t="shared" si="38"/>
        <v>0</v>
      </c>
      <c r="AL138" s="56">
        <f t="shared" si="39"/>
        <v>0</v>
      </c>
      <c r="AM138" s="159" t="b">
        <f t="shared" si="40"/>
        <v>0</v>
      </c>
      <c r="AN138" s="160" t="str">
        <f>IF(J138="c",SUMMARY!$C$13*F138/12,"-")</f>
        <v>-</v>
      </c>
      <c r="AO138" s="160" t="str">
        <f>IF(J138="s",SUMMARY!$C$12*I138,"-")</f>
        <v>-</v>
      </c>
      <c r="AP138" s="178" t="str">
        <f t="shared" si="41"/>
        <v>-</v>
      </c>
      <c r="AQ138" s="166" t="str">
        <f>IF(J138="s",H138*SUMMARY!$I$12,"-")</f>
        <v>-</v>
      </c>
      <c r="AR138" s="170" t="str">
        <f>IF(J138="S",IF(AO138*SUMMARY!$H$61&gt;AQ138,SUMMARY!$H$61*AQ138,AO138),"-")</f>
        <v>-</v>
      </c>
      <c r="AS138" s="32"/>
      <c r="AT138" s="125">
        <f t="shared" si="47"/>
        <v>0</v>
      </c>
      <c r="AU138" s="125">
        <f t="shared" si="48"/>
        <v>0</v>
      </c>
      <c r="AV138" s="183">
        <f t="shared" si="49"/>
        <v>0</v>
      </c>
      <c r="AW138" s="32"/>
      <c r="AX138" s="32"/>
      <c r="AY138" s="450" t="str">
        <f t="shared" si="50"/>
        <v xml:space="preserve"> </v>
      </c>
    </row>
    <row r="139" spans="1:51" s="120" customFormat="1">
      <c r="A139" s="506"/>
      <c r="B139" s="506"/>
      <c r="C139" s="117">
        <f t="shared" si="51"/>
        <v>118</v>
      </c>
      <c r="D139" s="173"/>
      <c r="E139" s="173"/>
      <c r="F139" s="341">
        <f t="shared" si="42"/>
        <v>0</v>
      </c>
      <c r="G139" s="117"/>
      <c r="H139" s="118" t="str">
        <f t="shared" si="30"/>
        <v>-</v>
      </c>
      <c r="I139" s="119" t="str">
        <f>IF(J139="s",(D139+E139)/16*F139/12*SUMMARY!$H$60," ")</f>
        <v xml:space="preserve"> </v>
      </c>
      <c r="J139" s="119" t="str">
        <f>IF(F139&gt;0,IF(B139&lt;SUMMARY!$H$63,"C","S")," ")</f>
        <v xml:space="preserve"> </v>
      </c>
      <c r="K139" s="119" t="str">
        <f t="shared" si="31"/>
        <v>-</v>
      </c>
      <c r="L139" s="156"/>
      <c r="M139" s="44" t="str">
        <f t="shared" si="32"/>
        <v>-</v>
      </c>
      <c r="N139" s="157">
        <f t="shared" si="43"/>
        <v>0</v>
      </c>
      <c r="O139" s="157">
        <f t="shared" si="44"/>
        <v>0</v>
      </c>
      <c r="P139" s="157">
        <f t="shared" si="45"/>
        <v>0</v>
      </c>
      <c r="Q139" s="157">
        <f t="shared" si="46"/>
        <v>0</v>
      </c>
      <c r="R139" s="158">
        <f t="shared" si="55"/>
        <v>0</v>
      </c>
      <c r="S139" s="158">
        <f t="shared" si="55"/>
        <v>0</v>
      </c>
      <c r="T139" s="158">
        <f t="shared" si="55"/>
        <v>0</v>
      </c>
      <c r="U139" s="158">
        <f t="shared" si="55"/>
        <v>0</v>
      </c>
      <c r="V139" s="158">
        <f t="shared" si="55"/>
        <v>0</v>
      </c>
      <c r="W139" s="158">
        <f t="shared" si="55"/>
        <v>0</v>
      </c>
      <c r="X139" s="158">
        <f t="shared" si="55"/>
        <v>0</v>
      </c>
      <c r="Y139" s="158">
        <f t="shared" si="55"/>
        <v>0</v>
      </c>
      <c r="Z139" s="158">
        <f t="shared" si="54"/>
        <v>0</v>
      </c>
      <c r="AA139" s="158">
        <f t="shared" si="54"/>
        <v>0</v>
      </c>
      <c r="AB139" s="158">
        <f t="shared" si="54"/>
        <v>0</v>
      </c>
      <c r="AC139" s="158">
        <f t="shared" si="54"/>
        <v>0</v>
      </c>
      <c r="AD139" s="158">
        <f t="shared" si="52"/>
        <v>0</v>
      </c>
      <c r="AE139" s="44" t="str">
        <f>IF(J139="s",IF(K139&gt;(SUMMARY!$I$12*H139),K139,0),"- ")</f>
        <v xml:space="preserve">- </v>
      </c>
      <c r="AF139" s="56" t="str">
        <f t="shared" si="33"/>
        <v>OK</v>
      </c>
      <c r="AG139" s="56">
        <f t="shared" si="34"/>
        <v>0</v>
      </c>
      <c r="AH139" s="56">
        <f t="shared" si="35"/>
        <v>0</v>
      </c>
      <c r="AI139" s="56">
        <f t="shared" si="36"/>
        <v>0</v>
      </c>
      <c r="AJ139" s="56">
        <f t="shared" si="37"/>
        <v>0</v>
      </c>
      <c r="AK139" s="56">
        <f t="shared" si="38"/>
        <v>0</v>
      </c>
      <c r="AL139" s="56">
        <f t="shared" si="39"/>
        <v>0</v>
      </c>
      <c r="AM139" s="159" t="b">
        <f t="shared" si="40"/>
        <v>0</v>
      </c>
      <c r="AN139" s="160" t="str">
        <f>IF(J139="c",SUMMARY!$C$13*F139/12,"-")</f>
        <v>-</v>
      </c>
      <c r="AO139" s="160" t="str">
        <f>IF(J139="s",SUMMARY!$C$12*I139,"-")</f>
        <v>-</v>
      </c>
      <c r="AP139" s="178" t="str">
        <f t="shared" si="41"/>
        <v>-</v>
      </c>
      <c r="AQ139" s="166" t="str">
        <f>IF(J139="s",H139*SUMMARY!$I$12,"-")</f>
        <v>-</v>
      </c>
      <c r="AR139" s="170" t="str">
        <f>IF(J139="S",IF(AO139*SUMMARY!$H$61&gt;AQ139,SUMMARY!$H$61*AQ139,AO139),"-")</f>
        <v>-</v>
      </c>
      <c r="AS139" s="32"/>
      <c r="AT139" s="125">
        <f t="shared" si="47"/>
        <v>0</v>
      </c>
      <c r="AU139" s="125">
        <f t="shared" si="48"/>
        <v>0</v>
      </c>
      <c r="AV139" s="183">
        <f t="shared" si="49"/>
        <v>0</v>
      </c>
      <c r="AW139" s="32"/>
      <c r="AX139" s="32"/>
      <c r="AY139" s="450" t="str">
        <f t="shared" si="50"/>
        <v xml:space="preserve"> </v>
      </c>
    </row>
    <row r="140" spans="1:51" s="120" customFormat="1">
      <c r="A140" s="506"/>
      <c r="B140" s="506"/>
      <c r="C140" s="117">
        <f t="shared" si="51"/>
        <v>119</v>
      </c>
      <c r="D140" s="173"/>
      <c r="E140" s="173"/>
      <c r="F140" s="341">
        <f t="shared" si="42"/>
        <v>0</v>
      </c>
      <c r="G140" s="117"/>
      <c r="H140" s="118" t="str">
        <f t="shared" si="30"/>
        <v>-</v>
      </c>
      <c r="I140" s="119" t="str">
        <f>IF(J140="s",(D140+E140)/16*F140/12*SUMMARY!$H$60," ")</f>
        <v xml:space="preserve"> </v>
      </c>
      <c r="J140" s="119" t="str">
        <f>IF(F140&gt;0,IF(B140&lt;SUMMARY!$H$63,"C","S")," ")</f>
        <v xml:space="preserve"> </v>
      </c>
      <c r="K140" s="119" t="str">
        <f t="shared" si="31"/>
        <v>-</v>
      </c>
      <c r="L140" s="156"/>
      <c r="M140" s="44" t="str">
        <f t="shared" si="32"/>
        <v>-</v>
      </c>
      <c r="N140" s="157">
        <f t="shared" si="43"/>
        <v>0</v>
      </c>
      <c r="O140" s="157">
        <f t="shared" si="44"/>
        <v>0</v>
      </c>
      <c r="P140" s="157">
        <f t="shared" si="45"/>
        <v>0</v>
      </c>
      <c r="Q140" s="157">
        <f t="shared" si="46"/>
        <v>0</v>
      </c>
      <c r="R140" s="158">
        <f t="shared" si="55"/>
        <v>0</v>
      </c>
      <c r="S140" s="158">
        <f t="shared" si="55"/>
        <v>0</v>
      </c>
      <c r="T140" s="158">
        <f t="shared" si="55"/>
        <v>0</v>
      </c>
      <c r="U140" s="158">
        <f t="shared" si="55"/>
        <v>0</v>
      </c>
      <c r="V140" s="158">
        <f t="shared" si="55"/>
        <v>0</v>
      </c>
      <c r="W140" s="158">
        <f t="shared" si="55"/>
        <v>0</v>
      </c>
      <c r="X140" s="158">
        <f t="shared" si="55"/>
        <v>0</v>
      </c>
      <c r="Y140" s="158">
        <f t="shared" si="55"/>
        <v>0</v>
      </c>
      <c r="Z140" s="158">
        <f t="shared" si="54"/>
        <v>0</v>
      </c>
      <c r="AA140" s="158">
        <f t="shared" si="54"/>
        <v>0</v>
      </c>
      <c r="AB140" s="158">
        <f t="shared" si="54"/>
        <v>0</v>
      </c>
      <c r="AC140" s="158">
        <f t="shared" si="54"/>
        <v>0</v>
      </c>
      <c r="AD140" s="158">
        <f t="shared" si="52"/>
        <v>0</v>
      </c>
      <c r="AE140" s="44" t="str">
        <f>IF(J140="s",IF(K140&gt;(SUMMARY!$I$12*H140),K140,0),"- ")</f>
        <v xml:space="preserve">- </v>
      </c>
      <c r="AF140" s="56" t="str">
        <f t="shared" si="33"/>
        <v>OK</v>
      </c>
      <c r="AG140" s="56">
        <f t="shared" si="34"/>
        <v>0</v>
      </c>
      <c r="AH140" s="56">
        <f t="shared" si="35"/>
        <v>0</v>
      </c>
      <c r="AI140" s="56">
        <f t="shared" si="36"/>
        <v>0</v>
      </c>
      <c r="AJ140" s="56">
        <f t="shared" si="37"/>
        <v>0</v>
      </c>
      <c r="AK140" s="56">
        <f t="shared" si="38"/>
        <v>0</v>
      </c>
      <c r="AL140" s="56">
        <f t="shared" si="39"/>
        <v>0</v>
      </c>
      <c r="AM140" s="159" t="b">
        <f t="shared" si="40"/>
        <v>0</v>
      </c>
      <c r="AN140" s="160" t="str">
        <f>IF(J140="c",SUMMARY!$C$13*F140/12,"-")</f>
        <v>-</v>
      </c>
      <c r="AO140" s="160" t="str">
        <f>IF(J140="s",SUMMARY!$C$12*I140,"-")</f>
        <v>-</v>
      </c>
      <c r="AP140" s="178" t="str">
        <f t="shared" si="41"/>
        <v>-</v>
      </c>
      <c r="AQ140" s="166" t="str">
        <f>IF(J140="s",H140*SUMMARY!$I$12,"-")</f>
        <v>-</v>
      </c>
      <c r="AR140" s="170" t="str">
        <f>IF(J140="S",IF(AO140*SUMMARY!$H$61&gt;AQ140,SUMMARY!$H$61*AQ140,AO140),"-")</f>
        <v>-</v>
      </c>
      <c r="AS140" s="32"/>
      <c r="AT140" s="125">
        <f t="shared" si="47"/>
        <v>0</v>
      </c>
      <c r="AU140" s="125">
        <f t="shared" si="48"/>
        <v>0</v>
      </c>
      <c r="AV140" s="183">
        <f t="shared" si="49"/>
        <v>0</v>
      </c>
      <c r="AW140" s="32"/>
      <c r="AX140" s="32"/>
      <c r="AY140" s="450" t="str">
        <f t="shared" si="50"/>
        <v xml:space="preserve"> </v>
      </c>
    </row>
    <row r="141" spans="1:51" s="120" customFormat="1">
      <c r="A141" s="506"/>
      <c r="B141" s="506"/>
      <c r="C141" s="117">
        <f t="shared" si="51"/>
        <v>120</v>
      </c>
      <c r="D141" s="173"/>
      <c r="E141" s="173"/>
      <c r="F141" s="341">
        <f t="shared" si="42"/>
        <v>0</v>
      </c>
      <c r="G141" s="117"/>
      <c r="H141" s="118" t="str">
        <f t="shared" si="30"/>
        <v>-</v>
      </c>
      <c r="I141" s="119" t="str">
        <f>IF(J141="s",(D141+E141)/16*F141/12*SUMMARY!$H$60," ")</f>
        <v xml:space="preserve"> </v>
      </c>
      <c r="J141" s="119" t="str">
        <f>IF(F141&gt;0,IF(B141&lt;SUMMARY!$H$63,"C","S")," ")</f>
        <v xml:space="preserve"> </v>
      </c>
      <c r="K141" s="119" t="str">
        <f t="shared" si="31"/>
        <v>-</v>
      </c>
      <c r="L141" s="156"/>
      <c r="M141" s="44" t="str">
        <f t="shared" si="32"/>
        <v>-</v>
      </c>
      <c r="N141" s="157">
        <f t="shared" si="43"/>
        <v>0</v>
      </c>
      <c r="O141" s="157">
        <f t="shared" si="44"/>
        <v>0</v>
      </c>
      <c r="P141" s="157">
        <f t="shared" si="45"/>
        <v>0</v>
      </c>
      <c r="Q141" s="157">
        <f t="shared" si="46"/>
        <v>0</v>
      </c>
      <c r="R141" s="158">
        <f t="shared" si="55"/>
        <v>0</v>
      </c>
      <c r="S141" s="158">
        <f t="shared" si="55"/>
        <v>0</v>
      </c>
      <c r="T141" s="158">
        <f t="shared" si="55"/>
        <v>0</v>
      </c>
      <c r="U141" s="158">
        <f t="shared" si="55"/>
        <v>0</v>
      </c>
      <c r="V141" s="158">
        <f t="shared" si="55"/>
        <v>0</v>
      </c>
      <c r="W141" s="158">
        <f t="shared" si="55"/>
        <v>0</v>
      </c>
      <c r="X141" s="158">
        <f t="shared" si="55"/>
        <v>0</v>
      </c>
      <c r="Y141" s="158">
        <f t="shared" si="55"/>
        <v>0</v>
      </c>
      <c r="Z141" s="158">
        <f t="shared" si="54"/>
        <v>0</v>
      </c>
      <c r="AA141" s="158">
        <f t="shared" si="54"/>
        <v>0</v>
      </c>
      <c r="AB141" s="158">
        <f t="shared" si="54"/>
        <v>0</v>
      </c>
      <c r="AC141" s="158">
        <f t="shared" si="54"/>
        <v>0</v>
      </c>
      <c r="AD141" s="158">
        <f t="shared" si="52"/>
        <v>0</v>
      </c>
      <c r="AE141" s="44" t="str">
        <f>IF(J141="s",IF(K141&gt;(SUMMARY!$I$12*H141),K141,0),"- ")</f>
        <v xml:space="preserve">- </v>
      </c>
      <c r="AF141" s="56" t="str">
        <f t="shared" si="33"/>
        <v>OK</v>
      </c>
      <c r="AG141" s="56">
        <f t="shared" si="34"/>
        <v>0</v>
      </c>
      <c r="AH141" s="56">
        <f t="shared" si="35"/>
        <v>0</v>
      </c>
      <c r="AI141" s="56">
        <f t="shared" si="36"/>
        <v>0</v>
      </c>
      <c r="AJ141" s="56">
        <f t="shared" si="37"/>
        <v>0</v>
      </c>
      <c r="AK141" s="56">
        <f t="shared" si="38"/>
        <v>0</v>
      </c>
      <c r="AL141" s="56">
        <f t="shared" si="39"/>
        <v>0</v>
      </c>
      <c r="AM141" s="159" t="b">
        <f t="shared" si="40"/>
        <v>0</v>
      </c>
      <c r="AN141" s="160" t="str">
        <f>IF(J141="c",SUMMARY!$C$13*F141/12,"-")</f>
        <v>-</v>
      </c>
      <c r="AO141" s="160" t="str">
        <f>IF(J141="s",SUMMARY!$C$12*I141,"-")</f>
        <v>-</v>
      </c>
      <c r="AP141" s="178" t="str">
        <f t="shared" si="41"/>
        <v>-</v>
      </c>
      <c r="AQ141" s="166" t="str">
        <f>IF(J141="s",H141*SUMMARY!$I$12,"-")</f>
        <v>-</v>
      </c>
      <c r="AR141" s="170" t="str">
        <f>IF(J141="S",IF(AO141*SUMMARY!$H$61&gt;AQ141,SUMMARY!$H$61*AQ141,AO141),"-")</f>
        <v>-</v>
      </c>
      <c r="AS141" s="32"/>
      <c r="AT141" s="125">
        <f t="shared" si="47"/>
        <v>0</v>
      </c>
      <c r="AU141" s="125">
        <f t="shared" si="48"/>
        <v>0</v>
      </c>
      <c r="AV141" s="183">
        <f t="shared" si="49"/>
        <v>0</v>
      </c>
      <c r="AW141" s="32"/>
      <c r="AX141" s="32"/>
      <c r="AY141" s="450" t="str">
        <f t="shared" si="50"/>
        <v xml:space="preserve"> </v>
      </c>
    </row>
    <row r="142" spans="1:51" s="120" customFormat="1">
      <c r="A142" s="506"/>
      <c r="B142" s="506"/>
      <c r="C142" s="117">
        <f t="shared" si="51"/>
        <v>121</v>
      </c>
      <c r="D142" s="173"/>
      <c r="E142" s="173"/>
      <c r="F142" s="341">
        <f t="shared" si="42"/>
        <v>0</v>
      </c>
      <c r="G142" s="117"/>
      <c r="H142" s="118" t="str">
        <f t="shared" si="30"/>
        <v>-</v>
      </c>
      <c r="I142" s="119" t="str">
        <f>IF(J142="s",(D142+E142)/16*F142/12*SUMMARY!$H$60," ")</f>
        <v xml:space="preserve"> </v>
      </c>
      <c r="J142" s="119" t="str">
        <f>IF(F142&gt;0,IF(B142&lt;SUMMARY!$H$63,"C","S")," ")</f>
        <v xml:space="preserve"> </v>
      </c>
      <c r="K142" s="119" t="str">
        <f t="shared" si="31"/>
        <v>-</v>
      </c>
      <c r="L142" s="156"/>
      <c r="M142" s="44" t="str">
        <f t="shared" si="32"/>
        <v>-</v>
      </c>
      <c r="N142" s="157">
        <f t="shared" si="43"/>
        <v>0</v>
      </c>
      <c r="O142" s="157">
        <f t="shared" si="44"/>
        <v>0</v>
      </c>
      <c r="P142" s="157">
        <f t="shared" si="45"/>
        <v>0</v>
      </c>
      <c r="Q142" s="157">
        <f t="shared" si="46"/>
        <v>0</v>
      </c>
      <c r="R142" s="158">
        <f t="shared" si="55"/>
        <v>0</v>
      </c>
      <c r="S142" s="158">
        <f t="shared" si="55"/>
        <v>0</v>
      </c>
      <c r="T142" s="158">
        <f t="shared" si="55"/>
        <v>0</v>
      </c>
      <c r="U142" s="158">
        <f t="shared" si="55"/>
        <v>0</v>
      </c>
      <c r="V142" s="158">
        <f t="shared" si="55"/>
        <v>0</v>
      </c>
      <c r="W142" s="158">
        <f t="shared" si="55"/>
        <v>0</v>
      </c>
      <c r="X142" s="158">
        <f t="shared" si="55"/>
        <v>0</v>
      </c>
      <c r="Y142" s="158">
        <f t="shared" si="55"/>
        <v>0</v>
      </c>
      <c r="Z142" s="158">
        <f t="shared" si="54"/>
        <v>0</v>
      </c>
      <c r="AA142" s="158">
        <f t="shared" si="54"/>
        <v>0</v>
      </c>
      <c r="AB142" s="158">
        <f t="shared" si="54"/>
        <v>0</v>
      </c>
      <c r="AC142" s="158">
        <f t="shared" si="54"/>
        <v>0</v>
      </c>
      <c r="AD142" s="158">
        <f t="shared" si="52"/>
        <v>0</v>
      </c>
      <c r="AE142" s="44" t="str">
        <f>IF(J142="s",IF(K142&gt;(SUMMARY!$I$12*H142),K142,0),"- ")</f>
        <v xml:space="preserve">- </v>
      </c>
      <c r="AF142" s="56" t="str">
        <f t="shared" si="33"/>
        <v>OK</v>
      </c>
      <c r="AG142" s="56">
        <f t="shared" si="34"/>
        <v>0</v>
      </c>
      <c r="AH142" s="56">
        <f t="shared" si="35"/>
        <v>0</v>
      </c>
      <c r="AI142" s="56">
        <f t="shared" si="36"/>
        <v>0</v>
      </c>
      <c r="AJ142" s="56">
        <f t="shared" si="37"/>
        <v>0</v>
      </c>
      <c r="AK142" s="56">
        <f t="shared" si="38"/>
        <v>0</v>
      </c>
      <c r="AL142" s="56">
        <f t="shared" si="39"/>
        <v>0</v>
      </c>
      <c r="AM142" s="159" t="b">
        <f t="shared" si="40"/>
        <v>0</v>
      </c>
      <c r="AN142" s="160" t="str">
        <f>IF(J142="c",SUMMARY!$C$13*F142/12,"-")</f>
        <v>-</v>
      </c>
      <c r="AO142" s="160" t="str">
        <f>IF(J142="s",SUMMARY!$C$12*I142,"-")</f>
        <v>-</v>
      </c>
      <c r="AP142" s="178" t="str">
        <f t="shared" si="41"/>
        <v>-</v>
      </c>
      <c r="AQ142" s="166" t="str">
        <f>IF(J142="s",H142*SUMMARY!$I$12,"-")</f>
        <v>-</v>
      </c>
      <c r="AR142" s="170" t="str">
        <f>IF(J142="S",IF(AO142*SUMMARY!$H$61&gt;AQ142,SUMMARY!$H$61*AQ142,AO142),"-")</f>
        <v>-</v>
      </c>
      <c r="AS142" s="32"/>
      <c r="AT142" s="125">
        <f t="shared" si="47"/>
        <v>0</v>
      </c>
      <c r="AU142" s="125">
        <f t="shared" si="48"/>
        <v>0</v>
      </c>
      <c r="AV142" s="183">
        <f t="shared" si="49"/>
        <v>0</v>
      </c>
      <c r="AW142" s="32"/>
      <c r="AX142" s="32"/>
      <c r="AY142" s="450" t="str">
        <f t="shared" si="50"/>
        <v xml:space="preserve"> </v>
      </c>
    </row>
    <row r="143" spans="1:51" s="120" customFormat="1">
      <c r="A143" s="506"/>
      <c r="B143" s="506"/>
      <c r="C143" s="117">
        <f t="shared" si="51"/>
        <v>122</v>
      </c>
      <c r="D143" s="173"/>
      <c r="E143" s="173"/>
      <c r="F143" s="341">
        <f t="shared" si="42"/>
        <v>0</v>
      </c>
      <c r="G143" s="117"/>
      <c r="H143" s="118" t="str">
        <f t="shared" si="30"/>
        <v>-</v>
      </c>
      <c r="I143" s="119" t="str">
        <f>IF(J143="s",(D143+E143)/16*F143/12*SUMMARY!$H$60," ")</f>
        <v xml:space="preserve"> </v>
      </c>
      <c r="J143" s="119" t="str">
        <f>IF(F143&gt;0,IF(B143&lt;SUMMARY!$H$63,"C","S")," ")</f>
        <v xml:space="preserve"> </v>
      </c>
      <c r="K143" s="119" t="str">
        <f t="shared" si="31"/>
        <v>-</v>
      </c>
      <c r="L143" s="156"/>
      <c r="M143" s="44" t="str">
        <f t="shared" si="32"/>
        <v>-</v>
      </c>
      <c r="N143" s="157">
        <f t="shared" si="43"/>
        <v>0</v>
      </c>
      <c r="O143" s="157">
        <f t="shared" si="44"/>
        <v>0</v>
      </c>
      <c r="P143" s="157">
        <f t="shared" si="45"/>
        <v>0</v>
      </c>
      <c r="Q143" s="157">
        <f t="shared" si="46"/>
        <v>0</v>
      </c>
      <c r="R143" s="158">
        <f t="shared" si="55"/>
        <v>0</v>
      </c>
      <c r="S143" s="158">
        <f t="shared" si="55"/>
        <v>0</v>
      </c>
      <c r="T143" s="158">
        <f t="shared" si="55"/>
        <v>0</v>
      </c>
      <c r="U143" s="158">
        <f t="shared" si="55"/>
        <v>0</v>
      </c>
      <c r="V143" s="158">
        <f t="shared" si="55"/>
        <v>0</v>
      </c>
      <c r="W143" s="158">
        <f t="shared" si="55"/>
        <v>0</v>
      </c>
      <c r="X143" s="158">
        <f t="shared" si="55"/>
        <v>0</v>
      </c>
      <c r="Y143" s="158">
        <f t="shared" si="55"/>
        <v>0</v>
      </c>
      <c r="Z143" s="158">
        <f t="shared" si="54"/>
        <v>0</v>
      </c>
      <c r="AA143" s="158">
        <f t="shared" si="54"/>
        <v>0</v>
      </c>
      <c r="AB143" s="158">
        <f t="shared" si="54"/>
        <v>0</v>
      </c>
      <c r="AC143" s="158">
        <f t="shared" si="54"/>
        <v>0</v>
      </c>
      <c r="AD143" s="158">
        <f t="shared" si="52"/>
        <v>0</v>
      </c>
      <c r="AE143" s="44" t="str">
        <f>IF(J143="s",IF(K143&gt;(SUMMARY!$I$12*H143),K143,0),"- ")</f>
        <v xml:space="preserve">- </v>
      </c>
      <c r="AF143" s="56" t="str">
        <f t="shared" si="33"/>
        <v>OK</v>
      </c>
      <c r="AG143" s="56">
        <f t="shared" si="34"/>
        <v>0</v>
      </c>
      <c r="AH143" s="56">
        <f t="shared" si="35"/>
        <v>0</v>
      </c>
      <c r="AI143" s="56">
        <f t="shared" si="36"/>
        <v>0</v>
      </c>
      <c r="AJ143" s="56">
        <f t="shared" si="37"/>
        <v>0</v>
      </c>
      <c r="AK143" s="56">
        <f t="shared" si="38"/>
        <v>0</v>
      </c>
      <c r="AL143" s="56">
        <f t="shared" si="39"/>
        <v>0</v>
      </c>
      <c r="AM143" s="159" t="b">
        <f t="shared" si="40"/>
        <v>0</v>
      </c>
      <c r="AN143" s="160" t="str">
        <f>IF(J143="c",SUMMARY!$C$13*F143/12,"-")</f>
        <v>-</v>
      </c>
      <c r="AO143" s="160" t="str">
        <f>IF(J143="s",SUMMARY!$C$12*I143,"-")</f>
        <v>-</v>
      </c>
      <c r="AP143" s="178" t="str">
        <f t="shared" si="41"/>
        <v>-</v>
      </c>
      <c r="AQ143" s="166" t="str">
        <f>IF(J143="s",H143*SUMMARY!$I$12,"-")</f>
        <v>-</v>
      </c>
      <c r="AR143" s="170" t="str">
        <f>IF(J143="S",IF(AO143*SUMMARY!$H$61&gt;AQ143,SUMMARY!$H$61*AQ143,AO143),"-")</f>
        <v>-</v>
      </c>
      <c r="AS143" s="32"/>
      <c r="AT143" s="125">
        <f t="shared" si="47"/>
        <v>0</v>
      </c>
      <c r="AU143" s="125">
        <f t="shared" si="48"/>
        <v>0</v>
      </c>
      <c r="AV143" s="183">
        <f t="shared" si="49"/>
        <v>0</v>
      </c>
      <c r="AW143" s="32"/>
      <c r="AX143" s="32"/>
      <c r="AY143" s="450" t="str">
        <f t="shared" si="50"/>
        <v xml:space="preserve"> </v>
      </c>
    </row>
    <row r="144" spans="1:51" s="120" customFormat="1">
      <c r="A144" s="506"/>
      <c r="B144" s="506"/>
      <c r="C144" s="117">
        <f t="shared" si="51"/>
        <v>123</v>
      </c>
      <c r="D144" s="173"/>
      <c r="E144" s="173"/>
      <c r="F144" s="341">
        <f t="shared" si="42"/>
        <v>0</v>
      </c>
      <c r="G144" s="117"/>
      <c r="H144" s="118" t="str">
        <f t="shared" si="30"/>
        <v>-</v>
      </c>
      <c r="I144" s="119" t="str">
        <f>IF(J144="s",(D144+E144)/16*F144/12*SUMMARY!$H$60," ")</f>
        <v xml:space="preserve"> </v>
      </c>
      <c r="J144" s="119" t="str">
        <f>IF(F144&gt;0,IF(B144&lt;SUMMARY!$H$63,"C","S")," ")</f>
        <v xml:space="preserve"> </v>
      </c>
      <c r="K144" s="119" t="str">
        <f t="shared" si="31"/>
        <v>-</v>
      </c>
      <c r="L144" s="156"/>
      <c r="M144" s="44" t="str">
        <f t="shared" si="32"/>
        <v>-</v>
      </c>
      <c r="N144" s="157">
        <f t="shared" si="43"/>
        <v>0</v>
      </c>
      <c r="O144" s="157">
        <f t="shared" si="44"/>
        <v>0</v>
      </c>
      <c r="P144" s="157">
        <f t="shared" si="45"/>
        <v>0</v>
      </c>
      <c r="Q144" s="157">
        <f t="shared" si="46"/>
        <v>0</v>
      </c>
      <c r="R144" s="158">
        <f t="shared" si="55"/>
        <v>0</v>
      </c>
      <c r="S144" s="158">
        <f t="shared" si="55"/>
        <v>0</v>
      </c>
      <c r="T144" s="158">
        <f t="shared" si="55"/>
        <v>0</v>
      </c>
      <c r="U144" s="158">
        <f t="shared" si="55"/>
        <v>0</v>
      </c>
      <c r="V144" s="158">
        <f t="shared" si="55"/>
        <v>0</v>
      </c>
      <c r="W144" s="158">
        <f t="shared" si="55"/>
        <v>0</v>
      </c>
      <c r="X144" s="158">
        <f t="shared" si="55"/>
        <v>0</v>
      </c>
      <c r="Y144" s="158">
        <f t="shared" si="55"/>
        <v>0</v>
      </c>
      <c r="Z144" s="158">
        <f t="shared" si="54"/>
        <v>0</v>
      </c>
      <c r="AA144" s="158">
        <f t="shared" si="54"/>
        <v>0</v>
      </c>
      <c r="AB144" s="158">
        <f t="shared" si="54"/>
        <v>0</v>
      </c>
      <c r="AC144" s="158">
        <f t="shared" si="54"/>
        <v>0</v>
      </c>
      <c r="AD144" s="158">
        <f t="shared" si="52"/>
        <v>0</v>
      </c>
      <c r="AE144" s="44" t="str">
        <f>IF(J144="s",IF(K144&gt;(SUMMARY!$I$12*H144),K144,0),"- ")</f>
        <v xml:space="preserve">- </v>
      </c>
      <c r="AF144" s="56" t="str">
        <f t="shared" si="33"/>
        <v>OK</v>
      </c>
      <c r="AG144" s="56">
        <f t="shared" si="34"/>
        <v>0</v>
      </c>
      <c r="AH144" s="56">
        <f t="shared" si="35"/>
        <v>0</v>
      </c>
      <c r="AI144" s="56">
        <f t="shared" si="36"/>
        <v>0</v>
      </c>
      <c r="AJ144" s="56">
        <f t="shared" si="37"/>
        <v>0</v>
      </c>
      <c r="AK144" s="56">
        <f t="shared" si="38"/>
        <v>0</v>
      </c>
      <c r="AL144" s="56">
        <f t="shared" si="39"/>
        <v>0</v>
      </c>
      <c r="AM144" s="159" t="b">
        <f t="shared" si="40"/>
        <v>0</v>
      </c>
      <c r="AN144" s="160" t="str">
        <f>IF(J144="c",SUMMARY!$C$13*F144/12,"-")</f>
        <v>-</v>
      </c>
      <c r="AO144" s="160" t="str">
        <f>IF(J144="s",SUMMARY!$C$12*I144,"-")</f>
        <v>-</v>
      </c>
      <c r="AP144" s="178" t="str">
        <f t="shared" si="41"/>
        <v>-</v>
      </c>
      <c r="AQ144" s="166" t="str">
        <f>IF(J144="s",H144*SUMMARY!$I$12,"-")</f>
        <v>-</v>
      </c>
      <c r="AR144" s="170" t="str">
        <f>IF(J144="S",IF(AO144*SUMMARY!$H$61&gt;AQ144,SUMMARY!$H$61*AQ144,AO144),"-")</f>
        <v>-</v>
      </c>
      <c r="AS144" s="32"/>
      <c r="AT144" s="125">
        <f t="shared" si="47"/>
        <v>0</v>
      </c>
      <c r="AU144" s="125">
        <f t="shared" si="48"/>
        <v>0</v>
      </c>
      <c r="AV144" s="183">
        <f t="shared" si="49"/>
        <v>0</v>
      </c>
      <c r="AW144" s="32"/>
      <c r="AX144" s="32"/>
      <c r="AY144" s="450" t="str">
        <f t="shared" si="50"/>
        <v xml:space="preserve"> </v>
      </c>
    </row>
    <row r="145" spans="1:51" s="120" customFormat="1">
      <c r="A145" s="506"/>
      <c r="B145" s="506"/>
      <c r="C145" s="117">
        <f t="shared" si="51"/>
        <v>124</v>
      </c>
      <c r="D145" s="173"/>
      <c r="E145" s="173"/>
      <c r="F145" s="341">
        <f t="shared" si="42"/>
        <v>0</v>
      </c>
      <c r="G145" s="117"/>
      <c r="H145" s="118" t="str">
        <f t="shared" si="30"/>
        <v>-</v>
      </c>
      <c r="I145" s="119" t="str">
        <f>IF(J145="s",(D145+E145)/16*F145/12*SUMMARY!$H$60," ")</f>
        <v xml:space="preserve"> </v>
      </c>
      <c r="J145" s="119" t="str">
        <f>IF(F145&gt;0,IF(B145&lt;SUMMARY!$H$63,"C","S")," ")</f>
        <v xml:space="preserve"> </v>
      </c>
      <c r="K145" s="119" t="str">
        <f t="shared" si="31"/>
        <v>-</v>
      </c>
      <c r="L145" s="156"/>
      <c r="M145" s="44" t="str">
        <f t="shared" si="32"/>
        <v>-</v>
      </c>
      <c r="N145" s="157">
        <f t="shared" si="43"/>
        <v>0</v>
      </c>
      <c r="O145" s="157">
        <f t="shared" si="44"/>
        <v>0</v>
      </c>
      <c r="P145" s="157">
        <f t="shared" si="45"/>
        <v>0</v>
      </c>
      <c r="Q145" s="157">
        <f t="shared" si="46"/>
        <v>0</v>
      </c>
      <c r="R145" s="158">
        <f t="shared" si="55"/>
        <v>0</v>
      </c>
      <c r="S145" s="158">
        <f t="shared" si="55"/>
        <v>0</v>
      </c>
      <c r="T145" s="158">
        <f t="shared" si="55"/>
        <v>0</v>
      </c>
      <c r="U145" s="158">
        <f t="shared" si="55"/>
        <v>0</v>
      </c>
      <c r="V145" s="158">
        <f t="shared" si="55"/>
        <v>0</v>
      </c>
      <c r="W145" s="158">
        <f t="shared" si="55"/>
        <v>0</v>
      </c>
      <c r="X145" s="158">
        <f t="shared" si="55"/>
        <v>0</v>
      </c>
      <c r="Y145" s="158">
        <f t="shared" si="55"/>
        <v>0</v>
      </c>
      <c r="Z145" s="158">
        <f t="shared" si="54"/>
        <v>0</v>
      </c>
      <c r="AA145" s="158">
        <f t="shared" si="54"/>
        <v>0</v>
      </c>
      <c r="AB145" s="158">
        <f t="shared" si="54"/>
        <v>0</v>
      </c>
      <c r="AC145" s="158">
        <f t="shared" si="54"/>
        <v>0</v>
      </c>
      <c r="AD145" s="158">
        <f t="shared" si="52"/>
        <v>0</v>
      </c>
      <c r="AE145" s="44" t="str">
        <f>IF(J145="s",IF(K145&gt;(SUMMARY!$I$12*H145),K145,0),"- ")</f>
        <v xml:space="preserve">- </v>
      </c>
      <c r="AF145" s="56" t="str">
        <f t="shared" si="33"/>
        <v>OK</v>
      </c>
      <c r="AG145" s="56">
        <f t="shared" si="34"/>
        <v>0</v>
      </c>
      <c r="AH145" s="56">
        <f t="shared" si="35"/>
        <v>0</v>
      </c>
      <c r="AI145" s="56">
        <f t="shared" si="36"/>
        <v>0</v>
      </c>
      <c r="AJ145" s="56">
        <f t="shared" si="37"/>
        <v>0</v>
      </c>
      <c r="AK145" s="56">
        <f t="shared" si="38"/>
        <v>0</v>
      </c>
      <c r="AL145" s="56">
        <f t="shared" si="39"/>
        <v>0</v>
      </c>
      <c r="AM145" s="159" t="b">
        <f t="shared" si="40"/>
        <v>0</v>
      </c>
      <c r="AN145" s="160" t="str">
        <f>IF(J145="c",SUMMARY!$C$13*F145/12,"-")</f>
        <v>-</v>
      </c>
      <c r="AO145" s="160" t="str">
        <f>IF(J145="s",SUMMARY!$C$12*I145,"-")</f>
        <v>-</v>
      </c>
      <c r="AP145" s="178" t="str">
        <f t="shared" si="41"/>
        <v>-</v>
      </c>
      <c r="AQ145" s="166" t="str">
        <f>IF(J145="s",H145*SUMMARY!$I$12,"-")</f>
        <v>-</v>
      </c>
      <c r="AR145" s="170" t="str">
        <f>IF(J145="S",IF(AO145*SUMMARY!$H$61&gt;AQ145,SUMMARY!$H$61*AQ145,AO145),"-")</f>
        <v>-</v>
      </c>
      <c r="AS145" s="32"/>
      <c r="AT145" s="125">
        <f t="shared" si="47"/>
        <v>0</v>
      </c>
      <c r="AU145" s="125">
        <f t="shared" si="48"/>
        <v>0</v>
      </c>
      <c r="AV145" s="183">
        <f t="shared" si="49"/>
        <v>0</v>
      </c>
      <c r="AW145" s="32"/>
      <c r="AX145" s="32"/>
      <c r="AY145" s="450" t="str">
        <f t="shared" si="50"/>
        <v xml:space="preserve"> </v>
      </c>
    </row>
    <row r="146" spans="1:51" s="120" customFormat="1">
      <c r="A146" s="506"/>
      <c r="B146" s="506"/>
      <c r="C146" s="117">
        <f t="shared" si="51"/>
        <v>125</v>
      </c>
      <c r="D146" s="173"/>
      <c r="E146" s="173"/>
      <c r="F146" s="341">
        <f t="shared" si="42"/>
        <v>0</v>
      </c>
      <c r="G146" s="117"/>
      <c r="H146" s="118" t="str">
        <f t="shared" si="30"/>
        <v>-</v>
      </c>
      <c r="I146" s="119" t="str">
        <f>IF(J146="s",(D146+E146)/16*F146/12*SUMMARY!$H$60," ")</f>
        <v xml:space="preserve"> </v>
      </c>
      <c r="J146" s="119" t="str">
        <f>IF(F146&gt;0,IF(B146&lt;SUMMARY!$H$63,"C","S")," ")</f>
        <v xml:space="preserve"> </v>
      </c>
      <c r="K146" s="119" t="str">
        <f t="shared" si="31"/>
        <v>-</v>
      </c>
      <c r="L146" s="156"/>
      <c r="M146" s="44" t="str">
        <f t="shared" si="32"/>
        <v>-</v>
      </c>
      <c r="N146" s="157">
        <f t="shared" si="43"/>
        <v>0</v>
      </c>
      <c r="O146" s="157">
        <f t="shared" si="44"/>
        <v>0</v>
      </c>
      <c r="P146" s="157">
        <f t="shared" si="45"/>
        <v>0</v>
      </c>
      <c r="Q146" s="157">
        <f t="shared" si="46"/>
        <v>0</v>
      </c>
      <c r="R146" s="158">
        <f t="shared" si="55"/>
        <v>0</v>
      </c>
      <c r="S146" s="158">
        <f t="shared" si="55"/>
        <v>0</v>
      </c>
      <c r="T146" s="158">
        <f t="shared" si="55"/>
        <v>0</v>
      </c>
      <c r="U146" s="158">
        <f t="shared" si="55"/>
        <v>0</v>
      </c>
      <c r="V146" s="158">
        <f t="shared" si="55"/>
        <v>0</v>
      </c>
      <c r="W146" s="158">
        <f t="shared" si="55"/>
        <v>0</v>
      </c>
      <c r="X146" s="158">
        <f t="shared" si="55"/>
        <v>0</v>
      </c>
      <c r="Y146" s="158">
        <f t="shared" si="55"/>
        <v>0</v>
      </c>
      <c r="Z146" s="158">
        <f t="shared" si="54"/>
        <v>0</v>
      </c>
      <c r="AA146" s="158">
        <f t="shared" si="54"/>
        <v>0</v>
      </c>
      <c r="AB146" s="158">
        <f t="shared" si="54"/>
        <v>0</v>
      </c>
      <c r="AC146" s="158">
        <f t="shared" si="54"/>
        <v>0</v>
      </c>
      <c r="AD146" s="158">
        <f t="shared" si="52"/>
        <v>0</v>
      </c>
      <c r="AE146" s="44" t="str">
        <f>IF(J146="s",IF(K146&gt;(SUMMARY!$I$12*H146),K146,0),"- ")</f>
        <v xml:space="preserve">- </v>
      </c>
      <c r="AF146" s="56" t="str">
        <f t="shared" si="33"/>
        <v>OK</v>
      </c>
      <c r="AG146" s="56">
        <f t="shared" si="34"/>
        <v>0</v>
      </c>
      <c r="AH146" s="56">
        <f t="shared" si="35"/>
        <v>0</v>
      </c>
      <c r="AI146" s="56">
        <f t="shared" si="36"/>
        <v>0</v>
      </c>
      <c r="AJ146" s="56">
        <f t="shared" si="37"/>
        <v>0</v>
      </c>
      <c r="AK146" s="56">
        <f t="shared" si="38"/>
        <v>0</v>
      </c>
      <c r="AL146" s="56">
        <f t="shared" si="39"/>
        <v>0</v>
      </c>
      <c r="AM146" s="159" t="b">
        <f t="shared" si="40"/>
        <v>0</v>
      </c>
      <c r="AN146" s="160" t="str">
        <f>IF(J146="c",SUMMARY!$C$13*F146/12,"-")</f>
        <v>-</v>
      </c>
      <c r="AO146" s="160" t="str">
        <f>IF(J146="s",SUMMARY!$C$12*I146,"-")</f>
        <v>-</v>
      </c>
      <c r="AP146" s="178" t="str">
        <f t="shared" si="41"/>
        <v>-</v>
      </c>
      <c r="AQ146" s="166" t="str">
        <f>IF(J146="s",H146*SUMMARY!$I$12,"-")</f>
        <v>-</v>
      </c>
      <c r="AR146" s="170" t="str">
        <f>IF(J146="S",IF(AO146*SUMMARY!$H$61&gt;AQ146,SUMMARY!$H$61*AQ146,AO146),"-")</f>
        <v>-</v>
      </c>
      <c r="AS146" s="32"/>
      <c r="AT146" s="125">
        <f t="shared" si="47"/>
        <v>0</v>
      </c>
      <c r="AU146" s="125">
        <f t="shared" si="48"/>
        <v>0</v>
      </c>
      <c r="AV146" s="183">
        <f t="shared" si="49"/>
        <v>0</v>
      </c>
      <c r="AW146" s="32"/>
      <c r="AX146" s="32"/>
      <c r="AY146" s="450" t="str">
        <f t="shared" si="50"/>
        <v xml:space="preserve"> </v>
      </c>
    </row>
    <row r="147" spans="1:51" s="120" customFormat="1">
      <c r="A147" s="506"/>
      <c r="B147" s="506"/>
      <c r="C147" s="117">
        <f t="shared" si="51"/>
        <v>126</v>
      </c>
      <c r="D147" s="173"/>
      <c r="E147" s="173"/>
      <c r="F147" s="341">
        <f t="shared" si="42"/>
        <v>0</v>
      </c>
      <c r="G147" s="117"/>
      <c r="H147" s="118" t="str">
        <f t="shared" si="30"/>
        <v>-</v>
      </c>
      <c r="I147" s="119" t="str">
        <f>IF(J147="s",(D147+E147)/16*F147/12*SUMMARY!$H$60," ")</f>
        <v xml:space="preserve"> </v>
      </c>
      <c r="J147" s="119" t="str">
        <f>IF(F147&gt;0,IF(B147&lt;SUMMARY!$H$63,"C","S")," ")</f>
        <v xml:space="preserve"> </v>
      </c>
      <c r="K147" s="119" t="str">
        <f t="shared" si="31"/>
        <v>-</v>
      </c>
      <c r="L147" s="156"/>
      <c r="M147" s="44" t="str">
        <f t="shared" si="32"/>
        <v>-</v>
      </c>
      <c r="N147" s="157">
        <f t="shared" si="43"/>
        <v>0</v>
      </c>
      <c r="O147" s="157">
        <f t="shared" si="44"/>
        <v>0</v>
      </c>
      <c r="P147" s="157">
        <f t="shared" si="45"/>
        <v>0</v>
      </c>
      <c r="Q147" s="157">
        <f t="shared" si="46"/>
        <v>0</v>
      </c>
      <c r="R147" s="158">
        <f t="shared" si="55"/>
        <v>0</v>
      </c>
      <c r="S147" s="158">
        <f t="shared" si="55"/>
        <v>0</v>
      </c>
      <c r="T147" s="158">
        <f t="shared" si="55"/>
        <v>0</v>
      </c>
      <c r="U147" s="158">
        <f t="shared" si="55"/>
        <v>0</v>
      </c>
      <c r="V147" s="158">
        <f t="shared" si="55"/>
        <v>0</v>
      </c>
      <c r="W147" s="158">
        <f t="shared" si="55"/>
        <v>0</v>
      </c>
      <c r="X147" s="158">
        <f t="shared" si="55"/>
        <v>0</v>
      </c>
      <c r="Y147" s="158">
        <f t="shared" si="55"/>
        <v>0</v>
      </c>
      <c r="Z147" s="158">
        <f t="shared" si="54"/>
        <v>0</v>
      </c>
      <c r="AA147" s="158">
        <f t="shared" si="54"/>
        <v>0</v>
      </c>
      <c r="AB147" s="158">
        <f t="shared" si="54"/>
        <v>0</v>
      </c>
      <c r="AC147" s="158">
        <f t="shared" si="54"/>
        <v>0</v>
      </c>
      <c r="AD147" s="158">
        <f t="shared" si="52"/>
        <v>0</v>
      </c>
      <c r="AE147" s="44" t="str">
        <f>IF(J147="s",IF(K147&gt;(SUMMARY!$I$12*H147),K147,0),"- ")</f>
        <v xml:space="preserve">- </v>
      </c>
      <c r="AF147" s="56" t="str">
        <f t="shared" si="33"/>
        <v>OK</v>
      </c>
      <c r="AG147" s="56">
        <f t="shared" si="34"/>
        <v>0</v>
      </c>
      <c r="AH147" s="56">
        <f t="shared" si="35"/>
        <v>0</v>
      </c>
      <c r="AI147" s="56">
        <f t="shared" si="36"/>
        <v>0</v>
      </c>
      <c r="AJ147" s="56">
        <f t="shared" si="37"/>
        <v>0</v>
      </c>
      <c r="AK147" s="56">
        <f t="shared" si="38"/>
        <v>0</v>
      </c>
      <c r="AL147" s="56">
        <f t="shared" si="39"/>
        <v>0</v>
      </c>
      <c r="AM147" s="159" t="b">
        <f t="shared" si="40"/>
        <v>0</v>
      </c>
      <c r="AN147" s="160" t="str">
        <f>IF(J147="c",SUMMARY!$C$13*F147/12,"-")</f>
        <v>-</v>
      </c>
      <c r="AO147" s="160" t="str">
        <f>IF(J147="s",SUMMARY!$C$12*I147,"-")</f>
        <v>-</v>
      </c>
      <c r="AP147" s="178" t="str">
        <f t="shared" si="41"/>
        <v>-</v>
      </c>
      <c r="AQ147" s="166" t="str">
        <f>IF(J147="s",H147*SUMMARY!$I$12,"-")</f>
        <v>-</v>
      </c>
      <c r="AR147" s="170" t="str">
        <f>IF(J147="S",IF(AO147*SUMMARY!$H$61&gt;AQ147,SUMMARY!$H$61*AQ147,AO147),"-")</f>
        <v>-</v>
      </c>
      <c r="AS147" s="32"/>
      <c r="AT147" s="125">
        <f t="shared" si="47"/>
        <v>0</v>
      </c>
      <c r="AU147" s="125">
        <f t="shared" si="48"/>
        <v>0</v>
      </c>
      <c r="AV147" s="183">
        <f t="shared" si="49"/>
        <v>0</v>
      </c>
      <c r="AW147" s="32"/>
      <c r="AX147" s="32"/>
      <c r="AY147" s="450" t="str">
        <f t="shared" si="50"/>
        <v xml:space="preserve"> </v>
      </c>
    </row>
    <row r="148" spans="1:51" s="120" customFormat="1">
      <c r="A148" s="506"/>
      <c r="B148" s="506"/>
      <c r="C148" s="117">
        <f t="shared" si="51"/>
        <v>127</v>
      </c>
      <c r="D148" s="173"/>
      <c r="E148" s="173"/>
      <c r="F148" s="341">
        <f t="shared" si="42"/>
        <v>0</v>
      </c>
      <c r="G148" s="117"/>
      <c r="H148" s="118" t="str">
        <f t="shared" si="30"/>
        <v>-</v>
      </c>
      <c r="I148" s="119" t="str">
        <f>IF(J148="s",(D148+E148)/16*F148/12*SUMMARY!$H$60," ")</f>
        <v xml:space="preserve"> </v>
      </c>
      <c r="J148" s="119" t="str">
        <f>IF(F148&gt;0,IF(B148&lt;SUMMARY!$H$63,"C","S")," ")</f>
        <v xml:space="preserve"> </v>
      </c>
      <c r="K148" s="119" t="str">
        <f t="shared" si="31"/>
        <v>-</v>
      </c>
      <c r="L148" s="156"/>
      <c r="M148" s="44" t="str">
        <f t="shared" si="32"/>
        <v>-</v>
      </c>
      <c r="N148" s="157">
        <f t="shared" si="43"/>
        <v>0</v>
      </c>
      <c r="O148" s="157">
        <f t="shared" si="44"/>
        <v>0</v>
      </c>
      <c r="P148" s="157">
        <f t="shared" si="45"/>
        <v>0</v>
      </c>
      <c r="Q148" s="157">
        <f t="shared" si="46"/>
        <v>0</v>
      </c>
      <c r="R148" s="158">
        <f t="shared" si="55"/>
        <v>0</v>
      </c>
      <c r="S148" s="158">
        <f t="shared" si="55"/>
        <v>0</v>
      </c>
      <c r="T148" s="158">
        <f t="shared" si="55"/>
        <v>0</v>
      </c>
      <c r="U148" s="158">
        <f t="shared" si="55"/>
        <v>0</v>
      </c>
      <c r="V148" s="158">
        <f t="shared" si="55"/>
        <v>0</v>
      </c>
      <c r="W148" s="158">
        <f t="shared" si="55"/>
        <v>0</v>
      </c>
      <c r="X148" s="158">
        <f t="shared" si="55"/>
        <v>0</v>
      </c>
      <c r="Y148" s="158">
        <f t="shared" si="55"/>
        <v>0</v>
      </c>
      <c r="Z148" s="158">
        <f t="shared" si="54"/>
        <v>0</v>
      </c>
      <c r="AA148" s="158">
        <f t="shared" si="54"/>
        <v>0</v>
      </c>
      <c r="AB148" s="158">
        <f t="shared" si="54"/>
        <v>0</v>
      </c>
      <c r="AC148" s="158">
        <f t="shared" si="54"/>
        <v>0</v>
      </c>
      <c r="AD148" s="158">
        <f t="shared" si="52"/>
        <v>0</v>
      </c>
      <c r="AE148" s="44" t="str">
        <f>IF(J148="s",IF(K148&gt;(SUMMARY!$I$12*H148),K148,0),"- ")</f>
        <v xml:space="preserve">- </v>
      </c>
      <c r="AF148" s="56" t="str">
        <f t="shared" si="33"/>
        <v>OK</v>
      </c>
      <c r="AG148" s="56">
        <f t="shared" si="34"/>
        <v>0</v>
      </c>
      <c r="AH148" s="56">
        <f t="shared" si="35"/>
        <v>0</v>
      </c>
      <c r="AI148" s="56">
        <f t="shared" si="36"/>
        <v>0</v>
      </c>
      <c r="AJ148" s="56">
        <f t="shared" si="37"/>
        <v>0</v>
      </c>
      <c r="AK148" s="56">
        <f t="shared" si="38"/>
        <v>0</v>
      </c>
      <c r="AL148" s="56">
        <f t="shared" si="39"/>
        <v>0</v>
      </c>
      <c r="AM148" s="159" t="b">
        <f t="shared" si="40"/>
        <v>0</v>
      </c>
      <c r="AN148" s="160" t="str">
        <f>IF(J148="c",SUMMARY!$C$13*F148/12,"-")</f>
        <v>-</v>
      </c>
      <c r="AO148" s="160" t="str">
        <f>IF(J148="s",SUMMARY!$C$12*I148,"-")</f>
        <v>-</v>
      </c>
      <c r="AP148" s="178" t="str">
        <f t="shared" si="41"/>
        <v>-</v>
      </c>
      <c r="AQ148" s="166" t="str">
        <f>IF(J148="s",H148*SUMMARY!$I$12,"-")</f>
        <v>-</v>
      </c>
      <c r="AR148" s="170" t="str">
        <f>IF(J148="S",IF(AO148*SUMMARY!$H$61&gt;AQ148,SUMMARY!$H$61*AQ148,AO148),"-")</f>
        <v>-</v>
      </c>
      <c r="AS148" s="32"/>
      <c r="AT148" s="125">
        <f t="shared" si="47"/>
        <v>0</v>
      </c>
      <c r="AU148" s="125">
        <f t="shared" si="48"/>
        <v>0</v>
      </c>
      <c r="AV148" s="183">
        <f t="shared" si="49"/>
        <v>0</v>
      </c>
      <c r="AW148" s="32"/>
      <c r="AX148" s="32"/>
      <c r="AY148" s="450" t="str">
        <f t="shared" si="50"/>
        <v xml:space="preserve"> </v>
      </c>
    </row>
    <row r="149" spans="1:51" s="120" customFormat="1">
      <c r="A149" s="506"/>
      <c r="B149" s="506"/>
      <c r="C149" s="117">
        <f t="shared" si="51"/>
        <v>128</v>
      </c>
      <c r="D149" s="173"/>
      <c r="E149" s="173"/>
      <c r="F149" s="341">
        <f t="shared" si="42"/>
        <v>0</v>
      </c>
      <c r="G149" s="117"/>
      <c r="H149" s="118" t="str">
        <f t="shared" si="30"/>
        <v>-</v>
      </c>
      <c r="I149" s="119" t="str">
        <f>IF(J149="s",(D149+E149)/16*F149/12*SUMMARY!$H$60," ")</f>
        <v xml:space="preserve"> </v>
      </c>
      <c r="J149" s="119" t="str">
        <f>IF(F149&gt;0,IF(B149&lt;SUMMARY!$H$63,"C","S")," ")</f>
        <v xml:space="preserve"> </v>
      </c>
      <c r="K149" s="119" t="str">
        <f t="shared" si="31"/>
        <v>-</v>
      </c>
      <c r="L149" s="156"/>
      <c r="M149" s="44" t="str">
        <f t="shared" si="32"/>
        <v>-</v>
      </c>
      <c r="N149" s="157">
        <f t="shared" si="43"/>
        <v>0</v>
      </c>
      <c r="O149" s="157">
        <f t="shared" si="44"/>
        <v>0</v>
      </c>
      <c r="P149" s="157">
        <f t="shared" si="45"/>
        <v>0</v>
      </c>
      <c r="Q149" s="157">
        <f t="shared" si="46"/>
        <v>0</v>
      </c>
      <c r="R149" s="158">
        <f t="shared" si="55"/>
        <v>0</v>
      </c>
      <c r="S149" s="158">
        <f t="shared" si="55"/>
        <v>0</v>
      </c>
      <c r="T149" s="158">
        <f t="shared" si="55"/>
        <v>0</v>
      </c>
      <c r="U149" s="158">
        <f t="shared" si="55"/>
        <v>0</v>
      </c>
      <c r="V149" s="158">
        <f t="shared" si="55"/>
        <v>0</v>
      </c>
      <c r="W149" s="158">
        <f t="shared" si="55"/>
        <v>0</v>
      </c>
      <c r="X149" s="158">
        <f t="shared" si="55"/>
        <v>0</v>
      </c>
      <c r="Y149" s="158">
        <f t="shared" si="55"/>
        <v>0</v>
      </c>
      <c r="Z149" s="158">
        <f t="shared" si="54"/>
        <v>0</v>
      </c>
      <c r="AA149" s="158">
        <f t="shared" si="54"/>
        <v>0</v>
      </c>
      <c r="AB149" s="158">
        <f t="shared" si="54"/>
        <v>0</v>
      </c>
      <c r="AC149" s="158">
        <f t="shared" si="54"/>
        <v>0</v>
      </c>
      <c r="AD149" s="158">
        <f t="shared" si="52"/>
        <v>0</v>
      </c>
      <c r="AE149" s="44" t="str">
        <f>IF(J149="s",IF(K149&gt;(SUMMARY!$I$12*H149),K149,0),"- ")</f>
        <v xml:space="preserve">- </v>
      </c>
      <c r="AF149" s="56" t="str">
        <f t="shared" si="33"/>
        <v>OK</v>
      </c>
      <c r="AG149" s="56">
        <f t="shared" si="34"/>
        <v>0</v>
      </c>
      <c r="AH149" s="56">
        <f t="shared" si="35"/>
        <v>0</v>
      </c>
      <c r="AI149" s="56">
        <f t="shared" si="36"/>
        <v>0</v>
      </c>
      <c r="AJ149" s="56">
        <f t="shared" si="37"/>
        <v>0</v>
      </c>
      <c r="AK149" s="56">
        <f t="shared" si="38"/>
        <v>0</v>
      </c>
      <c r="AL149" s="56">
        <f t="shared" si="39"/>
        <v>0</v>
      </c>
      <c r="AM149" s="159" t="b">
        <f t="shared" si="40"/>
        <v>0</v>
      </c>
      <c r="AN149" s="160" t="str">
        <f>IF(J149="c",SUMMARY!$C$13*F149/12,"-")</f>
        <v>-</v>
      </c>
      <c r="AO149" s="160" t="str">
        <f>IF(J149="s",SUMMARY!$C$12*I149,"-")</f>
        <v>-</v>
      </c>
      <c r="AP149" s="178" t="str">
        <f t="shared" si="41"/>
        <v>-</v>
      </c>
      <c r="AQ149" s="166" t="str">
        <f>IF(J149="s",H149*SUMMARY!$I$12,"-")</f>
        <v>-</v>
      </c>
      <c r="AR149" s="170" t="str">
        <f>IF(J149="S",IF(AO149*SUMMARY!$H$61&gt;AQ149,SUMMARY!$H$61*AQ149,AO149),"-")</f>
        <v>-</v>
      </c>
      <c r="AS149" s="32"/>
      <c r="AT149" s="125">
        <f t="shared" si="47"/>
        <v>0</v>
      </c>
      <c r="AU149" s="125">
        <f t="shared" si="48"/>
        <v>0</v>
      </c>
      <c r="AV149" s="183">
        <f t="shared" si="49"/>
        <v>0</v>
      </c>
      <c r="AW149" s="32"/>
      <c r="AX149" s="32"/>
      <c r="AY149" s="450" t="str">
        <f t="shared" si="50"/>
        <v xml:space="preserve"> </v>
      </c>
    </row>
    <row r="150" spans="1:51" s="120" customFormat="1">
      <c r="A150" s="506"/>
      <c r="B150" s="506"/>
      <c r="C150" s="117">
        <f t="shared" si="51"/>
        <v>129</v>
      </c>
      <c r="D150" s="173"/>
      <c r="E150" s="173"/>
      <c r="F150" s="341">
        <f t="shared" si="42"/>
        <v>0</v>
      </c>
      <c r="G150" s="117"/>
      <c r="H150" s="118" t="str">
        <f t="shared" ref="H150:H213" si="56">IF(J150="s",A150*B150,"-")</f>
        <v>-</v>
      </c>
      <c r="I150" s="119" t="str">
        <f>IF(J150="s",(D150+E150)/16*F150/12*SUMMARY!$H$60," ")</f>
        <v xml:space="preserve"> </v>
      </c>
      <c r="J150" s="119" t="str">
        <f>IF(F150&gt;0,IF(B150&lt;SUMMARY!$H$63,"C","S")," ")</f>
        <v xml:space="preserve"> </v>
      </c>
      <c r="K150" s="119" t="str">
        <f t="shared" ref="K150:K213" si="57">IF(J150="s",AR150,AN150)</f>
        <v>-</v>
      </c>
      <c r="L150" s="156"/>
      <c r="M150" s="44" t="str">
        <f t="shared" ref="M150:M213" si="58">IF(J150="S",IF(D150&lt;E150,E150,D150),"-")</f>
        <v>-</v>
      </c>
      <c r="N150" s="157">
        <f t="shared" si="43"/>
        <v>0</v>
      </c>
      <c r="O150" s="157">
        <f t="shared" si="44"/>
        <v>0</v>
      </c>
      <c r="P150" s="157">
        <f t="shared" si="45"/>
        <v>0</v>
      </c>
      <c r="Q150" s="157">
        <f t="shared" si="46"/>
        <v>0</v>
      </c>
      <c r="R150" s="158">
        <f t="shared" si="55"/>
        <v>0</v>
      </c>
      <c r="S150" s="158">
        <f t="shared" si="55"/>
        <v>0</v>
      </c>
      <c r="T150" s="158">
        <f t="shared" si="55"/>
        <v>0</v>
      </c>
      <c r="U150" s="158">
        <f t="shared" si="55"/>
        <v>0</v>
      </c>
      <c r="V150" s="158">
        <f t="shared" si="55"/>
        <v>0</v>
      </c>
      <c r="W150" s="158">
        <f t="shared" si="55"/>
        <v>0</v>
      </c>
      <c r="X150" s="158">
        <f t="shared" si="55"/>
        <v>0</v>
      </c>
      <c r="Y150" s="158">
        <f t="shared" ref="V150:Y213" si="59">IF($L150=AK$4,$I150,0)</f>
        <v>0</v>
      </c>
      <c r="Z150" s="158">
        <f t="shared" si="54"/>
        <v>0</v>
      </c>
      <c r="AA150" s="158">
        <f t="shared" si="54"/>
        <v>0</v>
      </c>
      <c r="AB150" s="158">
        <f t="shared" si="54"/>
        <v>0</v>
      </c>
      <c r="AC150" s="158">
        <f t="shared" si="54"/>
        <v>0</v>
      </c>
      <c r="AD150" s="158">
        <f t="shared" si="52"/>
        <v>0</v>
      </c>
      <c r="AE150" s="44" t="str">
        <f>IF(J150="s",IF(K150&gt;(SUMMARY!$I$12*H150),K150,0),"- ")</f>
        <v xml:space="preserve">- </v>
      </c>
      <c r="AF150" s="56" t="str">
        <f t="shared" ref="AF150:AF213" si="60">IF(F150&gt;(A150*12),"error","OK")</f>
        <v>OK</v>
      </c>
      <c r="AG150" s="56">
        <f t="shared" ref="AG150:AG213" si="61">IF(M150="-",0,IF(M150&gt;7.999,1,0))</f>
        <v>0</v>
      </c>
      <c r="AH150" s="56">
        <f t="shared" ref="AH150:AH213" si="62">IF(M150&lt;8,IF(M150&gt;3.999,1,0),0)</f>
        <v>0</v>
      </c>
      <c r="AI150" s="56">
        <f t="shared" ref="AI150:AI213" si="63">IF(M150&lt;4,IF(M150&gt;0,1,0),0)</f>
        <v>0</v>
      </c>
      <c r="AJ150" s="56">
        <f t="shared" ref="AJ150:AJ213" si="64">IF(J150="S",1,0)</f>
        <v>0</v>
      </c>
      <c r="AK150" s="56">
        <f t="shared" ref="AK150:AK213" si="65">IF(J150="C",1,0)</f>
        <v>0</v>
      </c>
      <c r="AL150" s="56">
        <f t="shared" ref="AL150:AL213" si="66">IF(J150="c",F150/12,0)</f>
        <v>0</v>
      </c>
      <c r="AM150" s="159" t="b">
        <f t="shared" ref="AM150:AM213" si="67">IF(J150="s",IF(A150&gt;B150,A150,B150))</f>
        <v>0</v>
      </c>
      <c r="AN150" s="160" t="str">
        <f>IF(J150="c",SUMMARY!$C$13*F150/12,"-")</f>
        <v>-</v>
      </c>
      <c r="AO150" s="160" t="str">
        <f>IF(J150="s",SUMMARY!$C$12*I150,"-")</f>
        <v>-</v>
      </c>
      <c r="AP150" s="178" t="str">
        <f t="shared" ref="AP150:AP213" si="68">IF(J150="s",I150,"-")</f>
        <v>-</v>
      </c>
      <c r="AQ150" s="166" t="str">
        <f>IF(J150="s",H150*SUMMARY!$I$12,"-")</f>
        <v>-</v>
      </c>
      <c r="AR150" s="170" t="str">
        <f>IF(J150="S",IF(AO150*SUMMARY!$H$61&gt;AQ150,SUMMARY!$H$61*AQ150,AO150),"-")</f>
        <v>-</v>
      </c>
      <c r="AS150" s="32"/>
      <c r="AT150" s="125">
        <f t="shared" si="47"/>
        <v>0</v>
      </c>
      <c r="AU150" s="125">
        <f t="shared" si="48"/>
        <v>0</v>
      </c>
      <c r="AV150" s="183">
        <f t="shared" si="49"/>
        <v>0</v>
      </c>
      <c r="AW150" s="32"/>
      <c r="AX150" s="32"/>
      <c r="AY150" s="450" t="str">
        <f t="shared" si="50"/>
        <v xml:space="preserve"> </v>
      </c>
    </row>
    <row r="151" spans="1:51" s="120" customFormat="1">
      <c r="A151" s="506"/>
      <c r="B151" s="506"/>
      <c r="C151" s="117">
        <f t="shared" si="51"/>
        <v>130</v>
      </c>
      <c r="D151" s="173"/>
      <c r="E151" s="173"/>
      <c r="F151" s="341">
        <f t="shared" ref="F151:F214" si="69">B151*12</f>
        <v>0</v>
      </c>
      <c r="G151" s="117"/>
      <c r="H151" s="118" t="str">
        <f t="shared" si="56"/>
        <v>-</v>
      </c>
      <c r="I151" s="119" t="str">
        <f>IF(J151="s",(D151+E151)/16*F151/12*SUMMARY!$H$60," ")</f>
        <v xml:space="preserve"> </v>
      </c>
      <c r="J151" s="119" t="str">
        <f>IF(F151&gt;0,IF(B151&lt;SUMMARY!$H$63,"C","S")," ")</f>
        <v xml:space="preserve"> </v>
      </c>
      <c r="K151" s="119" t="str">
        <f t="shared" si="57"/>
        <v>-</v>
      </c>
      <c r="L151" s="156"/>
      <c r="M151" s="44" t="str">
        <f t="shared" si="58"/>
        <v>-</v>
      </c>
      <c r="N151" s="157">
        <f t="shared" ref="N151:N214" si="70">IF(L151=Z$4,I151,0)</f>
        <v>0</v>
      </c>
      <c r="O151" s="157">
        <f t="shared" ref="O151:O214" si="71">IF(L151=AA$4,I151,0)</f>
        <v>0</v>
      </c>
      <c r="P151" s="157">
        <f t="shared" ref="P151:P214" si="72">IF(L151=AB$4,I151,0)</f>
        <v>0</v>
      </c>
      <c r="Q151" s="157">
        <f t="shared" ref="Q151:Q214" si="73">IF(L151=AC$4,I151,0)</f>
        <v>0</v>
      </c>
      <c r="R151" s="158">
        <f t="shared" ref="R151:X212" si="74">IF($L151=AD$4,$I151,0)</f>
        <v>0</v>
      </c>
      <c r="S151" s="158">
        <f t="shared" si="74"/>
        <v>0</v>
      </c>
      <c r="T151" s="158">
        <f t="shared" si="74"/>
        <v>0</v>
      </c>
      <c r="U151" s="158">
        <f t="shared" si="74"/>
        <v>0</v>
      </c>
      <c r="V151" s="158">
        <f t="shared" si="59"/>
        <v>0</v>
      </c>
      <c r="W151" s="158">
        <f t="shared" si="59"/>
        <v>0</v>
      </c>
      <c r="X151" s="158">
        <f t="shared" si="59"/>
        <v>0</v>
      </c>
      <c r="Y151" s="158">
        <f t="shared" si="59"/>
        <v>0</v>
      </c>
      <c r="Z151" s="158">
        <f t="shared" si="54"/>
        <v>0</v>
      </c>
      <c r="AA151" s="158">
        <f t="shared" si="54"/>
        <v>0</v>
      </c>
      <c r="AB151" s="158">
        <f t="shared" si="54"/>
        <v>0</v>
      </c>
      <c r="AC151" s="158">
        <f t="shared" si="54"/>
        <v>0</v>
      </c>
      <c r="AD151" s="158">
        <f t="shared" si="52"/>
        <v>0</v>
      </c>
      <c r="AE151" s="44" t="str">
        <f>IF(J151="s",IF(K151&gt;(SUMMARY!$I$12*H151),K151,0),"- ")</f>
        <v xml:space="preserve">- </v>
      </c>
      <c r="AF151" s="56" t="str">
        <f t="shared" si="60"/>
        <v>OK</v>
      </c>
      <c r="AG151" s="56">
        <f t="shared" si="61"/>
        <v>0</v>
      </c>
      <c r="AH151" s="56">
        <f t="shared" si="62"/>
        <v>0</v>
      </c>
      <c r="AI151" s="56">
        <f t="shared" si="63"/>
        <v>0</v>
      </c>
      <c r="AJ151" s="56">
        <f t="shared" si="64"/>
        <v>0</v>
      </c>
      <c r="AK151" s="56">
        <f t="shared" si="65"/>
        <v>0</v>
      </c>
      <c r="AL151" s="56">
        <f t="shared" si="66"/>
        <v>0</v>
      </c>
      <c r="AM151" s="159" t="b">
        <f t="shared" si="67"/>
        <v>0</v>
      </c>
      <c r="AN151" s="160" t="str">
        <f>IF(J151="c",SUMMARY!$C$13*F151/12,"-")</f>
        <v>-</v>
      </c>
      <c r="AO151" s="160" t="str">
        <f>IF(J151="s",SUMMARY!$C$12*I151,"-")</f>
        <v>-</v>
      </c>
      <c r="AP151" s="178" t="str">
        <f t="shared" si="68"/>
        <v>-</v>
      </c>
      <c r="AQ151" s="166" t="str">
        <f>IF(J151="s",H151*SUMMARY!$I$12,"-")</f>
        <v>-</v>
      </c>
      <c r="AR151" s="170" t="str">
        <f>IF(J151="S",IF(AO151*SUMMARY!$H$61&gt;AQ151,SUMMARY!$H$61*AQ151,AO151),"-")</f>
        <v>-</v>
      </c>
      <c r="AS151" s="32"/>
      <c r="AT151" s="125">
        <f t="shared" ref="AT151:AT214" si="75">IF(AG151=1,AR151,0)</f>
        <v>0</v>
      </c>
      <c r="AU151" s="125">
        <f t="shared" ref="AU151:AU214" si="76">IF(AH151=1,AR151,0)</f>
        <v>0</v>
      </c>
      <c r="AV151" s="183">
        <f t="shared" ref="AV151:AV214" si="77">IF(AI151=1,AR151,0)</f>
        <v>0</v>
      </c>
      <c r="AW151" s="32"/>
      <c r="AX151" s="32"/>
      <c r="AY151" s="450" t="str">
        <f t="shared" ref="AY151:AY214" si="78">IF(AZ151="s",(AT151+AU151)/16*AV151/12," ")</f>
        <v xml:space="preserve"> </v>
      </c>
    </row>
    <row r="152" spans="1:51" s="120" customFormat="1">
      <c r="A152" s="506"/>
      <c r="B152" s="506"/>
      <c r="C152" s="117">
        <f t="shared" ref="C152:C215" si="79">C151+1</f>
        <v>131</v>
      </c>
      <c r="D152" s="173"/>
      <c r="E152" s="173"/>
      <c r="F152" s="341">
        <f t="shared" si="69"/>
        <v>0</v>
      </c>
      <c r="G152" s="117"/>
      <c r="H152" s="118" t="str">
        <f t="shared" si="56"/>
        <v>-</v>
      </c>
      <c r="I152" s="119" t="str">
        <f>IF(J152="s",(D152+E152)/16*F152/12*SUMMARY!$H$60," ")</f>
        <v xml:space="preserve"> </v>
      </c>
      <c r="J152" s="119" t="str">
        <f>IF(F152&gt;0,IF(B152&lt;SUMMARY!$H$63,"C","S")," ")</f>
        <v xml:space="preserve"> </v>
      </c>
      <c r="K152" s="119" t="str">
        <f t="shared" si="57"/>
        <v>-</v>
      </c>
      <c r="L152" s="156"/>
      <c r="M152" s="44" t="str">
        <f t="shared" si="58"/>
        <v>-</v>
      </c>
      <c r="N152" s="157">
        <f t="shared" si="70"/>
        <v>0</v>
      </c>
      <c r="O152" s="157">
        <f t="shared" si="71"/>
        <v>0</v>
      </c>
      <c r="P152" s="157">
        <f t="shared" si="72"/>
        <v>0</v>
      </c>
      <c r="Q152" s="157">
        <f t="shared" si="73"/>
        <v>0</v>
      </c>
      <c r="R152" s="158">
        <f t="shared" si="74"/>
        <v>0</v>
      </c>
      <c r="S152" s="158">
        <f t="shared" si="74"/>
        <v>0</v>
      </c>
      <c r="T152" s="158">
        <f t="shared" si="74"/>
        <v>0</v>
      </c>
      <c r="U152" s="158">
        <f t="shared" si="74"/>
        <v>0</v>
      </c>
      <c r="V152" s="158">
        <f t="shared" si="59"/>
        <v>0</v>
      </c>
      <c r="W152" s="158">
        <f t="shared" si="59"/>
        <v>0</v>
      </c>
      <c r="X152" s="158">
        <f t="shared" si="59"/>
        <v>0</v>
      </c>
      <c r="Y152" s="158">
        <f t="shared" si="59"/>
        <v>0</v>
      </c>
      <c r="Z152" s="158">
        <f t="shared" si="54"/>
        <v>0</v>
      </c>
      <c r="AA152" s="158">
        <f t="shared" si="54"/>
        <v>0</v>
      </c>
      <c r="AB152" s="158">
        <f t="shared" si="54"/>
        <v>0</v>
      </c>
      <c r="AC152" s="158">
        <f t="shared" si="54"/>
        <v>0</v>
      </c>
      <c r="AD152" s="158">
        <f t="shared" si="52"/>
        <v>0</v>
      </c>
      <c r="AE152" s="44" t="str">
        <f>IF(J152="s",IF(K152&gt;(SUMMARY!$I$12*H152),K152,0),"- ")</f>
        <v xml:space="preserve">- </v>
      </c>
      <c r="AF152" s="56" t="str">
        <f t="shared" si="60"/>
        <v>OK</v>
      </c>
      <c r="AG152" s="56">
        <f t="shared" si="61"/>
        <v>0</v>
      </c>
      <c r="AH152" s="56">
        <f t="shared" si="62"/>
        <v>0</v>
      </c>
      <c r="AI152" s="56">
        <f t="shared" si="63"/>
        <v>0</v>
      </c>
      <c r="AJ152" s="56">
        <f t="shared" si="64"/>
        <v>0</v>
      </c>
      <c r="AK152" s="56">
        <f t="shared" si="65"/>
        <v>0</v>
      </c>
      <c r="AL152" s="56">
        <f t="shared" si="66"/>
        <v>0</v>
      </c>
      <c r="AM152" s="159" t="b">
        <f t="shared" si="67"/>
        <v>0</v>
      </c>
      <c r="AN152" s="160" t="str">
        <f>IF(J152="c",SUMMARY!$C$13*F152/12,"-")</f>
        <v>-</v>
      </c>
      <c r="AO152" s="160" t="str">
        <f>IF(J152="s",SUMMARY!$C$12*I152,"-")</f>
        <v>-</v>
      </c>
      <c r="AP152" s="178" t="str">
        <f t="shared" si="68"/>
        <v>-</v>
      </c>
      <c r="AQ152" s="166" t="str">
        <f>IF(J152="s",H152*SUMMARY!$I$12,"-")</f>
        <v>-</v>
      </c>
      <c r="AR152" s="170" t="str">
        <f>IF(J152="S",IF(AO152*SUMMARY!$H$61&gt;AQ152,SUMMARY!$H$61*AQ152,AO152),"-")</f>
        <v>-</v>
      </c>
      <c r="AS152" s="32"/>
      <c r="AT152" s="125">
        <f t="shared" si="75"/>
        <v>0</v>
      </c>
      <c r="AU152" s="125">
        <f t="shared" si="76"/>
        <v>0</v>
      </c>
      <c r="AV152" s="183">
        <f t="shared" si="77"/>
        <v>0</v>
      </c>
      <c r="AW152" s="32"/>
      <c r="AX152" s="32"/>
      <c r="AY152" s="450" t="str">
        <f t="shared" si="78"/>
        <v xml:space="preserve"> </v>
      </c>
    </row>
    <row r="153" spans="1:51" s="120" customFormat="1">
      <c r="A153" s="506"/>
      <c r="B153" s="506"/>
      <c r="C153" s="117">
        <f t="shared" si="79"/>
        <v>132</v>
      </c>
      <c r="D153" s="173"/>
      <c r="E153" s="173"/>
      <c r="F153" s="341">
        <f t="shared" si="69"/>
        <v>0</v>
      </c>
      <c r="G153" s="117"/>
      <c r="H153" s="118" t="str">
        <f t="shared" si="56"/>
        <v>-</v>
      </c>
      <c r="I153" s="119" t="str">
        <f>IF(J153="s",(D153+E153)/16*F153/12*SUMMARY!$H$60," ")</f>
        <v xml:space="preserve"> </v>
      </c>
      <c r="J153" s="119" t="str">
        <f>IF(F153&gt;0,IF(B153&lt;SUMMARY!$H$63,"C","S")," ")</f>
        <v xml:space="preserve"> </v>
      </c>
      <c r="K153" s="119" t="str">
        <f t="shared" si="57"/>
        <v>-</v>
      </c>
      <c r="L153" s="156"/>
      <c r="M153" s="44" t="str">
        <f t="shared" si="58"/>
        <v>-</v>
      </c>
      <c r="N153" s="157">
        <f t="shared" si="70"/>
        <v>0</v>
      </c>
      <c r="O153" s="157">
        <f t="shared" si="71"/>
        <v>0</v>
      </c>
      <c r="P153" s="157">
        <f t="shared" si="72"/>
        <v>0</v>
      </c>
      <c r="Q153" s="157">
        <f t="shared" si="73"/>
        <v>0</v>
      </c>
      <c r="R153" s="158">
        <f t="shared" si="74"/>
        <v>0</v>
      </c>
      <c r="S153" s="158">
        <f t="shared" si="74"/>
        <v>0</v>
      </c>
      <c r="T153" s="158">
        <f t="shared" si="74"/>
        <v>0</v>
      </c>
      <c r="U153" s="158">
        <f t="shared" si="74"/>
        <v>0</v>
      </c>
      <c r="V153" s="158">
        <f t="shared" si="59"/>
        <v>0</v>
      </c>
      <c r="W153" s="158">
        <f t="shared" si="59"/>
        <v>0</v>
      </c>
      <c r="X153" s="158">
        <f t="shared" si="59"/>
        <v>0</v>
      </c>
      <c r="Y153" s="158">
        <f t="shared" si="59"/>
        <v>0</v>
      </c>
      <c r="Z153" s="158">
        <f t="shared" si="54"/>
        <v>0</v>
      </c>
      <c r="AA153" s="158">
        <f t="shared" si="54"/>
        <v>0</v>
      </c>
      <c r="AB153" s="158">
        <f t="shared" si="54"/>
        <v>0</v>
      </c>
      <c r="AC153" s="158">
        <f t="shared" si="54"/>
        <v>0</v>
      </c>
      <c r="AD153" s="158">
        <f t="shared" si="52"/>
        <v>0</v>
      </c>
      <c r="AE153" s="44" t="str">
        <f>IF(J153="s",IF(K153&gt;(SUMMARY!$I$12*H153),K153,0),"- ")</f>
        <v xml:space="preserve">- </v>
      </c>
      <c r="AF153" s="56" t="str">
        <f t="shared" si="60"/>
        <v>OK</v>
      </c>
      <c r="AG153" s="56">
        <f t="shared" si="61"/>
        <v>0</v>
      </c>
      <c r="AH153" s="56">
        <f t="shared" si="62"/>
        <v>0</v>
      </c>
      <c r="AI153" s="56">
        <f t="shared" si="63"/>
        <v>0</v>
      </c>
      <c r="AJ153" s="56">
        <f t="shared" si="64"/>
        <v>0</v>
      </c>
      <c r="AK153" s="56">
        <f t="shared" si="65"/>
        <v>0</v>
      </c>
      <c r="AL153" s="56">
        <f t="shared" si="66"/>
        <v>0</v>
      </c>
      <c r="AM153" s="159" t="b">
        <f t="shared" si="67"/>
        <v>0</v>
      </c>
      <c r="AN153" s="160" t="str">
        <f>IF(J153="c",SUMMARY!$C$13*F153/12,"-")</f>
        <v>-</v>
      </c>
      <c r="AO153" s="160" t="str">
        <f>IF(J153="s",SUMMARY!$C$12*I153,"-")</f>
        <v>-</v>
      </c>
      <c r="AP153" s="178" t="str">
        <f t="shared" si="68"/>
        <v>-</v>
      </c>
      <c r="AQ153" s="166" t="str">
        <f>IF(J153="s",H153*SUMMARY!$I$12,"-")</f>
        <v>-</v>
      </c>
      <c r="AR153" s="170" t="str">
        <f>IF(J153="S",IF(AO153*SUMMARY!$H$61&gt;AQ153,SUMMARY!$H$61*AQ153,AO153),"-")</f>
        <v>-</v>
      </c>
      <c r="AS153" s="32"/>
      <c r="AT153" s="125">
        <f t="shared" si="75"/>
        <v>0</v>
      </c>
      <c r="AU153" s="125">
        <f t="shared" si="76"/>
        <v>0</v>
      </c>
      <c r="AV153" s="183">
        <f t="shared" si="77"/>
        <v>0</v>
      </c>
      <c r="AW153" s="32"/>
      <c r="AX153" s="32"/>
      <c r="AY153" s="450" t="str">
        <f t="shared" si="78"/>
        <v xml:space="preserve"> </v>
      </c>
    </row>
    <row r="154" spans="1:51" s="120" customFormat="1">
      <c r="A154" s="506"/>
      <c r="B154" s="506"/>
      <c r="C154" s="117">
        <f t="shared" si="79"/>
        <v>133</v>
      </c>
      <c r="D154" s="173"/>
      <c r="E154" s="173"/>
      <c r="F154" s="341">
        <f t="shared" si="69"/>
        <v>0</v>
      </c>
      <c r="G154" s="117"/>
      <c r="H154" s="118" t="str">
        <f t="shared" si="56"/>
        <v>-</v>
      </c>
      <c r="I154" s="119" t="str">
        <f>IF(J154="s",(D154+E154)/16*F154/12*SUMMARY!$H$60," ")</f>
        <v xml:space="preserve"> </v>
      </c>
      <c r="J154" s="119" t="str">
        <f>IF(F154&gt;0,IF(B154&lt;SUMMARY!$H$63,"C","S")," ")</f>
        <v xml:space="preserve"> </v>
      </c>
      <c r="K154" s="119" t="str">
        <f t="shared" si="57"/>
        <v>-</v>
      </c>
      <c r="L154" s="156"/>
      <c r="M154" s="44" t="str">
        <f t="shared" si="58"/>
        <v>-</v>
      </c>
      <c r="N154" s="157">
        <f t="shared" si="70"/>
        <v>0</v>
      </c>
      <c r="O154" s="157">
        <f t="shared" si="71"/>
        <v>0</v>
      </c>
      <c r="P154" s="157">
        <f t="shared" si="72"/>
        <v>0</v>
      </c>
      <c r="Q154" s="157">
        <f t="shared" si="73"/>
        <v>0</v>
      </c>
      <c r="R154" s="158">
        <f t="shared" si="74"/>
        <v>0</v>
      </c>
      <c r="S154" s="158">
        <f t="shared" si="74"/>
        <v>0</v>
      </c>
      <c r="T154" s="158">
        <f t="shared" si="74"/>
        <v>0</v>
      </c>
      <c r="U154" s="158">
        <f t="shared" si="74"/>
        <v>0</v>
      </c>
      <c r="V154" s="158">
        <f t="shared" si="59"/>
        <v>0</v>
      </c>
      <c r="W154" s="158">
        <f t="shared" si="59"/>
        <v>0</v>
      </c>
      <c r="X154" s="158">
        <f t="shared" si="59"/>
        <v>0</v>
      </c>
      <c r="Y154" s="158">
        <f t="shared" si="59"/>
        <v>0</v>
      </c>
      <c r="Z154" s="158">
        <f t="shared" si="54"/>
        <v>0</v>
      </c>
      <c r="AA154" s="158">
        <f t="shared" si="54"/>
        <v>0</v>
      </c>
      <c r="AB154" s="158">
        <f t="shared" si="54"/>
        <v>0</v>
      </c>
      <c r="AC154" s="158">
        <f t="shared" si="54"/>
        <v>0</v>
      </c>
      <c r="AD154" s="158">
        <f t="shared" si="52"/>
        <v>0</v>
      </c>
      <c r="AE154" s="44" t="str">
        <f>IF(J154="s",IF(K154&gt;(SUMMARY!$I$12*H154),K154,0),"- ")</f>
        <v xml:space="preserve">- </v>
      </c>
      <c r="AF154" s="56" t="str">
        <f t="shared" si="60"/>
        <v>OK</v>
      </c>
      <c r="AG154" s="56">
        <f t="shared" si="61"/>
        <v>0</v>
      </c>
      <c r="AH154" s="56">
        <f t="shared" si="62"/>
        <v>0</v>
      </c>
      <c r="AI154" s="56">
        <f t="shared" si="63"/>
        <v>0</v>
      </c>
      <c r="AJ154" s="56">
        <f t="shared" si="64"/>
        <v>0</v>
      </c>
      <c r="AK154" s="56">
        <f t="shared" si="65"/>
        <v>0</v>
      </c>
      <c r="AL154" s="56">
        <f t="shared" si="66"/>
        <v>0</v>
      </c>
      <c r="AM154" s="159" t="b">
        <f t="shared" si="67"/>
        <v>0</v>
      </c>
      <c r="AN154" s="160" t="str">
        <f>IF(J154="c",SUMMARY!$C$13*F154/12,"-")</f>
        <v>-</v>
      </c>
      <c r="AO154" s="160" t="str">
        <f>IF(J154="s",SUMMARY!$C$12*I154,"-")</f>
        <v>-</v>
      </c>
      <c r="AP154" s="178" t="str">
        <f t="shared" si="68"/>
        <v>-</v>
      </c>
      <c r="AQ154" s="166" t="str">
        <f>IF(J154="s",H154*SUMMARY!$I$12,"-")</f>
        <v>-</v>
      </c>
      <c r="AR154" s="170" t="str">
        <f>IF(J154="S",IF(AO154*SUMMARY!$H$61&gt;AQ154,SUMMARY!$H$61*AQ154,AO154),"-")</f>
        <v>-</v>
      </c>
      <c r="AS154" s="32"/>
      <c r="AT154" s="125">
        <f t="shared" si="75"/>
        <v>0</v>
      </c>
      <c r="AU154" s="125">
        <f t="shared" si="76"/>
        <v>0</v>
      </c>
      <c r="AV154" s="183">
        <f t="shared" si="77"/>
        <v>0</v>
      </c>
      <c r="AW154" s="32"/>
      <c r="AX154" s="32"/>
      <c r="AY154" s="450" t="str">
        <f t="shared" si="78"/>
        <v xml:space="preserve"> </v>
      </c>
    </row>
    <row r="155" spans="1:51" s="120" customFormat="1">
      <c r="A155" s="506"/>
      <c r="B155" s="506"/>
      <c r="C155" s="117">
        <f t="shared" si="79"/>
        <v>134</v>
      </c>
      <c r="D155" s="173"/>
      <c r="E155" s="173"/>
      <c r="F155" s="341">
        <f t="shared" si="69"/>
        <v>0</v>
      </c>
      <c r="G155" s="117"/>
      <c r="H155" s="118" t="str">
        <f t="shared" si="56"/>
        <v>-</v>
      </c>
      <c r="I155" s="119" t="str">
        <f>IF(J155="s",(D155+E155)/16*F155/12*SUMMARY!$H$60," ")</f>
        <v xml:space="preserve"> </v>
      </c>
      <c r="J155" s="119" t="str">
        <f>IF(F155&gt;0,IF(B155&lt;SUMMARY!$H$63,"C","S")," ")</f>
        <v xml:space="preserve"> </v>
      </c>
      <c r="K155" s="119" t="str">
        <f t="shared" si="57"/>
        <v>-</v>
      </c>
      <c r="L155" s="156"/>
      <c r="M155" s="44" t="str">
        <f t="shared" si="58"/>
        <v>-</v>
      </c>
      <c r="N155" s="157">
        <f t="shared" si="70"/>
        <v>0</v>
      </c>
      <c r="O155" s="157">
        <f t="shared" si="71"/>
        <v>0</v>
      </c>
      <c r="P155" s="157">
        <f t="shared" si="72"/>
        <v>0</v>
      </c>
      <c r="Q155" s="157">
        <f t="shared" si="73"/>
        <v>0</v>
      </c>
      <c r="R155" s="158">
        <f t="shared" si="74"/>
        <v>0</v>
      </c>
      <c r="S155" s="158">
        <f t="shared" si="74"/>
        <v>0</v>
      </c>
      <c r="T155" s="158">
        <f t="shared" si="74"/>
        <v>0</v>
      </c>
      <c r="U155" s="158">
        <f t="shared" si="74"/>
        <v>0</v>
      </c>
      <c r="V155" s="158">
        <f t="shared" si="59"/>
        <v>0</v>
      </c>
      <c r="W155" s="158">
        <f t="shared" si="59"/>
        <v>0</v>
      </c>
      <c r="X155" s="158">
        <f t="shared" si="59"/>
        <v>0</v>
      </c>
      <c r="Y155" s="158">
        <f t="shared" si="59"/>
        <v>0</v>
      </c>
      <c r="Z155" s="158">
        <f t="shared" si="54"/>
        <v>0</v>
      </c>
      <c r="AA155" s="158">
        <f t="shared" si="54"/>
        <v>0</v>
      </c>
      <c r="AB155" s="158">
        <f t="shared" si="54"/>
        <v>0</v>
      </c>
      <c r="AC155" s="158">
        <f t="shared" si="54"/>
        <v>0</v>
      </c>
      <c r="AD155" s="158">
        <f t="shared" si="52"/>
        <v>0</v>
      </c>
      <c r="AE155" s="44" t="str">
        <f>IF(J155="s",IF(K155&gt;(SUMMARY!$I$12*H155),K155,0),"- ")</f>
        <v xml:space="preserve">- </v>
      </c>
      <c r="AF155" s="56" t="str">
        <f t="shared" si="60"/>
        <v>OK</v>
      </c>
      <c r="AG155" s="56">
        <f t="shared" si="61"/>
        <v>0</v>
      </c>
      <c r="AH155" s="56">
        <f t="shared" si="62"/>
        <v>0</v>
      </c>
      <c r="AI155" s="56">
        <f t="shared" si="63"/>
        <v>0</v>
      </c>
      <c r="AJ155" s="56">
        <f t="shared" si="64"/>
        <v>0</v>
      </c>
      <c r="AK155" s="56">
        <f t="shared" si="65"/>
        <v>0</v>
      </c>
      <c r="AL155" s="56">
        <f t="shared" si="66"/>
        <v>0</v>
      </c>
      <c r="AM155" s="159" t="b">
        <f t="shared" si="67"/>
        <v>0</v>
      </c>
      <c r="AN155" s="160" t="str">
        <f>IF(J155="c",SUMMARY!$C$13*F155/12,"-")</f>
        <v>-</v>
      </c>
      <c r="AO155" s="160" t="str">
        <f>IF(J155="s",SUMMARY!$C$12*I155,"-")</f>
        <v>-</v>
      </c>
      <c r="AP155" s="178" t="str">
        <f t="shared" si="68"/>
        <v>-</v>
      </c>
      <c r="AQ155" s="166" t="str">
        <f>IF(J155="s",H155*SUMMARY!$I$12,"-")</f>
        <v>-</v>
      </c>
      <c r="AR155" s="170" t="str">
        <f>IF(J155="S",IF(AO155*SUMMARY!$H$61&gt;AQ155,SUMMARY!$H$61*AQ155,AO155),"-")</f>
        <v>-</v>
      </c>
      <c r="AS155" s="32"/>
      <c r="AT155" s="125">
        <f t="shared" si="75"/>
        <v>0</v>
      </c>
      <c r="AU155" s="125">
        <f t="shared" si="76"/>
        <v>0</v>
      </c>
      <c r="AV155" s="183">
        <f t="shared" si="77"/>
        <v>0</v>
      </c>
      <c r="AW155" s="32"/>
      <c r="AX155" s="32"/>
      <c r="AY155" s="450" t="str">
        <f t="shared" si="78"/>
        <v xml:space="preserve"> </v>
      </c>
    </row>
    <row r="156" spans="1:51" s="120" customFormat="1">
      <c r="A156" s="506"/>
      <c r="B156" s="506"/>
      <c r="C156" s="117">
        <f t="shared" si="79"/>
        <v>135</v>
      </c>
      <c r="D156" s="173"/>
      <c r="E156" s="173"/>
      <c r="F156" s="341">
        <f t="shared" si="69"/>
        <v>0</v>
      </c>
      <c r="G156" s="117"/>
      <c r="H156" s="118" t="str">
        <f t="shared" si="56"/>
        <v>-</v>
      </c>
      <c r="I156" s="119" t="str">
        <f>IF(J156="s",(D156+E156)/16*F156/12*SUMMARY!$H$60," ")</f>
        <v xml:space="preserve"> </v>
      </c>
      <c r="J156" s="119" t="str">
        <f>IF(F156&gt;0,IF(B156&lt;SUMMARY!$H$63,"C","S")," ")</f>
        <v xml:space="preserve"> </v>
      </c>
      <c r="K156" s="119" t="str">
        <f t="shared" si="57"/>
        <v>-</v>
      </c>
      <c r="L156" s="156"/>
      <c r="M156" s="44" t="str">
        <f t="shared" si="58"/>
        <v>-</v>
      </c>
      <c r="N156" s="157">
        <f t="shared" si="70"/>
        <v>0</v>
      </c>
      <c r="O156" s="157">
        <f t="shared" si="71"/>
        <v>0</v>
      </c>
      <c r="P156" s="157">
        <f t="shared" si="72"/>
        <v>0</v>
      </c>
      <c r="Q156" s="157">
        <f t="shared" si="73"/>
        <v>0</v>
      </c>
      <c r="R156" s="158">
        <f t="shared" si="74"/>
        <v>0</v>
      </c>
      <c r="S156" s="158">
        <f t="shared" si="74"/>
        <v>0</v>
      </c>
      <c r="T156" s="158">
        <f t="shared" si="74"/>
        <v>0</v>
      </c>
      <c r="U156" s="158">
        <f t="shared" si="74"/>
        <v>0</v>
      </c>
      <c r="V156" s="158">
        <f t="shared" si="59"/>
        <v>0</v>
      </c>
      <c r="W156" s="158">
        <f t="shared" si="59"/>
        <v>0</v>
      </c>
      <c r="X156" s="158">
        <f t="shared" si="59"/>
        <v>0</v>
      </c>
      <c r="Y156" s="158">
        <f t="shared" si="59"/>
        <v>0</v>
      </c>
      <c r="Z156" s="158">
        <f t="shared" si="54"/>
        <v>0</v>
      </c>
      <c r="AA156" s="158">
        <f t="shared" si="54"/>
        <v>0</v>
      </c>
      <c r="AB156" s="158">
        <f t="shared" si="54"/>
        <v>0</v>
      </c>
      <c r="AC156" s="158">
        <f t="shared" si="54"/>
        <v>0</v>
      </c>
      <c r="AD156" s="158">
        <f t="shared" si="52"/>
        <v>0</v>
      </c>
      <c r="AE156" s="44" t="str">
        <f>IF(J156="s",IF(K156&gt;(SUMMARY!$I$12*H156),K156,0),"- ")</f>
        <v xml:space="preserve">- </v>
      </c>
      <c r="AF156" s="56" t="str">
        <f t="shared" si="60"/>
        <v>OK</v>
      </c>
      <c r="AG156" s="56">
        <f t="shared" si="61"/>
        <v>0</v>
      </c>
      <c r="AH156" s="56">
        <f t="shared" si="62"/>
        <v>0</v>
      </c>
      <c r="AI156" s="56">
        <f t="shared" si="63"/>
        <v>0</v>
      </c>
      <c r="AJ156" s="56">
        <f t="shared" si="64"/>
        <v>0</v>
      </c>
      <c r="AK156" s="56">
        <f t="shared" si="65"/>
        <v>0</v>
      </c>
      <c r="AL156" s="56">
        <f t="shared" si="66"/>
        <v>0</v>
      </c>
      <c r="AM156" s="159" t="b">
        <f t="shared" si="67"/>
        <v>0</v>
      </c>
      <c r="AN156" s="160" t="str">
        <f>IF(J156="c",SUMMARY!$C$13*F156/12,"-")</f>
        <v>-</v>
      </c>
      <c r="AO156" s="160" t="str">
        <f>IF(J156="s",SUMMARY!$C$12*I156,"-")</f>
        <v>-</v>
      </c>
      <c r="AP156" s="178" t="str">
        <f t="shared" si="68"/>
        <v>-</v>
      </c>
      <c r="AQ156" s="166" t="str">
        <f>IF(J156="s",H156*SUMMARY!$I$12,"-")</f>
        <v>-</v>
      </c>
      <c r="AR156" s="170" t="str">
        <f>IF(J156="S",IF(AO156*SUMMARY!$H$61&gt;AQ156,SUMMARY!$H$61*AQ156,AO156),"-")</f>
        <v>-</v>
      </c>
      <c r="AS156" s="32"/>
      <c r="AT156" s="125">
        <f t="shared" si="75"/>
        <v>0</v>
      </c>
      <c r="AU156" s="125">
        <f t="shared" si="76"/>
        <v>0</v>
      </c>
      <c r="AV156" s="183">
        <f t="shared" si="77"/>
        <v>0</v>
      </c>
      <c r="AW156" s="32"/>
      <c r="AX156" s="32"/>
      <c r="AY156" s="450" t="str">
        <f t="shared" si="78"/>
        <v xml:space="preserve"> </v>
      </c>
    </row>
    <row r="157" spans="1:51" s="120" customFormat="1">
      <c r="A157" s="506"/>
      <c r="B157" s="506"/>
      <c r="C157" s="117">
        <f t="shared" si="79"/>
        <v>136</v>
      </c>
      <c r="D157" s="173"/>
      <c r="E157" s="173"/>
      <c r="F157" s="341">
        <f t="shared" si="69"/>
        <v>0</v>
      </c>
      <c r="G157" s="117"/>
      <c r="H157" s="118" t="str">
        <f t="shared" si="56"/>
        <v>-</v>
      </c>
      <c r="I157" s="119" t="str">
        <f>IF(J157="s",(D157+E157)/16*F157/12*SUMMARY!$H$60," ")</f>
        <v xml:space="preserve"> </v>
      </c>
      <c r="J157" s="119" t="str">
        <f>IF(F157&gt;0,IF(B157&lt;SUMMARY!$H$63,"C","S")," ")</f>
        <v xml:space="preserve"> </v>
      </c>
      <c r="K157" s="119" t="str">
        <f t="shared" si="57"/>
        <v>-</v>
      </c>
      <c r="L157" s="156"/>
      <c r="M157" s="44" t="str">
        <f t="shared" si="58"/>
        <v>-</v>
      </c>
      <c r="N157" s="157">
        <f t="shared" si="70"/>
        <v>0</v>
      </c>
      <c r="O157" s="157">
        <f t="shared" si="71"/>
        <v>0</v>
      </c>
      <c r="P157" s="157">
        <f t="shared" si="72"/>
        <v>0</v>
      </c>
      <c r="Q157" s="157">
        <f t="shared" si="73"/>
        <v>0</v>
      </c>
      <c r="R157" s="158">
        <f t="shared" si="74"/>
        <v>0</v>
      </c>
      <c r="S157" s="158">
        <f t="shared" si="74"/>
        <v>0</v>
      </c>
      <c r="T157" s="158">
        <f t="shared" si="74"/>
        <v>0</v>
      </c>
      <c r="U157" s="158">
        <f t="shared" si="74"/>
        <v>0</v>
      </c>
      <c r="V157" s="158">
        <f t="shared" si="59"/>
        <v>0</v>
      </c>
      <c r="W157" s="158">
        <f t="shared" si="59"/>
        <v>0</v>
      </c>
      <c r="X157" s="158">
        <f t="shared" si="59"/>
        <v>0</v>
      </c>
      <c r="Y157" s="158">
        <f t="shared" si="59"/>
        <v>0</v>
      </c>
      <c r="Z157" s="158">
        <f t="shared" si="54"/>
        <v>0</v>
      </c>
      <c r="AA157" s="158">
        <f t="shared" si="54"/>
        <v>0</v>
      </c>
      <c r="AB157" s="158">
        <f t="shared" si="54"/>
        <v>0</v>
      </c>
      <c r="AC157" s="158">
        <f t="shared" si="54"/>
        <v>0</v>
      </c>
      <c r="AD157" s="158">
        <f t="shared" si="52"/>
        <v>0</v>
      </c>
      <c r="AE157" s="44" t="str">
        <f>IF(J157="s",IF(K157&gt;(SUMMARY!$I$12*H157),K157,0),"- ")</f>
        <v xml:space="preserve">- </v>
      </c>
      <c r="AF157" s="56" t="str">
        <f t="shared" si="60"/>
        <v>OK</v>
      </c>
      <c r="AG157" s="56">
        <f t="shared" si="61"/>
        <v>0</v>
      </c>
      <c r="AH157" s="56">
        <f t="shared" si="62"/>
        <v>0</v>
      </c>
      <c r="AI157" s="56">
        <f t="shared" si="63"/>
        <v>0</v>
      </c>
      <c r="AJ157" s="56">
        <f t="shared" si="64"/>
        <v>0</v>
      </c>
      <c r="AK157" s="56">
        <f t="shared" si="65"/>
        <v>0</v>
      </c>
      <c r="AL157" s="56">
        <f t="shared" si="66"/>
        <v>0</v>
      </c>
      <c r="AM157" s="159" t="b">
        <f t="shared" si="67"/>
        <v>0</v>
      </c>
      <c r="AN157" s="160" t="str">
        <f>IF(J157="c",SUMMARY!$C$13*F157/12,"-")</f>
        <v>-</v>
      </c>
      <c r="AO157" s="160" t="str">
        <f>IF(J157="s",SUMMARY!$C$12*I157,"-")</f>
        <v>-</v>
      </c>
      <c r="AP157" s="178" t="str">
        <f t="shared" si="68"/>
        <v>-</v>
      </c>
      <c r="AQ157" s="166" t="str">
        <f>IF(J157="s",H157*SUMMARY!$I$12,"-")</f>
        <v>-</v>
      </c>
      <c r="AR157" s="170" t="str">
        <f>IF(J157="S",IF(AO157*SUMMARY!$H$61&gt;AQ157,SUMMARY!$H$61*AQ157,AO157),"-")</f>
        <v>-</v>
      </c>
      <c r="AS157" s="32"/>
      <c r="AT157" s="125">
        <f t="shared" si="75"/>
        <v>0</v>
      </c>
      <c r="AU157" s="125">
        <f t="shared" si="76"/>
        <v>0</v>
      </c>
      <c r="AV157" s="183">
        <f t="shared" si="77"/>
        <v>0</v>
      </c>
      <c r="AW157" s="32"/>
      <c r="AX157" s="32"/>
      <c r="AY157" s="450" t="str">
        <f t="shared" si="78"/>
        <v xml:space="preserve"> </v>
      </c>
    </row>
    <row r="158" spans="1:51" s="120" customFormat="1">
      <c r="A158" s="547"/>
      <c r="B158" s="547"/>
      <c r="C158" s="117">
        <f t="shared" si="79"/>
        <v>137</v>
      </c>
      <c r="D158" s="173"/>
      <c r="E158" s="173"/>
      <c r="F158" s="341">
        <f t="shared" si="69"/>
        <v>0</v>
      </c>
      <c r="G158" s="117"/>
      <c r="H158" s="118" t="str">
        <f t="shared" si="56"/>
        <v>-</v>
      </c>
      <c r="I158" s="119" t="str">
        <f>IF(J158="s",(D158+E158)/16*F158/12*SUMMARY!$H$60," ")</f>
        <v xml:space="preserve"> </v>
      </c>
      <c r="J158" s="119" t="str">
        <f>IF(F158&gt;0,IF(B158&lt;SUMMARY!$H$63,"C","S")," ")</f>
        <v xml:space="preserve"> </v>
      </c>
      <c r="K158" s="119" t="str">
        <f t="shared" si="57"/>
        <v>-</v>
      </c>
      <c r="L158" s="156"/>
      <c r="M158" s="44" t="str">
        <f t="shared" si="58"/>
        <v>-</v>
      </c>
      <c r="N158" s="157">
        <f t="shared" si="70"/>
        <v>0</v>
      </c>
      <c r="O158" s="157">
        <f t="shared" si="71"/>
        <v>0</v>
      </c>
      <c r="P158" s="157">
        <f t="shared" si="72"/>
        <v>0</v>
      </c>
      <c r="Q158" s="157">
        <f t="shared" si="73"/>
        <v>0</v>
      </c>
      <c r="R158" s="158">
        <f t="shared" si="74"/>
        <v>0</v>
      </c>
      <c r="S158" s="158">
        <f t="shared" si="74"/>
        <v>0</v>
      </c>
      <c r="T158" s="158">
        <f t="shared" si="74"/>
        <v>0</v>
      </c>
      <c r="U158" s="158">
        <f t="shared" si="74"/>
        <v>0</v>
      </c>
      <c r="V158" s="158">
        <f t="shared" si="59"/>
        <v>0</v>
      </c>
      <c r="W158" s="158">
        <f t="shared" si="59"/>
        <v>0</v>
      </c>
      <c r="X158" s="158">
        <f t="shared" si="59"/>
        <v>0</v>
      </c>
      <c r="Y158" s="158">
        <f t="shared" si="59"/>
        <v>0</v>
      </c>
      <c r="Z158" s="158">
        <f t="shared" si="54"/>
        <v>0</v>
      </c>
      <c r="AA158" s="158">
        <f t="shared" si="54"/>
        <v>0</v>
      </c>
      <c r="AB158" s="158">
        <f t="shared" si="54"/>
        <v>0</v>
      </c>
      <c r="AC158" s="158">
        <f t="shared" si="54"/>
        <v>0</v>
      </c>
      <c r="AD158" s="158">
        <f t="shared" si="52"/>
        <v>0</v>
      </c>
      <c r="AE158" s="44" t="str">
        <f>IF(J158="s",IF(K158&gt;(SUMMARY!$I$12*H158),K158,0),"- ")</f>
        <v xml:space="preserve">- </v>
      </c>
      <c r="AF158" s="56" t="str">
        <f t="shared" si="60"/>
        <v>OK</v>
      </c>
      <c r="AG158" s="56">
        <f t="shared" si="61"/>
        <v>0</v>
      </c>
      <c r="AH158" s="56">
        <f t="shared" si="62"/>
        <v>0</v>
      </c>
      <c r="AI158" s="56">
        <f t="shared" si="63"/>
        <v>0</v>
      </c>
      <c r="AJ158" s="56">
        <f t="shared" si="64"/>
        <v>0</v>
      </c>
      <c r="AK158" s="56">
        <f t="shared" si="65"/>
        <v>0</v>
      </c>
      <c r="AL158" s="56">
        <f t="shared" si="66"/>
        <v>0</v>
      </c>
      <c r="AM158" s="159" t="b">
        <f t="shared" si="67"/>
        <v>0</v>
      </c>
      <c r="AN158" s="160" t="str">
        <f>IF(J158="c",SUMMARY!$C$13*F158/12,"-")</f>
        <v>-</v>
      </c>
      <c r="AO158" s="160" t="str">
        <f>IF(J158="s",SUMMARY!$C$12*I158,"-")</f>
        <v>-</v>
      </c>
      <c r="AP158" s="178" t="str">
        <f t="shared" si="68"/>
        <v>-</v>
      </c>
      <c r="AQ158" s="166" t="str">
        <f>IF(J158="s",H158*SUMMARY!$I$12,"-")</f>
        <v>-</v>
      </c>
      <c r="AR158" s="170" t="str">
        <f>IF(J158="S",IF(AO158*SUMMARY!$H$61&gt;AQ158,SUMMARY!$H$61*AQ158,AO158),"-")</f>
        <v>-</v>
      </c>
      <c r="AS158" s="32"/>
      <c r="AT158" s="125">
        <f t="shared" si="75"/>
        <v>0</v>
      </c>
      <c r="AU158" s="125">
        <f t="shared" si="76"/>
        <v>0</v>
      </c>
      <c r="AV158" s="183">
        <f t="shared" si="77"/>
        <v>0</v>
      </c>
      <c r="AW158" s="32"/>
      <c r="AX158" s="32"/>
      <c r="AY158" s="450" t="str">
        <f t="shared" si="78"/>
        <v xml:space="preserve"> </v>
      </c>
    </row>
    <row r="159" spans="1:51" s="120" customFormat="1">
      <c r="A159" s="547"/>
      <c r="B159" s="547"/>
      <c r="C159" s="117">
        <f t="shared" si="79"/>
        <v>138</v>
      </c>
      <c r="D159" s="173"/>
      <c r="E159" s="173"/>
      <c r="F159" s="341">
        <f t="shared" si="69"/>
        <v>0</v>
      </c>
      <c r="G159" s="117"/>
      <c r="H159" s="118" t="str">
        <f t="shared" si="56"/>
        <v>-</v>
      </c>
      <c r="I159" s="119" t="str">
        <f>IF(J159="s",(D159+E159)/16*F159/12*SUMMARY!$H$60," ")</f>
        <v xml:space="preserve"> </v>
      </c>
      <c r="J159" s="119" t="str">
        <f>IF(F159&gt;0,IF(B159&lt;SUMMARY!$H$63,"C","S")," ")</f>
        <v xml:space="preserve"> </v>
      </c>
      <c r="K159" s="119" t="str">
        <f t="shared" si="57"/>
        <v>-</v>
      </c>
      <c r="L159" s="156"/>
      <c r="M159" s="44" t="str">
        <f t="shared" si="58"/>
        <v>-</v>
      </c>
      <c r="N159" s="157">
        <f t="shared" si="70"/>
        <v>0</v>
      </c>
      <c r="O159" s="157">
        <f t="shared" si="71"/>
        <v>0</v>
      </c>
      <c r="P159" s="157">
        <f t="shared" si="72"/>
        <v>0</v>
      </c>
      <c r="Q159" s="157">
        <f t="shared" si="73"/>
        <v>0</v>
      </c>
      <c r="R159" s="158">
        <f t="shared" si="74"/>
        <v>0</v>
      </c>
      <c r="S159" s="158">
        <f t="shared" si="74"/>
        <v>0</v>
      </c>
      <c r="T159" s="158">
        <f t="shared" si="74"/>
        <v>0</v>
      </c>
      <c r="U159" s="158">
        <f t="shared" si="74"/>
        <v>0</v>
      </c>
      <c r="V159" s="158">
        <f t="shared" si="59"/>
        <v>0</v>
      </c>
      <c r="W159" s="158">
        <f t="shared" si="59"/>
        <v>0</v>
      </c>
      <c r="X159" s="158">
        <f t="shared" si="59"/>
        <v>0</v>
      </c>
      <c r="Y159" s="158">
        <f t="shared" si="59"/>
        <v>0</v>
      </c>
      <c r="Z159" s="158">
        <f t="shared" si="54"/>
        <v>0</v>
      </c>
      <c r="AA159" s="158">
        <f t="shared" si="54"/>
        <v>0</v>
      </c>
      <c r="AB159" s="158">
        <f t="shared" si="54"/>
        <v>0</v>
      </c>
      <c r="AC159" s="158">
        <f t="shared" si="54"/>
        <v>0</v>
      </c>
      <c r="AD159" s="158">
        <f t="shared" si="54"/>
        <v>0</v>
      </c>
      <c r="AE159" s="44" t="str">
        <f>IF(J159="s",IF(K159&gt;(SUMMARY!$I$12*H159),K159,0),"- ")</f>
        <v xml:space="preserve">- </v>
      </c>
      <c r="AF159" s="56" t="str">
        <f t="shared" si="60"/>
        <v>OK</v>
      </c>
      <c r="AG159" s="56">
        <f t="shared" si="61"/>
        <v>0</v>
      </c>
      <c r="AH159" s="56">
        <f t="shared" si="62"/>
        <v>0</v>
      </c>
      <c r="AI159" s="56">
        <f t="shared" si="63"/>
        <v>0</v>
      </c>
      <c r="AJ159" s="56">
        <f t="shared" si="64"/>
        <v>0</v>
      </c>
      <c r="AK159" s="56">
        <f t="shared" si="65"/>
        <v>0</v>
      </c>
      <c r="AL159" s="56">
        <f t="shared" si="66"/>
        <v>0</v>
      </c>
      <c r="AM159" s="159" t="b">
        <f t="shared" si="67"/>
        <v>0</v>
      </c>
      <c r="AN159" s="160" t="str">
        <f>IF(J159="c",SUMMARY!$C$13*F159/12,"-")</f>
        <v>-</v>
      </c>
      <c r="AO159" s="160" t="str">
        <f>IF(J159="s",SUMMARY!$C$12*I159,"-")</f>
        <v>-</v>
      </c>
      <c r="AP159" s="178" t="str">
        <f t="shared" si="68"/>
        <v>-</v>
      </c>
      <c r="AQ159" s="166" t="str">
        <f>IF(J159="s",H159*SUMMARY!$I$12,"-")</f>
        <v>-</v>
      </c>
      <c r="AR159" s="170" t="str">
        <f>IF(J159="S",IF(AO159*SUMMARY!$H$61&gt;AQ159,SUMMARY!$H$61*AQ159,AO159),"-")</f>
        <v>-</v>
      </c>
      <c r="AS159" s="32"/>
      <c r="AT159" s="125">
        <f t="shared" si="75"/>
        <v>0</v>
      </c>
      <c r="AU159" s="125">
        <f t="shared" si="76"/>
        <v>0</v>
      </c>
      <c r="AV159" s="183">
        <f t="shared" si="77"/>
        <v>0</v>
      </c>
      <c r="AW159" s="32"/>
      <c r="AX159" s="32"/>
      <c r="AY159" s="450" t="str">
        <f t="shared" si="78"/>
        <v xml:space="preserve"> </v>
      </c>
    </row>
    <row r="160" spans="1:51" s="120" customFormat="1">
      <c r="A160" s="547"/>
      <c r="B160" s="547"/>
      <c r="C160" s="117">
        <f t="shared" si="79"/>
        <v>139</v>
      </c>
      <c r="D160" s="173"/>
      <c r="E160" s="173"/>
      <c r="F160" s="341">
        <f t="shared" si="69"/>
        <v>0</v>
      </c>
      <c r="G160" s="117"/>
      <c r="H160" s="118" t="str">
        <f t="shared" si="56"/>
        <v>-</v>
      </c>
      <c r="I160" s="119" t="str">
        <f>IF(J160="s",(D160+E160)/16*F160/12*SUMMARY!$H$60," ")</f>
        <v xml:space="preserve"> </v>
      </c>
      <c r="J160" s="119" t="str">
        <f>IF(F160&gt;0,IF(B160&lt;SUMMARY!$H$63,"C","S")," ")</f>
        <v xml:space="preserve"> </v>
      </c>
      <c r="K160" s="119" t="str">
        <f t="shared" si="57"/>
        <v>-</v>
      </c>
      <c r="L160" s="156"/>
      <c r="M160" s="44" t="str">
        <f t="shared" si="58"/>
        <v>-</v>
      </c>
      <c r="N160" s="157">
        <f t="shared" si="70"/>
        <v>0</v>
      </c>
      <c r="O160" s="157">
        <f t="shared" si="71"/>
        <v>0</v>
      </c>
      <c r="P160" s="157">
        <f t="shared" si="72"/>
        <v>0</v>
      </c>
      <c r="Q160" s="157">
        <f t="shared" si="73"/>
        <v>0</v>
      </c>
      <c r="R160" s="158">
        <f t="shared" si="74"/>
        <v>0</v>
      </c>
      <c r="S160" s="158">
        <f t="shared" si="74"/>
        <v>0</v>
      </c>
      <c r="T160" s="158">
        <f t="shared" si="74"/>
        <v>0</v>
      </c>
      <c r="U160" s="158">
        <f t="shared" si="74"/>
        <v>0</v>
      </c>
      <c r="V160" s="158">
        <f t="shared" si="59"/>
        <v>0</v>
      </c>
      <c r="W160" s="158">
        <f t="shared" si="59"/>
        <v>0</v>
      </c>
      <c r="X160" s="158">
        <f t="shared" si="59"/>
        <v>0</v>
      </c>
      <c r="Y160" s="158">
        <f t="shared" si="59"/>
        <v>0</v>
      </c>
      <c r="Z160" s="158">
        <f t="shared" si="54"/>
        <v>0</v>
      </c>
      <c r="AA160" s="158">
        <f t="shared" si="54"/>
        <v>0</v>
      </c>
      <c r="AB160" s="158">
        <f t="shared" si="54"/>
        <v>0</v>
      </c>
      <c r="AC160" s="158">
        <f t="shared" si="54"/>
        <v>0</v>
      </c>
      <c r="AD160" s="158">
        <f t="shared" si="54"/>
        <v>0</v>
      </c>
      <c r="AE160" s="44" t="str">
        <f>IF(J160="s",IF(K160&gt;(SUMMARY!$I$12*H160),K160,0),"- ")</f>
        <v xml:space="preserve">- </v>
      </c>
      <c r="AF160" s="56" t="str">
        <f t="shared" si="60"/>
        <v>OK</v>
      </c>
      <c r="AG160" s="56">
        <f t="shared" si="61"/>
        <v>0</v>
      </c>
      <c r="AH160" s="56">
        <f t="shared" si="62"/>
        <v>0</v>
      </c>
      <c r="AI160" s="56">
        <f t="shared" si="63"/>
        <v>0</v>
      </c>
      <c r="AJ160" s="56">
        <f t="shared" si="64"/>
        <v>0</v>
      </c>
      <c r="AK160" s="56">
        <f t="shared" si="65"/>
        <v>0</v>
      </c>
      <c r="AL160" s="56">
        <f t="shared" si="66"/>
        <v>0</v>
      </c>
      <c r="AM160" s="159" t="b">
        <f t="shared" si="67"/>
        <v>0</v>
      </c>
      <c r="AN160" s="160" t="str">
        <f>IF(J160="c",SUMMARY!$C$13*F160/12,"-")</f>
        <v>-</v>
      </c>
      <c r="AO160" s="160" t="str">
        <f>IF(J160="s",SUMMARY!$C$12*I160,"-")</f>
        <v>-</v>
      </c>
      <c r="AP160" s="178" t="str">
        <f t="shared" si="68"/>
        <v>-</v>
      </c>
      <c r="AQ160" s="166" t="str">
        <f>IF(J160="s",H160*SUMMARY!$I$12,"-")</f>
        <v>-</v>
      </c>
      <c r="AR160" s="170" t="str">
        <f>IF(J160="S",IF(AO160*SUMMARY!$H$61&gt;AQ160,SUMMARY!$H$61*AQ160,AO160),"-")</f>
        <v>-</v>
      </c>
      <c r="AS160" s="32"/>
      <c r="AT160" s="125">
        <f t="shared" si="75"/>
        <v>0</v>
      </c>
      <c r="AU160" s="125">
        <f t="shared" si="76"/>
        <v>0</v>
      </c>
      <c r="AV160" s="183">
        <f t="shared" si="77"/>
        <v>0</v>
      </c>
      <c r="AW160" s="32"/>
      <c r="AX160" s="32"/>
      <c r="AY160" s="450" t="str">
        <f t="shared" si="78"/>
        <v xml:space="preserve"> </v>
      </c>
    </row>
    <row r="161" spans="1:51" s="120" customFormat="1">
      <c r="A161" s="547"/>
      <c r="B161" s="547"/>
      <c r="C161" s="117">
        <f t="shared" si="79"/>
        <v>140</v>
      </c>
      <c r="D161" s="173"/>
      <c r="E161" s="173"/>
      <c r="F161" s="341">
        <f t="shared" si="69"/>
        <v>0</v>
      </c>
      <c r="G161" s="117"/>
      <c r="H161" s="118" t="str">
        <f t="shared" si="56"/>
        <v>-</v>
      </c>
      <c r="I161" s="119" t="str">
        <f>IF(J161="s",(D161+E161)/16*F161/12*SUMMARY!$H$60," ")</f>
        <v xml:space="preserve"> </v>
      </c>
      <c r="J161" s="119" t="str">
        <f>IF(F161&gt;0,IF(B161&lt;SUMMARY!$H$63,"C","S")," ")</f>
        <v xml:space="preserve"> </v>
      </c>
      <c r="K161" s="119" t="str">
        <f t="shared" si="57"/>
        <v>-</v>
      </c>
      <c r="L161" s="156"/>
      <c r="M161" s="44" t="str">
        <f t="shared" si="58"/>
        <v>-</v>
      </c>
      <c r="N161" s="157">
        <f t="shared" si="70"/>
        <v>0</v>
      </c>
      <c r="O161" s="157">
        <f t="shared" si="71"/>
        <v>0</v>
      </c>
      <c r="P161" s="157">
        <f t="shared" si="72"/>
        <v>0</v>
      </c>
      <c r="Q161" s="157">
        <f t="shared" si="73"/>
        <v>0</v>
      </c>
      <c r="R161" s="158">
        <f t="shared" si="74"/>
        <v>0</v>
      </c>
      <c r="S161" s="158">
        <f t="shared" si="74"/>
        <v>0</v>
      </c>
      <c r="T161" s="158">
        <f t="shared" si="74"/>
        <v>0</v>
      </c>
      <c r="U161" s="158">
        <f t="shared" si="74"/>
        <v>0</v>
      </c>
      <c r="V161" s="158">
        <f t="shared" si="59"/>
        <v>0</v>
      </c>
      <c r="W161" s="158">
        <f t="shared" si="59"/>
        <v>0</v>
      </c>
      <c r="X161" s="158">
        <f t="shared" si="59"/>
        <v>0</v>
      </c>
      <c r="Y161" s="158">
        <f t="shared" si="59"/>
        <v>0</v>
      </c>
      <c r="Z161" s="158">
        <f t="shared" si="54"/>
        <v>0</v>
      </c>
      <c r="AA161" s="158">
        <f t="shared" si="54"/>
        <v>0</v>
      </c>
      <c r="AB161" s="158">
        <f t="shared" si="54"/>
        <v>0</v>
      </c>
      <c r="AC161" s="158">
        <f t="shared" si="54"/>
        <v>0</v>
      </c>
      <c r="AD161" s="158">
        <f t="shared" si="54"/>
        <v>0</v>
      </c>
      <c r="AE161" s="44" t="str">
        <f>IF(J161="s",IF(K161&gt;(SUMMARY!$I$12*H161),K161,0),"- ")</f>
        <v xml:space="preserve">- </v>
      </c>
      <c r="AF161" s="56" t="str">
        <f t="shared" si="60"/>
        <v>OK</v>
      </c>
      <c r="AG161" s="56">
        <f t="shared" si="61"/>
        <v>0</v>
      </c>
      <c r="AH161" s="56">
        <f t="shared" si="62"/>
        <v>0</v>
      </c>
      <c r="AI161" s="56">
        <f t="shared" si="63"/>
        <v>0</v>
      </c>
      <c r="AJ161" s="56">
        <f t="shared" si="64"/>
        <v>0</v>
      </c>
      <c r="AK161" s="56">
        <f t="shared" si="65"/>
        <v>0</v>
      </c>
      <c r="AL161" s="56">
        <f t="shared" si="66"/>
        <v>0</v>
      </c>
      <c r="AM161" s="159" t="b">
        <f t="shared" si="67"/>
        <v>0</v>
      </c>
      <c r="AN161" s="160" t="str">
        <f>IF(J161="c",SUMMARY!$C$13*F161/12,"-")</f>
        <v>-</v>
      </c>
      <c r="AO161" s="160" t="str">
        <f>IF(J161="s",SUMMARY!$C$12*I161,"-")</f>
        <v>-</v>
      </c>
      <c r="AP161" s="178" t="str">
        <f t="shared" si="68"/>
        <v>-</v>
      </c>
      <c r="AQ161" s="166" t="str">
        <f>IF(J161="s",H161*SUMMARY!$I$12,"-")</f>
        <v>-</v>
      </c>
      <c r="AR161" s="170" t="str">
        <f>IF(J161="S",IF(AO161*SUMMARY!$H$61&gt;AQ161,SUMMARY!$H$61*AQ161,AO161),"-")</f>
        <v>-</v>
      </c>
      <c r="AS161" s="32"/>
      <c r="AT161" s="125">
        <f t="shared" si="75"/>
        <v>0</v>
      </c>
      <c r="AU161" s="125">
        <f t="shared" si="76"/>
        <v>0</v>
      </c>
      <c r="AV161" s="183">
        <f t="shared" si="77"/>
        <v>0</v>
      </c>
      <c r="AW161" s="32"/>
      <c r="AX161" s="32"/>
      <c r="AY161" s="450" t="str">
        <f t="shared" si="78"/>
        <v xml:space="preserve"> </v>
      </c>
    </row>
    <row r="162" spans="1:51" s="120" customFormat="1">
      <c r="A162" s="547"/>
      <c r="B162" s="547"/>
      <c r="C162" s="117">
        <f t="shared" si="79"/>
        <v>141</v>
      </c>
      <c r="D162" s="173"/>
      <c r="E162" s="173"/>
      <c r="F162" s="341">
        <f t="shared" si="69"/>
        <v>0</v>
      </c>
      <c r="G162" s="117"/>
      <c r="H162" s="118" t="str">
        <f t="shared" si="56"/>
        <v>-</v>
      </c>
      <c r="I162" s="119" t="str">
        <f>IF(J162="s",(D162+E162)/16*F162/12*SUMMARY!$H$60," ")</f>
        <v xml:space="preserve"> </v>
      </c>
      <c r="J162" s="119" t="str">
        <f>IF(F162&gt;0,IF(B162&lt;SUMMARY!$H$63,"C","S")," ")</f>
        <v xml:space="preserve"> </v>
      </c>
      <c r="K162" s="119" t="str">
        <f t="shared" si="57"/>
        <v>-</v>
      </c>
      <c r="L162" s="156"/>
      <c r="M162" s="44" t="str">
        <f t="shared" si="58"/>
        <v>-</v>
      </c>
      <c r="N162" s="157">
        <f t="shared" si="70"/>
        <v>0</v>
      </c>
      <c r="O162" s="157">
        <f t="shared" si="71"/>
        <v>0</v>
      </c>
      <c r="P162" s="157">
        <f t="shared" si="72"/>
        <v>0</v>
      </c>
      <c r="Q162" s="157">
        <f t="shared" si="73"/>
        <v>0</v>
      </c>
      <c r="R162" s="158">
        <f t="shared" si="74"/>
        <v>0</v>
      </c>
      <c r="S162" s="158">
        <f t="shared" si="74"/>
        <v>0</v>
      </c>
      <c r="T162" s="158">
        <f t="shared" si="74"/>
        <v>0</v>
      </c>
      <c r="U162" s="158">
        <f t="shared" si="74"/>
        <v>0</v>
      </c>
      <c r="V162" s="158">
        <f t="shared" si="59"/>
        <v>0</v>
      </c>
      <c r="W162" s="158">
        <f t="shared" si="59"/>
        <v>0</v>
      </c>
      <c r="X162" s="158">
        <f t="shared" si="59"/>
        <v>0</v>
      </c>
      <c r="Y162" s="158">
        <f t="shared" si="59"/>
        <v>0</v>
      </c>
      <c r="Z162" s="158">
        <f t="shared" si="54"/>
        <v>0</v>
      </c>
      <c r="AA162" s="158">
        <f t="shared" si="54"/>
        <v>0</v>
      </c>
      <c r="AB162" s="158">
        <f t="shared" si="54"/>
        <v>0</v>
      </c>
      <c r="AC162" s="158">
        <f t="shared" si="54"/>
        <v>0</v>
      </c>
      <c r="AD162" s="158">
        <f t="shared" si="54"/>
        <v>0</v>
      </c>
      <c r="AE162" s="44" t="str">
        <f>IF(J162="s",IF(K162&gt;(SUMMARY!$I$12*H162),K162,0),"- ")</f>
        <v xml:space="preserve">- </v>
      </c>
      <c r="AF162" s="56" t="str">
        <f t="shared" si="60"/>
        <v>OK</v>
      </c>
      <c r="AG162" s="56">
        <f t="shared" si="61"/>
        <v>0</v>
      </c>
      <c r="AH162" s="56">
        <f t="shared" si="62"/>
        <v>0</v>
      </c>
      <c r="AI162" s="56">
        <f t="shared" si="63"/>
        <v>0</v>
      </c>
      <c r="AJ162" s="56">
        <f t="shared" si="64"/>
        <v>0</v>
      </c>
      <c r="AK162" s="56">
        <f t="shared" si="65"/>
        <v>0</v>
      </c>
      <c r="AL162" s="56">
        <f t="shared" si="66"/>
        <v>0</v>
      </c>
      <c r="AM162" s="159" t="b">
        <f t="shared" si="67"/>
        <v>0</v>
      </c>
      <c r="AN162" s="160" t="str">
        <f>IF(J162="c",SUMMARY!$C$13*F162/12,"-")</f>
        <v>-</v>
      </c>
      <c r="AO162" s="160" t="str">
        <f>IF(J162="s",SUMMARY!$C$12*I162,"-")</f>
        <v>-</v>
      </c>
      <c r="AP162" s="178" t="str">
        <f t="shared" si="68"/>
        <v>-</v>
      </c>
      <c r="AQ162" s="166" t="str">
        <f>IF(J162="s",H162*SUMMARY!$I$12,"-")</f>
        <v>-</v>
      </c>
      <c r="AR162" s="170" t="str">
        <f>IF(J162="S",IF(AO162*SUMMARY!$H$61&gt;AQ162,SUMMARY!$H$61*AQ162,AO162),"-")</f>
        <v>-</v>
      </c>
      <c r="AS162" s="32"/>
      <c r="AT162" s="125">
        <f t="shared" si="75"/>
        <v>0</v>
      </c>
      <c r="AU162" s="125">
        <f t="shared" si="76"/>
        <v>0</v>
      </c>
      <c r="AV162" s="183">
        <f t="shared" si="77"/>
        <v>0</v>
      </c>
      <c r="AW162" s="32"/>
      <c r="AX162" s="32"/>
      <c r="AY162" s="450" t="str">
        <f t="shared" si="78"/>
        <v xml:space="preserve"> </v>
      </c>
    </row>
    <row r="163" spans="1:51" s="120" customFormat="1">
      <c r="A163" s="547"/>
      <c r="B163" s="547"/>
      <c r="C163" s="117">
        <f t="shared" si="79"/>
        <v>142</v>
      </c>
      <c r="D163" s="173"/>
      <c r="E163" s="173"/>
      <c r="F163" s="341">
        <f t="shared" si="69"/>
        <v>0</v>
      </c>
      <c r="G163" s="117"/>
      <c r="H163" s="118" t="str">
        <f t="shared" si="56"/>
        <v>-</v>
      </c>
      <c r="I163" s="119" t="str">
        <f>IF(J163="s",(D163+E163)/16*F163/12*SUMMARY!$H$60," ")</f>
        <v xml:space="preserve"> </v>
      </c>
      <c r="J163" s="119" t="str">
        <f>IF(F163&gt;0,IF(B163&lt;SUMMARY!$H$63,"C","S")," ")</f>
        <v xml:space="preserve"> </v>
      </c>
      <c r="K163" s="119" t="str">
        <f t="shared" si="57"/>
        <v>-</v>
      </c>
      <c r="L163" s="156"/>
      <c r="M163" s="44" t="str">
        <f t="shared" si="58"/>
        <v>-</v>
      </c>
      <c r="N163" s="157">
        <f t="shared" si="70"/>
        <v>0</v>
      </c>
      <c r="O163" s="157">
        <f t="shared" si="71"/>
        <v>0</v>
      </c>
      <c r="P163" s="157">
        <f t="shared" si="72"/>
        <v>0</v>
      </c>
      <c r="Q163" s="157">
        <f t="shared" si="73"/>
        <v>0</v>
      </c>
      <c r="R163" s="158">
        <f t="shared" si="74"/>
        <v>0</v>
      </c>
      <c r="S163" s="158">
        <f t="shared" si="74"/>
        <v>0</v>
      </c>
      <c r="T163" s="158">
        <f t="shared" si="74"/>
        <v>0</v>
      </c>
      <c r="U163" s="158">
        <f t="shared" si="74"/>
        <v>0</v>
      </c>
      <c r="V163" s="158">
        <f t="shared" si="59"/>
        <v>0</v>
      </c>
      <c r="W163" s="158">
        <f t="shared" si="59"/>
        <v>0</v>
      </c>
      <c r="X163" s="158">
        <f t="shared" si="59"/>
        <v>0</v>
      </c>
      <c r="Y163" s="158">
        <f t="shared" si="59"/>
        <v>0</v>
      </c>
      <c r="Z163" s="158">
        <f t="shared" si="54"/>
        <v>0</v>
      </c>
      <c r="AA163" s="158">
        <f t="shared" si="54"/>
        <v>0</v>
      </c>
      <c r="AB163" s="158">
        <f t="shared" si="54"/>
        <v>0</v>
      </c>
      <c r="AC163" s="158">
        <f t="shared" si="54"/>
        <v>0</v>
      </c>
      <c r="AD163" s="158">
        <f t="shared" si="54"/>
        <v>0</v>
      </c>
      <c r="AE163" s="44" t="str">
        <f>IF(J163="s",IF(K163&gt;(SUMMARY!$I$12*H163),K163,0),"- ")</f>
        <v xml:space="preserve">- </v>
      </c>
      <c r="AF163" s="56" t="str">
        <f t="shared" si="60"/>
        <v>OK</v>
      </c>
      <c r="AG163" s="56">
        <f t="shared" si="61"/>
        <v>0</v>
      </c>
      <c r="AH163" s="56">
        <f t="shared" si="62"/>
        <v>0</v>
      </c>
      <c r="AI163" s="56">
        <f t="shared" si="63"/>
        <v>0</v>
      </c>
      <c r="AJ163" s="56">
        <f t="shared" si="64"/>
        <v>0</v>
      </c>
      <c r="AK163" s="56">
        <f t="shared" si="65"/>
        <v>0</v>
      </c>
      <c r="AL163" s="56">
        <f t="shared" si="66"/>
        <v>0</v>
      </c>
      <c r="AM163" s="159" t="b">
        <f t="shared" si="67"/>
        <v>0</v>
      </c>
      <c r="AN163" s="160" t="str">
        <f>IF(J163="c",SUMMARY!$C$13*F163/12,"-")</f>
        <v>-</v>
      </c>
      <c r="AO163" s="160" t="str">
        <f>IF(J163="s",SUMMARY!$C$12*I163,"-")</f>
        <v>-</v>
      </c>
      <c r="AP163" s="178" t="str">
        <f t="shared" si="68"/>
        <v>-</v>
      </c>
      <c r="AQ163" s="166" t="str">
        <f>IF(J163="s",H163*SUMMARY!$I$12,"-")</f>
        <v>-</v>
      </c>
      <c r="AR163" s="170" t="str">
        <f>IF(J163="S",IF(AO163*SUMMARY!$H$61&gt;AQ163,SUMMARY!$H$61*AQ163,AO163),"-")</f>
        <v>-</v>
      </c>
      <c r="AS163" s="32"/>
      <c r="AT163" s="125">
        <f t="shared" si="75"/>
        <v>0</v>
      </c>
      <c r="AU163" s="125">
        <f t="shared" si="76"/>
        <v>0</v>
      </c>
      <c r="AV163" s="183">
        <f t="shared" si="77"/>
        <v>0</v>
      </c>
      <c r="AW163" s="32"/>
      <c r="AX163" s="32"/>
      <c r="AY163" s="450" t="str">
        <f t="shared" si="78"/>
        <v xml:space="preserve"> </v>
      </c>
    </row>
    <row r="164" spans="1:51" s="120" customFormat="1">
      <c r="A164" s="547"/>
      <c r="B164" s="547"/>
      <c r="C164" s="117">
        <f t="shared" si="79"/>
        <v>143</v>
      </c>
      <c r="D164" s="173"/>
      <c r="E164" s="173"/>
      <c r="F164" s="341">
        <f t="shared" si="69"/>
        <v>0</v>
      </c>
      <c r="G164" s="117"/>
      <c r="H164" s="118" t="str">
        <f t="shared" si="56"/>
        <v>-</v>
      </c>
      <c r="I164" s="119" t="str">
        <f>IF(J164="s",(D164+E164)/16*F164/12*SUMMARY!$H$60," ")</f>
        <v xml:space="preserve"> </v>
      </c>
      <c r="J164" s="119" t="str">
        <f>IF(F164&gt;0,IF(B164&lt;SUMMARY!$H$63,"C","S")," ")</f>
        <v xml:space="preserve"> </v>
      </c>
      <c r="K164" s="119" t="str">
        <f t="shared" si="57"/>
        <v>-</v>
      </c>
      <c r="L164" s="156"/>
      <c r="M164" s="44" t="str">
        <f t="shared" si="58"/>
        <v>-</v>
      </c>
      <c r="N164" s="157">
        <f t="shared" si="70"/>
        <v>0</v>
      </c>
      <c r="O164" s="157">
        <f t="shared" si="71"/>
        <v>0</v>
      </c>
      <c r="P164" s="157">
        <f t="shared" si="72"/>
        <v>0</v>
      </c>
      <c r="Q164" s="157">
        <f t="shared" si="73"/>
        <v>0</v>
      </c>
      <c r="R164" s="158">
        <f t="shared" si="74"/>
        <v>0</v>
      </c>
      <c r="S164" s="158">
        <f t="shared" si="74"/>
        <v>0</v>
      </c>
      <c r="T164" s="158">
        <f t="shared" si="74"/>
        <v>0</v>
      </c>
      <c r="U164" s="158">
        <f t="shared" si="74"/>
        <v>0</v>
      </c>
      <c r="V164" s="158">
        <f t="shared" si="59"/>
        <v>0</v>
      </c>
      <c r="W164" s="158">
        <f t="shared" si="59"/>
        <v>0</v>
      </c>
      <c r="X164" s="158">
        <f t="shared" si="59"/>
        <v>0</v>
      </c>
      <c r="Y164" s="158">
        <f t="shared" si="59"/>
        <v>0</v>
      </c>
      <c r="Z164" s="158">
        <f t="shared" si="54"/>
        <v>0</v>
      </c>
      <c r="AA164" s="158">
        <f t="shared" si="54"/>
        <v>0</v>
      </c>
      <c r="AB164" s="158">
        <f t="shared" si="54"/>
        <v>0</v>
      </c>
      <c r="AC164" s="158">
        <f t="shared" si="54"/>
        <v>0</v>
      </c>
      <c r="AD164" s="158">
        <f t="shared" si="54"/>
        <v>0</v>
      </c>
      <c r="AE164" s="44" t="str">
        <f>IF(J164="s",IF(K164&gt;(SUMMARY!$I$12*H164),K164,0),"- ")</f>
        <v xml:space="preserve">- </v>
      </c>
      <c r="AF164" s="56" t="str">
        <f t="shared" si="60"/>
        <v>OK</v>
      </c>
      <c r="AG164" s="56">
        <f t="shared" si="61"/>
        <v>0</v>
      </c>
      <c r="AH164" s="56">
        <f t="shared" si="62"/>
        <v>0</v>
      </c>
      <c r="AI164" s="56">
        <f t="shared" si="63"/>
        <v>0</v>
      </c>
      <c r="AJ164" s="56">
        <f t="shared" si="64"/>
        <v>0</v>
      </c>
      <c r="AK164" s="56">
        <f t="shared" si="65"/>
        <v>0</v>
      </c>
      <c r="AL164" s="56">
        <f t="shared" si="66"/>
        <v>0</v>
      </c>
      <c r="AM164" s="159" t="b">
        <f t="shared" si="67"/>
        <v>0</v>
      </c>
      <c r="AN164" s="160" t="str">
        <f>IF(J164="c",SUMMARY!$C$13*F164/12,"-")</f>
        <v>-</v>
      </c>
      <c r="AO164" s="160" t="str">
        <f>IF(J164="s",SUMMARY!$C$12*I164,"-")</f>
        <v>-</v>
      </c>
      <c r="AP164" s="178" t="str">
        <f t="shared" si="68"/>
        <v>-</v>
      </c>
      <c r="AQ164" s="166" t="str">
        <f>IF(J164="s",H164*SUMMARY!$I$12,"-")</f>
        <v>-</v>
      </c>
      <c r="AR164" s="170" t="str">
        <f>IF(J164="S",IF(AO164*SUMMARY!$H$61&gt;AQ164,SUMMARY!$H$61*AQ164,AO164),"-")</f>
        <v>-</v>
      </c>
      <c r="AS164" s="32"/>
      <c r="AT164" s="125">
        <f t="shared" si="75"/>
        <v>0</v>
      </c>
      <c r="AU164" s="125">
        <f t="shared" si="76"/>
        <v>0</v>
      </c>
      <c r="AV164" s="183">
        <f t="shared" si="77"/>
        <v>0</v>
      </c>
      <c r="AW164" s="32"/>
      <c r="AX164" s="32"/>
      <c r="AY164" s="450" t="str">
        <f t="shared" si="78"/>
        <v xml:space="preserve"> </v>
      </c>
    </row>
    <row r="165" spans="1:51" s="120" customFormat="1">
      <c r="A165" s="547"/>
      <c r="B165" s="547"/>
      <c r="C165" s="117">
        <f t="shared" si="79"/>
        <v>144</v>
      </c>
      <c r="D165" s="173"/>
      <c r="E165" s="173"/>
      <c r="F165" s="341">
        <f t="shared" si="69"/>
        <v>0</v>
      </c>
      <c r="G165" s="117"/>
      <c r="H165" s="118" t="str">
        <f t="shared" si="56"/>
        <v>-</v>
      </c>
      <c r="I165" s="119" t="str">
        <f>IF(J165="s",(D165+E165)/16*F165/12*SUMMARY!$H$60," ")</f>
        <v xml:space="preserve"> </v>
      </c>
      <c r="J165" s="119" t="str">
        <f>IF(F165&gt;0,IF(B165&lt;SUMMARY!$H$63,"C","S")," ")</f>
        <v xml:space="preserve"> </v>
      </c>
      <c r="K165" s="119" t="str">
        <f t="shared" si="57"/>
        <v>-</v>
      </c>
      <c r="L165" s="156"/>
      <c r="M165" s="44" t="str">
        <f t="shared" si="58"/>
        <v>-</v>
      </c>
      <c r="N165" s="157">
        <f t="shared" si="70"/>
        <v>0</v>
      </c>
      <c r="O165" s="157">
        <f t="shared" si="71"/>
        <v>0</v>
      </c>
      <c r="P165" s="157">
        <f t="shared" si="72"/>
        <v>0</v>
      </c>
      <c r="Q165" s="157">
        <f t="shared" si="73"/>
        <v>0</v>
      </c>
      <c r="R165" s="158">
        <f t="shared" si="74"/>
        <v>0</v>
      </c>
      <c r="S165" s="158">
        <f t="shared" si="74"/>
        <v>0</v>
      </c>
      <c r="T165" s="158">
        <f t="shared" si="74"/>
        <v>0</v>
      </c>
      <c r="U165" s="158">
        <f t="shared" si="74"/>
        <v>0</v>
      </c>
      <c r="V165" s="158">
        <f t="shared" si="59"/>
        <v>0</v>
      </c>
      <c r="W165" s="158">
        <f t="shared" si="59"/>
        <v>0</v>
      </c>
      <c r="X165" s="158">
        <f t="shared" si="59"/>
        <v>0</v>
      </c>
      <c r="Y165" s="158">
        <f t="shared" si="59"/>
        <v>0</v>
      </c>
      <c r="Z165" s="158">
        <f t="shared" si="54"/>
        <v>0</v>
      </c>
      <c r="AA165" s="158">
        <f t="shared" si="54"/>
        <v>0</v>
      </c>
      <c r="AB165" s="158">
        <f t="shared" si="54"/>
        <v>0</v>
      </c>
      <c r="AC165" s="158">
        <f t="shared" si="54"/>
        <v>0</v>
      </c>
      <c r="AD165" s="158">
        <f t="shared" si="54"/>
        <v>0</v>
      </c>
      <c r="AE165" s="44" t="str">
        <f>IF(J165="s",IF(K165&gt;(SUMMARY!$I$12*H165),K165,0),"- ")</f>
        <v xml:space="preserve">- </v>
      </c>
      <c r="AF165" s="56" t="str">
        <f t="shared" si="60"/>
        <v>OK</v>
      </c>
      <c r="AG165" s="56">
        <f t="shared" si="61"/>
        <v>0</v>
      </c>
      <c r="AH165" s="56">
        <f t="shared" si="62"/>
        <v>0</v>
      </c>
      <c r="AI165" s="56">
        <f t="shared" si="63"/>
        <v>0</v>
      </c>
      <c r="AJ165" s="56">
        <f t="shared" si="64"/>
        <v>0</v>
      </c>
      <c r="AK165" s="56">
        <f t="shared" si="65"/>
        <v>0</v>
      </c>
      <c r="AL165" s="56">
        <f t="shared" si="66"/>
        <v>0</v>
      </c>
      <c r="AM165" s="159" t="b">
        <f t="shared" si="67"/>
        <v>0</v>
      </c>
      <c r="AN165" s="160" t="str">
        <f>IF(J165="c",SUMMARY!$C$13*F165/12,"-")</f>
        <v>-</v>
      </c>
      <c r="AO165" s="160" t="str">
        <f>IF(J165="s",SUMMARY!$C$12*I165,"-")</f>
        <v>-</v>
      </c>
      <c r="AP165" s="178" t="str">
        <f t="shared" si="68"/>
        <v>-</v>
      </c>
      <c r="AQ165" s="166" t="str">
        <f>IF(J165="s",H165*SUMMARY!$I$12,"-")</f>
        <v>-</v>
      </c>
      <c r="AR165" s="170" t="str">
        <f>IF(J165="S",IF(AO165*SUMMARY!$H$61&gt;AQ165,SUMMARY!$H$61*AQ165,AO165),"-")</f>
        <v>-</v>
      </c>
      <c r="AS165" s="32"/>
      <c r="AT165" s="125">
        <f t="shared" si="75"/>
        <v>0</v>
      </c>
      <c r="AU165" s="125">
        <f t="shared" si="76"/>
        <v>0</v>
      </c>
      <c r="AV165" s="183">
        <f t="shared" si="77"/>
        <v>0</v>
      </c>
      <c r="AW165" s="32"/>
      <c r="AX165" s="32"/>
      <c r="AY165" s="450" t="str">
        <f t="shared" si="78"/>
        <v xml:space="preserve"> </v>
      </c>
    </row>
    <row r="166" spans="1:51" s="120" customFormat="1">
      <c r="A166" s="547"/>
      <c r="B166" s="547"/>
      <c r="C166" s="117">
        <f t="shared" si="79"/>
        <v>145</v>
      </c>
      <c r="D166" s="173"/>
      <c r="E166" s="173"/>
      <c r="F166" s="341">
        <f t="shared" si="69"/>
        <v>0</v>
      </c>
      <c r="G166" s="117"/>
      <c r="H166" s="118" t="str">
        <f t="shared" si="56"/>
        <v>-</v>
      </c>
      <c r="I166" s="119" t="str">
        <f>IF(J166="s",(D166+E166)/16*F166/12*SUMMARY!$H$60," ")</f>
        <v xml:space="preserve"> </v>
      </c>
      <c r="J166" s="119" t="str">
        <f>IF(F166&gt;0,IF(B166&lt;SUMMARY!$H$63,"C","S")," ")</f>
        <v xml:space="preserve"> </v>
      </c>
      <c r="K166" s="119" t="str">
        <f t="shared" si="57"/>
        <v>-</v>
      </c>
      <c r="L166" s="156"/>
      <c r="M166" s="44" t="str">
        <f t="shared" si="58"/>
        <v>-</v>
      </c>
      <c r="N166" s="157">
        <f t="shared" si="70"/>
        <v>0</v>
      </c>
      <c r="O166" s="157">
        <f t="shared" si="71"/>
        <v>0</v>
      </c>
      <c r="P166" s="157">
        <f t="shared" si="72"/>
        <v>0</v>
      </c>
      <c r="Q166" s="157">
        <f t="shared" si="73"/>
        <v>0</v>
      </c>
      <c r="R166" s="158">
        <f t="shared" si="74"/>
        <v>0</v>
      </c>
      <c r="S166" s="158">
        <f t="shared" si="74"/>
        <v>0</v>
      </c>
      <c r="T166" s="158">
        <f t="shared" si="74"/>
        <v>0</v>
      </c>
      <c r="U166" s="158">
        <f t="shared" si="74"/>
        <v>0</v>
      </c>
      <c r="V166" s="158">
        <f t="shared" si="59"/>
        <v>0</v>
      </c>
      <c r="W166" s="158">
        <f t="shared" si="59"/>
        <v>0</v>
      </c>
      <c r="X166" s="158">
        <f t="shared" si="59"/>
        <v>0</v>
      </c>
      <c r="Y166" s="158">
        <f t="shared" si="59"/>
        <v>0</v>
      </c>
      <c r="Z166" s="158">
        <f t="shared" si="54"/>
        <v>0</v>
      </c>
      <c r="AA166" s="158">
        <f t="shared" si="54"/>
        <v>0</v>
      </c>
      <c r="AB166" s="158">
        <f t="shared" si="54"/>
        <v>0</v>
      </c>
      <c r="AC166" s="158">
        <f t="shared" si="54"/>
        <v>0</v>
      </c>
      <c r="AD166" s="158">
        <f t="shared" si="54"/>
        <v>0</v>
      </c>
      <c r="AE166" s="44" t="str">
        <f>IF(J166="s",IF(K166&gt;(SUMMARY!$I$12*H166),K166,0),"- ")</f>
        <v xml:space="preserve">- </v>
      </c>
      <c r="AF166" s="56" t="str">
        <f t="shared" si="60"/>
        <v>OK</v>
      </c>
      <c r="AG166" s="56">
        <f t="shared" si="61"/>
        <v>0</v>
      </c>
      <c r="AH166" s="56">
        <f t="shared" si="62"/>
        <v>0</v>
      </c>
      <c r="AI166" s="56">
        <f t="shared" si="63"/>
        <v>0</v>
      </c>
      <c r="AJ166" s="56">
        <f t="shared" si="64"/>
        <v>0</v>
      </c>
      <c r="AK166" s="56">
        <f t="shared" si="65"/>
        <v>0</v>
      </c>
      <c r="AL166" s="56">
        <f t="shared" si="66"/>
        <v>0</v>
      </c>
      <c r="AM166" s="159" t="b">
        <f t="shared" si="67"/>
        <v>0</v>
      </c>
      <c r="AN166" s="160" t="str">
        <f>IF(J166="c",SUMMARY!$C$13*F166/12,"-")</f>
        <v>-</v>
      </c>
      <c r="AO166" s="160" t="str">
        <f>IF(J166="s",SUMMARY!$C$12*I166,"-")</f>
        <v>-</v>
      </c>
      <c r="AP166" s="178" t="str">
        <f t="shared" si="68"/>
        <v>-</v>
      </c>
      <c r="AQ166" s="166" t="str">
        <f>IF(J166="s",H166*SUMMARY!$I$12,"-")</f>
        <v>-</v>
      </c>
      <c r="AR166" s="170" t="str">
        <f>IF(J166="S",IF(AO166*SUMMARY!$H$61&gt;AQ166,SUMMARY!$H$61*AQ166,AO166),"-")</f>
        <v>-</v>
      </c>
      <c r="AS166" s="32"/>
      <c r="AT166" s="125">
        <f t="shared" si="75"/>
        <v>0</v>
      </c>
      <c r="AU166" s="125">
        <f t="shared" si="76"/>
        <v>0</v>
      </c>
      <c r="AV166" s="183">
        <f t="shared" si="77"/>
        <v>0</v>
      </c>
      <c r="AW166" s="32"/>
      <c r="AX166" s="32"/>
      <c r="AY166" s="450" t="str">
        <f t="shared" si="78"/>
        <v xml:space="preserve"> </v>
      </c>
    </row>
    <row r="167" spans="1:51" s="120" customFormat="1">
      <c r="A167" s="547"/>
      <c r="B167" s="547"/>
      <c r="C167" s="117">
        <f t="shared" si="79"/>
        <v>146</v>
      </c>
      <c r="D167" s="173"/>
      <c r="E167" s="173"/>
      <c r="F167" s="341">
        <f t="shared" si="69"/>
        <v>0</v>
      </c>
      <c r="G167" s="117"/>
      <c r="H167" s="118" t="str">
        <f t="shared" si="56"/>
        <v>-</v>
      </c>
      <c r="I167" s="119" t="str">
        <f>IF(J167="s",(D167+E167)/16*F167/12*SUMMARY!$H$60," ")</f>
        <v xml:space="preserve"> </v>
      </c>
      <c r="J167" s="119" t="str">
        <f>IF(F167&gt;0,IF(B167&lt;SUMMARY!$H$63,"C","S")," ")</f>
        <v xml:space="preserve"> </v>
      </c>
      <c r="K167" s="119" t="str">
        <f t="shared" si="57"/>
        <v>-</v>
      </c>
      <c r="L167" s="156"/>
      <c r="M167" s="44" t="str">
        <f t="shared" si="58"/>
        <v>-</v>
      </c>
      <c r="N167" s="157">
        <f t="shared" si="70"/>
        <v>0</v>
      </c>
      <c r="O167" s="157">
        <f t="shared" si="71"/>
        <v>0</v>
      </c>
      <c r="P167" s="157">
        <f t="shared" si="72"/>
        <v>0</v>
      </c>
      <c r="Q167" s="157">
        <f t="shared" si="73"/>
        <v>0</v>
      </c>
      <c r="R167" s="158">
        <f t="shared" si="74"/>
        <v>0</v>
      </c>
      <c r="S167" s="158">
        <f t="shared" si="74"/>
        <v>0</v>
      </c>
      <c r="T167" s="158">
        <f t="shared" si="74"/>
        <v>0</v>
      </c>
      <c r="U167" s="158">
        <f t="shared" si="74"/>
        <v>0</v>
      </c>
      <c r="V167" s="158">
        <f t="shared" si="59"/>
        <v>0</v>
      </c>
      <c r="W167" s="158">
        <f t="shared" si="59"/>
        <v>0</v>
      </c>
      <c r="X167" s="158">
        <f t="shared" si="59"/>
        <v>0</v>
      </c>
      <c r="Y167" s="158">
        <f t="shared" si="59"/>
        <v>0</v>
      </c>
      <c r="Z167" s="158">
        <f t="shared" si="54"/>
        <v>0</v>
      </c>
      <c r="AA167" s="158">
        <f t="shared" si="54"/>
        <v>0</v>
      </c>
      <c r="AB167" s="158">
        <f t="shared" si="54"/>
        <v>0</v>
      </c>
      <c r="AC167" s="158">
        <f t="shared" si="54"/>
        <v>0</v>
      </c>
      <c r="AD167" s="158">
        <f t="shared" si="54"/>
        <v>0</v>
      </c>
      <c r="AE167" s="44" t="str">
        <f>IF(J167="s",IF(K167&gt;(SUMMARY!$I$12*H167),K167,0),"- ")</f>
        <v xml:space="preserve">- </v>
      </c>
      <c r="AF167" s="56" t="str">
        <f t="shared" si="60"/>
        <v>OK</v>
      </c>
      <c r="AG167" s="56">
        <f t="shared" si="61"/>
        <v>0</v>
      </c>
      <c r="AH167" s="56">
        <f t="shared" si="62"/>
        <v>0</v>
      </c>
      <c r="AI167" s="56">
        <f t="shared" si="63"/>
        <v>0</v>
      </c>
      <c r="AJ167" s="56">
        <f t="shared" si="64"/>
        <v>0</v>
      </c>
      <c r="AK167" s="56">
        <f t="shared" si="65"/>
        <v>0</v>
      </c>
      <c r="AL167" s="56">
        <f t="shared" si="66"/>
        <v>0</v>
      </c>
      <c r="AM167" s="159" t="b">
        <f t="shared" si="67"/>
        <v>0</v>
      </c>
      <c r="AN167" s="160" t="str">
        <f>IF(J167="c",SUMMARY!$C$13*F167/12,"-")</f>
        <v>-</v>
      </c>
      <c r="AO167" s="160" t="str">
        <f>IF(J167="s",SUMMARY!$C$12*I167,"-")</f>
        <v>-</v>
      </c>
      <c r="AP167" s="178" t="str">
        <f t="shared" si="68"/>
        <v>-</v>
      </c>
      <c r="AQ167" s="166" t="str">
        <f>IF(J167="s",H167*SUMMARY!$I$12,"-")</f>
        <v>-</v>
      </c>
      <c r="AR167" s="170" t="str">
        <f>IF(J167="S",IF(AO167*SUMMARY!$H$61&gt;AQ167,SUMMARY!$H$61*AQ167,AO167),"-")</f>
        <v>-</v>
      </c>
      <c r="AS167" s="32"/>
      <c r="AT167" s="125">
        <f t="shared" si="75"/>
        <v>0</v>
      </c>
      <c r="AU167" s="125">
        <f t="shared" si="76"/>
        <v>0</v>
      </c>
      <c r="AV167" s="183">
        <f t="shared" si="77"/>
        <v>0</v>
      </c>
      <c r="AW167" s="32"/>
      <c r="AX167" s="32"/>
      <c r="AY167" s="450" t="str">
        <f t="shared" si="78"/>
        <v xml:space="preserve"> </v>
      </c>
    </row>
    <row r="168" spans="1:51" s="120" customFormat="1">
      <c r="A168" s="547"/>
      <c r="B168" s="547"/>
      <c r="C168" s="117">
        <f t="shared" si="79"/>
        <v>147</v>
      </c>
      <c r="D168" s="173"/>
      <c r="E168" s="173"/>
      <c r="F168" s="341">
        <f t="shared" si="69"/>
        <v>0</v>
      </c>
      <c r="G168" s="117"/>
      <c r="H168" s="118" t="str">
        <f t="shared" si="56"/>
        <v>-</v>
      </c>
      <c r="I168" s="119" t="str">
        <f>IF(J168="s",(D168+E168)/16*F168/12*SUMMARY!$H$60," ")</f>
        <v xml:space="preserve"> </v>
      </c>
      <c r="J168" s="119" t="str">
        <f>IF(F168&gt;0,IF(B168&lt;SUMMARY!$H$63,"C","S")," ")</f>
        <v xml:space="preserve"> </v>
      </c>
      <c r="K168" s="119" t="str">
        <f t="shared" si="57"/>
        <v>-</v>
      </c>
      <c r="L168" s="156"/>
      <c r="M168" s="44" t="str">
        <f t="shared" si="58"/>
        <v>-</v>
      </c>
      <c r="N168" s="157">
        <f t="shared" si="70"/>
        <v>0</v>
      </c>
      <c r="O168" s="157">
        <f t="shared" si="71"/>
        <v>0</v>
      </c>
      <c r="P168" s="157">
        <f t="shared" si="72"/>
        <v>0</v>
      </c>
      <c r="Q168" s="157">
        <f t="shared" si="73"/>
        <v>0</v>
      </c>
      <c r="R168" s="158">
        <f t="shared" si="74"/>
        <v>0</v>
      </c>
      <c r="S168" s="158">
        <f t="shared" si="74"/>
        <v>0</v>
      </c>
      <c r="T168" s="158">
        <f t="shared" si="74"/>
        <v>0</v>
      </c>
      <c r="U168" s="158">
        <f t="shared" si="74"/>
        <v>0</v>
      </c>
      <c r="V168" s="158">
        <f t="shared" si="59"/>
        <v>0</v>
      </c>
      <c r="W168" s="158">
        <f t="shared" si="59"/>
        <v>0</v>
      </c>
      <c r="X168" s="158">
        <f t="shared" si="59"/>
        <v>0</v>
      </c>
      <c r="Y168" s="158">
        <f t="shared" si="59"/>
        <v>0</v>
      </c>
      <c r="Z168" s="158">
        <f t="shared" si="54"/>
        <v>0</v>
      </c>
      <c r="AA168" s="158">
        <f t="shared" si="54"/>
        <v>0</v>
      </c>
      <c r="AB168" s="158">
        <f t="shared" si="54"/>
        <v>0</v>
      </c>
      <c r="AC168" s="158">
        <f t="shared" si="54"/>
        <v>0</v>
      </c>
      <c r="AD168" s="158">
        <f t="shared" si="54"/>
        <v>0</v>
      </c>
      <c r="AE168" s="44" t="str">
        <f>IF(J168="s",IF(K168&gt;(SUMMARY!$I$12*H168),K168,0),"- ")</f>
        <v xml:space="preserve">- </v>
      </c>
      <c r="AF168" s="56" t="str">
        <f t="shared" si="60"/>
        <v>OK</v>
      </c>
      <c r="AG168" s="56">
        <f t="shared" si="61"/>
        <v>0</v>
      </c>
      <c r="AH168" s="56">
        <f t="shared" si="62"/>
        <v>0</v>
      </c>
      <c r="AI168" s="56">
        <f t="shared" si="63"/>
        <v>0</v>
      </c>
      <c r="AJ168" s="56">
        <f t="shared" si="64"/>
        <v>0</v>
      </c>
      <c r="AK168" s="56">
        <f t="shared" si="65"/>
        <v>0</v>
      </c>
      <c r="AL168" s="56">
        <f t="shared" si="66"/>
        <v>0</v>
      </c>
      <c r="AM168" s="159" t="b">
        <f t="shared" si="67"/>
        <v>0</v>
      </c>
      <c r="AN168" s="160" t="str">
        <f>IF(J168="c",SUMMARY!$C$13*F168/12,"-")</f>
        <v>-</v>
      </c>
      <c r="AO168" s="160" t="str">
        <f>IF(J168="s",SUMMARY!$C$12*I168,"-")</f>
        <v>-</v>
      </c>
      <c r="AP168" s="178" t="str">
        <f t="shared" si="68"/>
        <v>-</v>
      </c>
      <c r="AQ168" s="166" t="str">
        <f>IF(J168="s",H168*SUMMARY!$I$12,"-")</f>
        <v>-</v>
      </c>
      <c r="AR168" s="170" t="str">
        <f>IF(J168="S",IF(AO168*SUMMARY!$H$61&gt;AQ168,SUMMARY!$H$61*AQ168,AO168),"-")</f>
        <v>-</v>
      </c>
      <c r="AS168" s="32"/>
      <c r="AT168" s="125">
        <f t="shared" si="75"/>
        <v>0</v>
      </c>
      <c r="AU168" s="125">
        <f t="shared" si="76"/>
        <v>0</v>
      </c>
      <c r="AV168" s="183">
        <f t="shared" si="77"/>
        <v>0</v>
      </c>
      <c r="AW168" s="32"/>
      <c r="AX168" s="32"/>
      <c r="AY168" s="450" t="str">
        <f t="shared" si="78"/>
        <v xml:space="preserve"> </v>
      </c>
    </row>
    <row r="169" spans="1:51" s="120" customFormat="1">
      <c r="A169" s="547"/>
      <c r="B169" s="547"/>
      <c r="C169" s="117">
        <f t="shared" si="79"/>
        <v>148</v>
      </c>
      <c r="D169" s="173"/>
      <c r="E169" s="173"/>
      <c r="F169" s="341">
        <f t="shared" si="69"/>
        <v>0</v>
      </c>
      <c r="G169" s="117"/>
      <c r="H169" s="118" t="str">
        <f t="shared" si="56"/>
        <v>-</v>
      </c>
      <c r="I169" s="119" t="str">
        <f>IF(J169="s",(D169+E169)/16*F169/12*SUMMARY!$H$60," ")</f>
        <v xml:space="preserve"> </v>
      </c>
      <c r="J169" s="119" t="str">
        <f>IF(F169&gt;0,IF(B169&lt;SUMMARY!$H$63,"C","S")," ")</f>
        <v xml:space="preserve"> </v>
      </c>
      <c r="K169" s="119" t="str">
        <f t="shared" si="57"/>
        <v>-</v>
      </c>
      <c r="L169" s="156"/>
      <c r="M169" s="44" t="str">
        <f t="shared" si="58"/>
        <v>-</v>
      </c>
      <c r="N169" s="157">
        <f t="shared" si="70"/>
        <v>0</v>
      </c>
      <c r="O169" s="157">
        <f t="shared" si="71"/>
        <v>0</v>
      </c>
      <c r="P169" s="157">
        <f t="shared" si="72"/>
        <v>0</v>
      </c>
      <c r="Q169" s="157">
        <f t="shared" si="73"/>
        <v>0</v>
      </c>
      <c r="R169" s="158">
        <f t="shared" si="74"/>
        <v>0</v>
      </c>
      <c r="S169" s="158">
        <f t="shared" si="74"/>
        <v>0</v>
      </c>
      <c r="T169" s="158">
        <f t="shared" si="74"/>
        <v>0</v>
      </c>
      <c r="U169" s="158">
        <f t="shared" si="74"/>
        <v>0</v>
      </c>
      <c r="V169" s="158">
        <f t="shared" si="59"/>
        <v>0</v>
      </c>
      <c r="W169" s="158">
        <f t="shared" si="59"/>
        <v>0</v>
      </c>
      <c r="X169" s="158">
        <f t="shared" si="59"/>
        <v>0</v>
      </c>
      <c r="Y169" s="158">
        <f t="shared" si="59"/>
        <v>0</v>
      </c>
      <c r="Z169" s="158">
        <f t="shared" si="54"/>
        <v>0</v>
      </c>
      <c r="AA169" s="158">
        <f t="shared" si="54"/>
        <v>0</v>
      </c>
      <c r="AB169" s="158">
        <f t="shared" si="54"/>
        <v>0</v>
      </c>
      <c r="AC169" s="158">
        <f t="shared" si="54"/>
        <v>0</v>
      </c>
      <c r="AD169" s="158">
        <f t="shared" si="54"/>
        <v>0</v>
      </c>
      <c r="AE169" s="44" t="str">
        <f>IF(J169="s",IF(K169&gt;(SUMMARY!$I$12*H169),K169,0),"- ")</f>
        <v xml:space="preserve">- </v>
      </c>
      <c r="AF169" s="56" t="str">
        <f t="shared" si="60"/>
        <v>OK</v>
      </c>
      <c r="AG169" s="56">
        <f t="shared" si="61"/>
        <v>0</v>
      </c>
      <c r="AH169" s="56">
        <f t="shared" si="62"/>
        <v>0</v>
      </c>
      <c r="AI169" s="56">
        <f t="shared" si="63"/>
        <v>0</v>
      </c>
      <c r="AJ169" s="56">
        <f t="shared" si="64"/>
        <v>0</v>
      </c>
      <c r="AK169" s="56">
        <f t="shared" si="65"/>
        <v>0</v>
      </c>
      <c r="AL169" s="56">
        <f t="shared" si="66"/>
        <v>0</v>
      </c>
      <c r="AM169" s="159" t="b">
        <f t="shared" si="67"/>
        <v>0</v>
      </c>
      <c r="AN169" s="160" t="str">
        <f>IF(J169="c",SUMMARY!$C$13*F169/12,"-")</f>
        <v>-</v>
      </c>
      <c r="AO169" s="160" t="str">
        <f>IF(J169="s",SUMMARY!$C$12*I169,"-")</f>
        <v>-</v>
      </c>
      <c r="AP169" s="178" t="str">
        <f t="shared" si="68"/>
        <v>-</v>
      </c>
      <c r="AQ169" s="166" t="str">
        <f>IF(J169="s",H169*SUMMARY!$I$12,"-")</f>
        <v>-</v>
      </c>
      <c r="AR169" s="170" t="str">
        <f>IF(J169="S",IF(AO169*SUMMARY!$H$61&gt;AQ169,SUMMARY!$H$61*AQ169,AO169),"-")</f>
        <v>-</v>
      </c>
      <c r="AS169" s="32"/>
      <c r="AT169" s="125">
        <f t="shared" si="75"/>
        <v>0</v>
      </c>
      <c r="AU169" s="125">
        <f t="shared" si="76"/>
        <v>0</v>
      </c>
      <c r="AV169" s="183">
        <f t="shared" si="77"/>
        <v>0</v>
      </c>
      <c r="AW169" s="32"/>
      <c r="AX169" s="32"/>
      <c r="AY169" s="450" t="str">
        <f t="shared" si="78"/>
        <v xml:space="preserve"> </v>
      </c>
    </row>
    <row r="170" spans="1:51" s="120" customFormat="1">
      <c r="A170" s="547"/>
      <c r="B170" s="547"/>
      <c r="C170" s="117">
        <f t="shared" si="79"/>
        <v>149</v>
      </c>
      <c r="D170" s="173"/>
      <c r="E170" s="173"/>
      <c r="F170" s="341">
        <f t="shared" si="69"/>
        <v>0</v>
      </c>
      <c r="G170" s="117"/>
      <c r="H170" s="118" t="str">
        <f t="shared" si="56"/>
        <v>-</v>
      </c>
      <c r="I170" s="119" t="str">
        <f>IF(J170="s",(D170+E170)/16*F170/12*SUMMARY!$H$60," ")</f>
        <v xml:space="preserve"> </v>
      </c>
      <c r="J170" s="119" t="str">
        <f>IF(F170&gt;0,IF(B170&lt;SUMMARY!$H$63,"C","S")," ")</f>
        <v xml:space="preserve"> </v>
      </c>
      <c r="K170" s="119" t="str">
        <f t="shared" si="57"/>
        <v>-</v>
      </c>
      <c r="L170" s="156"/>
      <c r="M170" s="44" t="str">
        <f t="shared" si="58"/>
        <v>-</v>
      </c>
      <c r="N170" s="157">
        <f t="shared" si="70"/>
        <v>0</v>
      </c>
      <c r="O170" s="157">
        <f t="shared" si="71"/>
        <v>0</v>
      </c>
      <c r="P170" s="157">
        <f t="shared" si="72"/>
        <v>0</v>
      </c>
      <c r="Q170" s="157">
        <f t="shared" si="73"/>
        <v>0</v>
      </c>
      <c r="R170" s="158">
        <f t="shared" si="74"/>
        <v>0</v>
      </c>
      <c r="S170" s="158">
        <f t="shared" si="74"/>
        <v>0</v>
      </c>
      <c r="T170" s="158">
        <f t="shared" si="74"/>
        <v>0</v>
      </c>
      <c r="U170" s="158">
        <f t="shared" si="74"/>
        <v>0</v>
      </c>
      <c r="V170" s="158">
        <f t="shared" si="59"/>
        <v>0</v>
      </c>
      <c r="W170" s="158">
        <f t="shared" si="59"/>
        <v>0</v>
      </c>
      <c r="X170" s="158">
        <f t="shared" si="59"/>
        <v>0</v>
      </c>
      <c r="Y170" s="158">
        <f t="shared" si="59"/>
        <v>0</v>
      </c>
      <c r="Z170" s="158">
        <f t="shared" si="54"/>
        <v>0</v>
      </c>
      <c r="AA170" s="158">
        <f t="shared" si="54"/>
        <v>0</v>
      </c>
      <c r="AB170" s="158">
        <f t="shared" si="54"/>
        <v>0</v>
      </c>
      <c r="AC170" s="158">
        <f t="shared" si="54"/>
        <v>0</v>
      </c>
      <c r="AD170" s="158">
        <f t="shared" si="54"/>
        <v>0</v>
      </c>
      <c r="AE170" s="44" t="str">
        <f>IF(J170="s",IF(K170&gt;(SUMMARY!$I$12*H170),K170,0),"- ")</f>
        <v xml:space="preserve">- </v>
      </c>
      <c r="AF170" s="56" t="str">
        <f t="shared" si="60"/>
        <v>OK</v>
      </c>
      <c r="AG170" s="56">
        <f t="shared" si="61"/>
        <v>0</v>
      </c>
      <c r="AH170" s="56">
        <f t="shared" si="62"/>
        <v>0</v>
      </c>
      <c r="AI170" s="56">
        <f t="shared" si="63"/>
        <v>0</v>
      </c>
      <c r="AJ170" s="56">
        <f t="shared" si="64"/>
        <v>0</v>
      </c>
      <c r="AK170" s="56">
        <f t="shared" si="65"/>
        <v>0</v>
      </c>
      <c r="AL170" s="56">
        <f t="shared" si="66"/>
        <v>0</v>
      </c>
      <c r="AM170" s="159" t="b">
        <f t="shared" si="67"/>
        <v>0</v>
      </c>
      <c r="AN170" s="160" t="str">
        <f>IF(J170="c",SUMMARY!$C$13*F170/12,"-")</f>
        <v>-</v>
      </c>
      <c r="AO170" s="160" t="str">
        <f>IF(J170="s",SUMMARY!$C$12*I170,"-")</f>
        <v>-</v>
      </c>
      <c r="AP170" s="178" t="str">
        <f t="shared" si="68"/>
        <v>-</v>
      </c>
      <c r="AQ170" s="166" t="str">
        <f>IF(J170="s",H170*SUMMARY!$I$12,"-")</f>
        <v>-</v>
      </c>
      <c r="AR170" s="170" t="str">
        <f>IF(J170="S",IF(AO170*SUMMARY!$H$61&gt;AQ170,SUMMARY!$H$61*AQ170,AO170),"-")</f>
        <v>-</v>
      </c>
      <c r="AS170" s="32"/>
      <c r="AT170" s="125">
        <f t="shared" si="75"/>
        <v>0</v>
      </c>
      <c r="AU170" s="125">
        <f t="shared" si="76"/>
        <v>0</v>
      </c>
      <c r="AV170" s="183">
        <f t="shared" si="77"/>
        <v>0</v>
      </c>
      <c r="AW170" s="32"/>
      <c r="AX170" s="32"/>
      <c r="AY170" s="450" t="str">
        <f t="shared" si="78"/>
        <v xml:space="preserve"> </v>
      </c>
    </row>
    <row r="171" spans="1:51" s="120" customFormat="1">
      <c r="A171" s="547"/>
      <c r="B171" s="547"/>
      <c r="C171" s="117">
        <f t="shared" si="79"/>
        <v>150</v>
      </c>
      <c r="D171" s="173"/>
      <c r="E171" s="173"/>
      <c r="F171" s="341">
        <f t="shared" si="69"/>
        <v>0</v>
      </c>
      <c r="G171" s="117"/>
      <c r="H171" s="118" t="str">
        <f t="shared" si="56"/>
        <v>-</v>
      </c>
      <c r="I171" s="119" t="str">
        <f>IF(J171="s",(D171+E171)/16*F171/12*SUMMARY!$H$60," ")</f>
        <v xml:space="preserve"> </v>
      </c>
      <c r="J171" s="119" t="str">
        <f>IF(F171&gt;0,IF(B171&lt;SUMMARY!$H$63,"C","S")," ")</f>
        <v xml:space="preserve"> </v>
      </c>
      <c r="K171" s="119" t="str">
        <f t="shared" si="57"/>
        <v>-</v>
      </c>
      <c r="L171" s="156"/>
      <c r="M171" s="44" t="str">
        <f t="shared" si="58"/>
        <v>-</v>
      </c>
      <c r="N171" s="157">
        <f t="shared" si="70"/>
        <v>0</v>
      </c>
      <c r="O171" s="157">
        <f t="shared" si="71"/>
        <v>0</v>
      </c>
      <c r="P171" s="157">
        <f t="shared" si="72"/>
        <v>0</v>
      </c>
      <c r="Q171" s="157">
        <f t="shared" si="73"/>
        <v>0</v>
      </c>
      <c r="R171" s="158">
        <f t="shared" si="74"/>
        <v>0</v>
      </c>
      <c r="S171" s="158">
        <f t="shared" si="74"/>
        <v>0</v>
      </c>
      <c r="T171" s="158">
        <f t="shared" si="74"/>
        <v>0</v>
      </c>
      <c r="U171" s="158">
        <f t="shared" si="74"/>
        <v>0</v>
      </c>
      <c r="V171" s="158">
        <f t="shared" si="59"/>
        <v>0</v>
      </c>
      <c r="W171" s="158">
        <f t="shared" si="59"/>
        <v>0</v>
      </c>
      <c r="X171" s="158">
        <f t="shared" si="59"/>
        <v>0</v>
      </c>
      <c r="Y171" s="158">
        <f t="shared" si="59"/>
        <v>0</v>
      </c>
      <c r="Z171" s="158">
        <f t="shared" si="54"/>
        <v>0</v>
      </c>
      <c r="AA171" s="158">
        <f t="shared" si="54"/>
        <v>0</v>
      </c>
      <c r="AB171" s="158">
        <f t="shared" si="54"/>
        <v>0</v>
      </c>
      <c r="AC171" s="158">
        <f t="shared" si="54"/>
        <v>0</v>
      </c>
      <c r="AD171" s="158">
        <f t="shared" si="54"/>
        <v>0</v>
      </c>
      <c r="AE171" s="44" t="str">
        <f>IF(J171="s",IF(K171&gt;(SUMMARY!$I$12*H171),K171,0),"- ")</f>
        <v xml:space="preserve">- </v>
      </c>
      <c r="AF171" s="56" t="str">
        <f t="shared" si="60"/>
        <v>OK</v>
      </c>
      <c r="AG171" s="56">
        <f t="shared" si="61"/>
        <v>0</v>
      </c>
      <c r="AH171" s="56">
        <f t="shared" si="62"/>
        <v>0</v>
      </c>
      <c r="AI171" s="56">
        <f t="shared" si="63"/>
        <v>0</v>
      </c>
      <c r="AJ171" s="56">
        <f t="shared" si="64"/>
        <v>0</v>
      </c>
      <c r="AK171" s="56">
        <f t="shared" si="65"/>
        <v>0</v>
      </c>
      <c r="AL171" s="56">
        <f t="shared" si="66"/>
        <v>0</v>
      </c>
      <c r="AM171" s="159" t="b">
        <f t="shared" si="67"/>
        <v>0</v>
      </c>
      <c r="AN171" s="160" t="str">
        <f>IF(J171="c",SUMMARY!$C$13*F171/12,"-")</f>
        <v>-</v>
      </c>
      <c r="AO171" s="160" t="str">
        <f>IF(J171="s",SUMMARY!$C$12*I171,"-")</f>
        <v>-</v>
      </c>
      <c r="AP171" s="178" t="str">
        <f t="shared" si="68"/>
        <v>-</v>
      </c>
      <c r="AQ171" s="166" t="str">
        <f>IF(J171="s",H171*SUMMARY!$I$12,"-")</f>
        <v>-</v>
      </c>
      <c r="AR171" s="170" t="str">
        <f>IF(J171="S",IF(AO171*SUMMARY!$H$61&gt;AQ171,SUMMARY!$H$61*AQ171,AO171),"-")</f>
        <v>-</v>
      </c>
      <c r="AS171" s="32"/>
      <c r="AT171" s="125">
        <f t="shared" si="75"/>
        <v>0</v>
      </c>
      <c r="AU171" s="125">
        <f t="shared" si="76"/>
        <v>0</v>
      </c>
      <c r="AV171" s="183">
        <f t="shared" si="77"/>
        <v>0</v>
      </c>
      <c r="AW171" s="32"/>
      <c r="AX171" s="32"/>
      <c r="AY171" s="450" t="str">
        <f t="shared" si="78"/>
        <v xml:space="preserve"> </v>
      </c>
    </row>
    <row r="172" spans="1:51" s="120" customFormat="1">
      <c r="A172" s="547"/>
      <c r="B172" s="547"/>
      <c r="C172" s="117">
        <f t="shared" si="79"/>
        <v>151</v>
      </c>
      <c r="D172" s="173"/>
      <c r="E172" s="173"/>
      <c r="F172" s="341">
        <f t="shared" si="69"/>
        <v>0</v>
      </c>
      <c r="G172" s="117"/>
      <c r="H172" s="118" t="str">
        <f t="shared" si="56"/>
        <v>-</v>
      </c>
      <c r="I172" s="119" t="str">
        <f>IF(J172="s",(D172+E172)/16*F172/12*SUMMARY!$H$60," ")</f>
        <v xml:space="preserve"> </v>
      </c>
      <c r="J172" s="119" t="str">
        <f>IF(F172&gt;0,IF(B172&lt;SUMMARY!$H$63,"C","S")," ")</f>
        <v xml:space="preserve"> </v>
      </c>
      <c r="K172" s="119" t="str">
        <f t="shared" si="57"/>
        <v>-</v>
      </c>
      <c r="L172" s="156"/>
      <c r="M172" s="44" t="str">
        <f t="shared" si="58"/>
        <v>-</v>
      </c>
      <c r="N172" s="157">
        <f t="shared" si="70"/>
        <v>0</v>
      </c>
      <c r="O172" s="157">
        <f t="shared" si="71"/>
        <v>0</v>
      </c>
      <c r="P172" s="157">
        <f t="shared" si="72"/>
        <v>0</v>
      </c>
      <c r="Q172" s="157">
        <f t="shared" si="73"/>
        <v>0</v>
      </c>
      <c r="R172" s="158">
        <f t="shared" si="74"/>
        <v>0</v>
      </c>
      <c r="S172" s="158">
        <f t="shared" si="74"/>
        <v>0</v>
      </c>
      <c r="T172" s="158">
        <f t="shared" si="74"/>
        <v>0</v>
      </c>
      <c r="U172" s="158">
        <f t="shared" si="74"/>
        <v>0</v>
      </c>
      <c r="V172" s="158">
        <f t="shared" si="59"/>
        <v>0</v>
      </c>
      <c r="W172" s="158">
        <f t="shared" si="59"/>
        <v>0</v>
      </c>
      <c r="X172" s="158">
        <f t="shared" si="59"/>
        <v>0</v>
      </c>
      <c r="Y172" s="158">
        <f t="shared" si="59"/>
        <v>0</v>
      </c>
      <c r="Z172" s="158">
        <f t="shared" si="54"/>
        <v>0</v>
      </c>
      <c r="AA172" s="158">
        <f t="shared" si="54"/>
        <v>0</v>
      </c>
      <c r="AB172" s="158">
        <f t="shared" si="54"/>
        <v>0</v>
      </c>
      <c r="AC172" s="158">
        <f t="shared" si="54"/>
        <v>0</v>
      </c>
      <c r="AD172" s="158">
        <f t="shared" si="54"/>
        <v>0</v>
      </c>
      <c r="AE172" s="44" t="str">
        <f>IF(J172="s",IF(K172&gt;(SUMMARY!$I$12*H172),K172,0),"- ")</f>
        <v xml:space="preserve">- </v>
      </c>
      <c r="AF172" s="56" t="str">
        <f t="shared" si="60"/>
        <v>OK</v>
      </c>
      <c r="AG172" s="56">
        <f t="shared" si="61"/>
        <v>0</v>
      </c>
      <c r="AH172" s="56">
        <f t="shared" si="62"/>
        <v>0</v>
      </c>
      <c r="AI172" s="56">
        <f t="shared" si="63"/>
        <v>0</v>
      </c>
      <c r="AJ172" s="56">
        <f t="shared" si="64"/>
        <v>0</v>
      </c>
      <c r="AK172" s="56">
        <f t="shared" si="65"/>
        <v>0</v>
      </c>
      <c r="AL172" s="56">
        <f t="shared" si="66"/>
        <v>0</v>
      </c>
      <c r="AM172" s="159" t="b">
        <f t="shared" si="67"/>
        <v>0</v>
      </c>
      <c r="AN172" s="160" t="str">
        <f>IF(J172="c",SUMMARY!$C$13*F172/12,"-")</f>
        <v>-</v>
      </c>
      <c r="AO172" s="160" t="str">
        <f>IF(J172="s",SUMMARY!$C$12*I172,"-")</f>
        <v>-</v>
      </c>
      <c r="AP172" s="178" t="str">
        <f t="shared" si="68"/>
        <v>-</v>
      </c>
      <c r="AQ172" s="166" t="str">
        <f>IF(J172="s",H172*SUMMARY!$I$12,"-")</f>
        <v>-</v>
      </c>
      <c r="AR172" s="170" t="str">
        <f>IF(J172="S",IF(AO172*SUMMARY!$H$61&gt;AQ172,SUMMARY!$H$61*AQ172,AO172),"-")</f>
        <v>-</v>
      </c>
      <c r="AS172" s="32"/>
      <c r="AT172" s="125">
        <f t="shared" si="75"/>
        <v>0</v>
      </c>
      <c r="AU172" s="125">
        <f t="shared" si="76"/>
        <v>0</v>
      </c>
      <c r="AV172" s="183">
        <f t="shared" si="77"/>
        <v>0</v>
      </c>
      <c r="AW172" s="32"/>
      <c r="AX172" s="32"/>
      <c r="AY172" s="450" t="str">
        <f t="shared" si="78"/>
        <v xml:space="preserve"> </v>
      </c>
    </row>
    <row r="173" spans="1:51" s="120" customFormat="1">
      <c r="A173" s="547"/>
      <c r="B173" s="547"/>
      <c r="C173" s="117">
        <f t="shared" si="79"/>
        <v>152</v>
      </c>
      <c r="D173" s="173"/>
      <c r="E173" s="173"/>
      <c r="F173" s="341">
        <f t="shared" si="69"/>
        <v>0</v>
      </c>
      <c r="G173" s="117"/>
      <c r="H173" s="118" t="str">
        <f t="shared" si="56"/>
        <v>-</v>
      </c>
      <c r="I173" s="119" t="str">
        <f>IF(J173="s",(D173+E173)/16*F173/12*SUMMARY!$H$60," ")</f>
        <v xml:space="preserve"> </v>
      </c>
      <c r="J173" s="119" t="str">
        <f>IF(F173&gt;0,IF(B173&lt;SUMMARY!$H$63,"C","S")," ")</f>
        <v xml:space="preserve"> </v>
      </c>
      <c r="K173" s="119" t="str">
        <f t="shared" si="57"/>
        <v>-</v>
      </c>
      <c r="L173" s="156"/>
      <c r="M173" s="44" t="str">
        <f t="shared" si="58"/>
        <v>-</v>
      </c>
      <c r="N173" s="157">
        <f t="shared" si="70"/>
        <v>0</v>
      </c>
      <c r="O173" s="157">
        <f t="shared" si="71"/>
        <v>0</v>
      </c>
      <c r="P173" s="157">
        <f t="shared" si="72"/>
        <v>0</v>
      </c>
      <c r="Q173" s="157">
        <f t="shared" si="73"/>
        <v>0</v>
      </c>
      <c r="R173" s="158">
        <f t="shared" si="74"/>
        <v>0</v>
      </c>
      <c r="S173" s="158">
        <f t="shared" si="74"/>
        <v>0</v>
      </c>
      <c r="T173" s="158">
        <f t="shared" si="74"/>
        <v>0</v>
      </c>
      <c r="U173" s="158">
        <f t="shared" si="74"/>
        <v>0</v>
      </c>
      <c r="V173" s="158">
        <f t="shared" si="59"/>
        <v>0</v>
      </c>
      <c r="W173" s="158">
        <f t="shared" si="59"/>
        <v>0</v>
      </c>
      <c r="X173" s="158">
        <f t="shared" si="59"/>
        <v>0</v>
      </c>
      <c r="Y173" s="158">
        <f t="shared" si="59"/>
        <v>0</v>
      </c>
      <c r="Z173" s="158">
        <f t="shared" si="54"/>
        <v>0</v>
      </c>
      <c r="AA173" s="158">
        <f t="shared" si="54"/>
        <v>0</v>
      </c>
      <c r="AB173" s="158">
        <f t="shared" si="54"/>
        <v>0</v>
      </c>
      <c r="AC173" s="158">
        <f t="shared" si="54"/>
        <v>0</v>
      </c>
      <c r="AD173" s="158">
        <f t="shared" si="54"/>
        <v>0</v>
      </c>
      <c r="AE173" s="44" t="str">
        <f>IF(J173="s",IF(K173&gt;(SUMMARY!$I$12*H173),K173,0),"- ")</f>
        <v xml:space="preserve">- </v>
      </c>
      <c r="AF173" s="56" t="str">
        <f t="shared" si="60"/>
        <v>OK</v>
      </c>
      <c r="AG173" s="56">
        <f t="shared" si="61"/>
        <v>0</v>
      </c>
      <c r="AH173" s="56">
        <f t="shared" si="62"/>
        <v>0</v>
      </c>
      <c r="AI173" s="56">
        <f t="shared" si="63"/>
        <v>0</v>
      </c>
      <c r="AJ173" s="56">
        <f t="shared" si="64"/>
        <v>0</v>
      </c>
      <c r="AK173" s="56">
        <f t="shared" si="65"/>
        <v>0</v>
      </c>
      <c r="AL173" s="56">
        <f t="shared" si="66"/>
        <v>0</v>
      </c>
      <c r="AM173" s="159" t="b">
        <f t="shared" si="67"/>
        <v>0</v>
      </c>
      <c r="AN173" s="160" t="str">
        <f>IF(J173="c",SUMMARY!$C$13*F173/12,"-")</f>
        <v>-</v>
      </c>
      <c r="AO173" s="160" t="str">
        <f>IF(J173="s",SUMMARY!$C$12*I173,"-")</f>
        <v>-</v>
      </c>
      <c r="AP173" s="178" t="str">
        <f t="shared" si="68"/>
        <v>-</v>
      </c>
      <c r="AQ173" s="166" t="str">
        <f>IF(J173="s",H173*SUMMARY!$I$12,"-")</f>
        <v>-</v>
      </c>
      <c r="AR173" s="170" t="str">
        <f>IF(J173="S",IF(AO173*SUMMARY!$H$61&gt;AQ173,SUMMARY!$H$61*AQ173,AO173),"-")</f>
        <v>-</v>
      </c>
      <c r="AS173" s="32"/>
      <c r="AT173" s="125">
        <f t="shared" si="75"/>
        <v>0</v>
      </c>
      <c r="AU173" s="125">
        <f t="shared" si="76"/>
        <v>0</v>
      </c>
      <c r="AV173" s="183">
        <f t="shared" si="77"/>
        <v>0</v>
      </c>
      <c r="AW173" s="32"/>
      <c r="AX173" s="32"/>
      <c r="AY173" s="450" t="str">
        <f t="shared" si="78"/>
        <v xml:space="preserve"> </v>
      </c>
    </row>
    <row r="174" spans="1:51" s="120" customFormat="1">
      <c r="A174" s="547"/>
      <c r="B174" s="547"/>
      <c r="C174" s="117">
        <f t="shared" si="79"/>
        <v>153</v>
      </c>
      <c r="D174" s="173"/>
      <c r="E174" s="173"/>
      <c r="F174" s="341">
        <f t="shared" si="69"/>
        <v>0</v>
      </c>
      <c r="G174" s="117"/>
      <c r="H174" s="118" t="str">
        <f t="shared" si="56"/>
        <v>-</v>
      </c>
      <c r="I174" s="119" t="str">
        <f>IF(J174="s",(D174+E174)/16*F174/12*SUMMARY!$H$60," ")</f>
        <v xml:space="preserve"> </v>
      </c>
      <c r="J174" s="119" t="str">
        <f>IF(F174&gt;0,IF(B174&lt;SUMMARY!$H$63,"C","S")," ")</f>
        <v xml:space="preserve"> </v>
      </c>
      <c r="K174" s="119" t="str">
        <f t="shared" si="57"/>
        <v>-</v>
      </c>
      <c r="L174" s="156"/>
      <c r="M174" s="44" t="str">
        <f t="shared" si="58"/>
        <v>-</v>
      </c>
      <c r="N174" s="157">
        <f t="shared" si="70"/>
        <v>0</v>
      </c>
      <c r="O174" s="157">
        <f t="shared" si="71"/>
        <v>0</v>
      </c>
      <c r="P174" s="157">
        <f t="shared" si="72"/>
        <v>0</v>
      </c>
      <c r="Q174" s="157">
        <f t="shared" si="73"/>
        <v>0</v>
      </c>
      <c r="R174" s="158">
        <f t="shared" si="74"/>
        <v>0</v>
      </c>
      <c r="S174" s="158">
        <f t="shared" si="74"/>
        <v>0</v>
      </c>
      <c r="T174" s="158">
        <f t="shared" si="74"/>
        <v>0</v>
      </c>
      <c r="U174" s="158">
        <f t="shared" si="74"/>
        <v>0</v>
      </c>
      <c r="V174" s="158">
        <f t="shared" si="59"/>
        <v>0</v>
      </c>
      <c r="W174" s="158">
        <f t="shared" si="59"/>
        <v>0</v>
      </c>
      <c r="X174" s="158">
        <f t="shared" si="59"/>
        <v>0</v>
      </c>
      <c r="Y174" s="158">
        <f t="shared" si="59"/>
        <v>0</v>
      </c>
      <c r="Z174" s="158">
        <f t="shared" si="54"/>
        <v>0</v>
      </c>
      <c r="AA174" s="158">
        <f t="shared" si="54"/>
        <v>0</v>
      </c>
      <c r="AB174" s="158">
        <f t="shared" si="54"/>
        <v>0</v>
      </c>
      <c r="AC174" s="158">
        <f t="shared" si="54"/>
        <v>0</v>
      </c>
      <c r="AD174" s="158">
        <f t="shared" si="54"/>
        <v>0</v>
      </c>
      <c r="AE174" s="44" t="str">
        <f>IF(J174="s",IF(K174&gt;(SUMMARY!$I$12*H174),K174,0),"- ")</f>
        <v xml:space="preserve">- </v>
      </c>
      <c r="AF174" s="56" t="str">
        <f t="shared" si="60"/>
        <v>OK</v>
      </c>
      <c r="AG174" s="56">
        <f t="shared" si="61"/>
        <v>0</v>
      </c>
      <c r="AH174" s="56">
        <f t="shared" si="62"/>
        <v>0</v>
      </c>
      <c r="AI174" s="56">
        <f t="shared" si="63"/>
        <v>0</v>
      </c>
      <c r="AJ174" s="56">
        <f t="shared" si="64"/>
        <v>0</v>
      </c>
      <c r="AK174" s="56">
        <f t="shared" si="65"/>
        <v>0</v>
      </c>
      <c r="AL174" s="56">
        <f t="shared" si="66"/>
        <v>0</v>
      </c>
      <c r="AM174" s="159" t="b">
        <f t="shared" si="67"/>
        <v>0</v>
      </c>
      <c r="AN174" s="160" t="str">
        <f>IF(J174="c",SUMMARY!$C$13*F174/12,"-")</f>
        <v>-</v>
      </c>
      <c r="AO174" s="160" t="str">
        <f>IF(J174="s",SUMMARY!$C$12*I174,"-")</f>
        <v>-</v>
      </c>
      <c r="AP174" s="178" t="str">
        <f t="shared" si="68"/>
        <v>-</v>
      </c>
      <c r="AQ174" s="166" t="str">
        <f>IF(J174="s",H174*SUMMARY!$I$12,"-")</f>
        <v>-</v>
      </c>
      <c r="AR174" s="170" t="str">
        <f>IF(J174="S",IF(AO174*SUMMARY!$H$61&gt;AQ174,SUMMARY!$H$61*AQ174,AO174),"-")</f>
        <v>-</v>
      </c>
      <c r="AS174" s="32"/>
      <c r="AT174" s="125">
        <f t="shared" si="75"/>
        <v>0</v>
      </c>
      <c r="AU174" s="125">
        <f t="shared" si="76"/>
        <v>0</v>
      </c>
      <c r="AV174" s="183">
        <f t="shared" si="77"/>
        <v>0</v>
      </c>
      <c r="AW174" s="32"/>
      <c r="AX174" s="32"/>
      <c r="AY174" s="450" t="str">
        <f t="shared" si="78"/>
        <v xml:space="preserve"> </v>
      </c>
    </row>
    <row r="175" spans="1:51" s="120" customFormat="1">
      <c r="A175" s="547"/>
      <c r="B175" s="547"/>
      <c r="C175" s="117">
        <f t="shared" si="79"/>
        <v>154</v>
      </c>
      <c r="D175" s="173"/>
      <c r="E175" s="173"/>
      <c r="F175" s="341">
        <f t="shared" si="69"/>
        <v>0</v>
      </c>
      <c r="G175" s="117"/>
      <c r="H175" s="118" t="str">
        <f t="shared" si="56"/>
        <v>-</v>
      </c>
      <c r="I175" s="119" t="str">
        <f>IF(J175="s",(D175+E175)/16*F175/12*SUMMARY!$H$60," ")</f>
        <v xml:space="preserve"> </v>
      </c>
      <c r="J175" s="119" t="str">
        <f>IF(F175&gt;0,IF(B175&lt;SUMMARY!$H$63,"C","S")," ")</f>
        <v xml:space="preserve"> </v>
      </c>
      <c r="K175" s="119" t="str">
        <f t="shared" si="57"/>
        <v>-</v>
      </c>
      <c r="L175" s="156"/>
      <c r="M175" s="44" t="str">
        <f t="shared" si="58"/>
        <v>-</v>
      </c>
      <c r="N175" s="157">
        <f t="shared" si="70"/>
        <v>0</v>
      </c>
      <c r="O175" s="157">
        <f t="shared" si="71"/>
        <v>0</v>
      </c>
      <c r="P175" s="157">
        <f t="shared" si="72"/>
        <v>0</v>
      </c>
      <c r="Q175" s="157">
        <f t="shared" si="73"/>
        <v>0</v>
      </c>
      <c r="R175" s="158">
        <f t="shared" si="74"/>
        <v>0</v>
      </c>
      <c r="S175" s="158">
        <f t="shared" si="74"/>
        <v>0</v>
      </c>
      <c r="T175" s="158">
        <f t="shared" si="74"/>
        <v>0</v>
      </c>
      <c r="U175" s="158">
        <f t="shared" si="74"/>
        <v>0</v>
      </c>
      <c r="V175" s="158">
        <f t="shared" si="59"/>
        <v>0</v>
      </c>
      <c r="W175" s="158">
        <f t="shared" si="59"/>
        <v>0</v>
      </c>
      <c r="X175" s="158">
        <f t="shared" si="59"/>
        <v>0</v>
      </c>
      <c r="Y175" s="158">
        <f t="shared" si="59"/>
        <v>0</v>
      </c>
      <c r="Z175" s="158">
        <f t="shared" si="54"/>
        <v>0</v>
      </c>
      <c r="AA175" s="158">
        <f t="shared" si="54"/>
        <v>0</v>
      </c>
      <c r="AB175" s="158">
        <f t="shared" si="54"/>
        <v>0</v>
      </c>
      <c r="AC175" s="158">
        <f t="shared" si="54"/>
        <v>0</v>
      </c>
      <c r="AD175" s="158">
        <f t="shared" si="54"/>
        <v>0</v>
      </c>
      <c r="AE175" s="44" t="str">
        <f>IF(J175="s",IF(K175&gt;(SUMMARY!$I$12*H175),K175,0),"- ")</f>
        <v xml:space="preserve">- </v>
      </c>
      <c r="AF175" s="56" t="str">
        <f t="shared" si="60"/>
        <v>OK</v>
      </c>
      <c r="AG175" s="56">
        <f t="shared" si="61"/>
        <v>0</v>
      </c>
      <c r="AH175" s="56">
        <f t="shared" si="62"/>
        <v>0</v>
      </c>
      <c r="AI175" s="56">
        <f t="shared" si="63"/>
        <v>0</v>
      </c>
      <c r="AJ175" s="56">
        <f t="shared" si="64"/>
        <v>0</v>
      </c>
      <c r="AK175" s="56">
        <f t="shared" si="65"/>
        <v>0</v>
      </c>
      <c r="AL175" s="56">
        <f t="shared" si="66"/>
        <v>0</v>
      </c>
      <c r="AM175" s="159" t="b">
        <f t="shared" si="67"/>
        <v>0</v>
      </c>
      <c r="AN175" s="160" t="str">
        <f>IF(J175="c",SUMMARY!$C$13*F175/12,"-")</f>
        <v>-</v>
      </c>
      <c r="AO175" s="160" t="str">
        <f>IF(J175="s",SUMMARY!$C$12*I175,"-")</f>
        <v>-</v>
      </c>
      <c r="AP175" s="178" t="str">
        <f t="shared" si="68"/>
        <v>-</v>
      </c>
      <c r="AQ175" s="166" t="str">
        <f>IF(J175="s",H175*SUMMARY!$I$12,"-")</f>
        <v>-</v>
      </c>
      <c r="AR175" s="170" t="str">
        <f>IF(J175="S",IF(AO175*SUMMARY!$H$61&gt;AQ175,SUMMARY!$H$61*AQ175,AO175),"-")</f>
        <v>-</v>
      </c>
      <c r="AS175" s="32"/>
      <c r="AT175" s="125">
        <f t="shared" si="75"/>
        <v>0</v>
      </c>
      <c r="AU175" s="125">
        <f t="shared" si="76"/>
        <v>0</v>
      </c>
      <c r="AV175" s="183">
        <f t="shared" si="77"/>
        <v>0</v>
      </c>
      <c r="AW175" s="32"/>
      <c r="AX175" s="32"/>
      <c r="AY175" s="450" t="str">
        <f t="shared" si="78"/>
        <v xml:space="preserve"> </v>
      </c>
    </row>
    <row r="176" spans="1:51" s="120" customFormat="1">
      <c r="A176" s="547"/>
      <c r="B176" s="547"/>
      <c r="C176" s="117">
        <f t="shared" si="79"/>
        <v>155</v>
      </c>
      <c r="D176" s="173"/>
      <c r="E176" s="173"/>
      <c r="F176" s="341">
        <f t="shared" si="69"/>
        <v>0</v>
      </c>
      <c r="G176" s="117"/>
      <c r="H176" s="118" t="str">
        <f t="shared" si="56"/>
        <v>-</v>
      </c>
      <c r="I176" s="119" t="str">
        <f>IF(J176="s",(D176+E176)/16*F176/12*SUMMARY!$H$60," ")</f>
        <v xml:space="preserve"> </v>
      </c>
      <c r="J176" s="119" t="str">
        <f>IF(F176&gt;0,IF(B176&lt;SUMMARY!$H$63,"C","S")," ")</f>
        <v xml:space="preserve"> </v>
      </c>
      <c r="K176" s="119" t="str">
        <f t="shared" si="57"/>
        <v>-</v>
      </c>
      <c r="L176" s="156"/>
      <c r="M176" s="44" t="str">
        <f t="shared" si="58"/>
        <v>-</v>
      </c>
      <c r="N176" s="157">
        <f t="shared" si="70"/>
        <v>0</v>
      </c>
      <c r="O176" s="157">
        <f t="shared" si="71"/>
        <v>0</v>
      </c>
      <c r="P176" s="157">
        <f t="shared" si="72"/>
        <v>0</v>
      </c>
      <c r="Q176" s="157">
        <f t="shared" si="73"/>
        <v>0</v>
      </c>
      <c r="R176" s="158">
        <f t="shared" si="74"/>
        <v>0</v>
      </c>
      <c r="S176" s="158">
        <f t="shared" si="74"/>
        <v>0</v>
      </c>
      <c r="T176" s="158">
        <f t="shared" si="74"/>
        <v>0</v>
      </c>
      <c r="U176" s="158">
        <f t="shared" si="74"/>
        <v>0</v>
      </c>
      <c r="V176" s="158">
        <f t="shared" si="59"/>
        <v>0</v>
      </c>
      <c r="W176" s="158">
        <f t="shared" si="59"/>
        <v>0</v>
      </c>
      <c r="X176" s="158">
        <f t="shared" si="59"/>
        <v>0</v>
      </c>
      <c r="Y176" s="158">
        <f t="shared" si="59"/>
        <v>0</v>
      </c>
      <c r="Z176" s="158">
        <f t="shared" si="54"/>
        <v>0</v>
      </c>
      <c r="AA176" s="158">
        <f t="shared" si="54"/>
        <v>0</v>
      </c>
      <c r="AB176" s="158">
        <f t="shared" si="54"/>
        <v>0</v>
      </c>
      <c r="AC176" s="158">
        <f t="shared" si="54"/>
        <v>0</v>
      </c>
      <c r="AD176" s="158">
        <f t="shared" si="54"/>
        <v>0</v>
      </c>
      <c r="AE176" s="44" t="str">
        <f>IF(J176="s",IF(K176&gt;(SUMMARY!$I$12*H176),K176,0),"- ")</f>
        <v xml:space="preserve">- </v>
      </c>
      <c r="AF176" s="56" t="str">
        <f t="shared" si="60"/>
        <v>OK</v>
      </c>
      <c r="AG176" s="56">
        <f t="shared" si="61"/>
        <v>0</v>
      </c>
      <c r="AH176" s="56">
        <f t="shared" si="62"/>
        <v>0</v>
      </c>
      <c r="AI176" s="56">
        <f t="shared" si="63"/>
        <v>0</v>
      </c>
      <c r="AJ176" s="56">
        <f t="shared" si="64"/>
        <v>0</v>
      </c>
      <c r="AK176" s="56">
        <f t="shared" si="65"/>
        <v>0</v>
      </c>
      <c r="AL176" s="56">
        <f t="shared" si="66"/>
        <v>0</v>
      </c>
      <c r="AM176" s="159" t="b">
        <f t="shared" si="67"/>
        <v>0</v>
      </c>
      <c r="AN176" s="160" t="str">
        <f>IF(J176="c",SUMMARY!$C$13*F176/12,"-")</f>
        <v>-</v>
      </c>
      <c r="AO176" s="160" t="str">
        <f>IF(J176="s",SUMMARY!$C$12*I176,"-")</f>
        <v>-</v>
      </c>
      <c r="AP176" s="178" t="str">
        <f t="shared" si="68"/>
        <v>-</v>
      </c>
      <c r="AQ176" s="166" t="str">
        <f>IF(J176="s",H176*SUMMARY!$I$12,"-")</f>
        <v>-</v>
      </c>
      <c r="AR176" s="170" t="str">
        <f>IF(J176="S",IF(AO176*SUMMARY!$H$61&gt;AQ176,SUMMARY!$H$61*AQ176,AO176),"-")</f>
        <v>-</v>
      </c>
      <c r="AS176" s="32"/>
      <c r="AT176" s="125">
        <f t="shared" si="75"/>
        <v>0</v>
      </c>
      <c r="AU176" s="125">
        <f t="shared" si="76"/>
        <v>0</v>
      </c>
      <c r="AV176" s="183">
        <f t="shared" si="77"/>
        <v>0</v>
      </c>
      <c r="AW176" s="32"/>
      <c r="AX176" s="32"/>
      <c r="AY176" s="450" t="str">
        <f t="shared" si="78"/>
        <v xml:space="preserve"> </v>
      </c>
    </row>
    <row r="177" spans="1:51" s="120" customFormat="1">
      <c r="A177" s="547"/>
      <c r="B177" s="547"/>
      <c r="C177" s="117">
        <f t="shared" si="79"/>
        <v>156</v>
      </c>
      <c r="D177" s="173"/>
      <c r="E177" s="173"/>
      <c r="F177" s="341">
        <f t="shared" si="69"/>
        <v>0</v>
      </c>
      <c r="G177" s="117"/>
      <c r="H177" s="118" t="str">
        <f t="shared" si="56"/>
        <v>-</v>
      </c>
      <c r="I177" s="119" t="str">
        <f>IF(J177="s",(D177+E177)/16*F177/12*SUMMARY!$H$60," ")</f>
        <v xml:space="preserve"> </v>
      </c>
      <c r="J177" s="119" t="str">
        <f>IF(F177&gt;0,IF(B177&lt;SUMMARY!$H$63,"C","S")," ")</f>
        <v xml:space="preserve"> </v>
      </c>
      <c r="K177" s="119" t="str">
        <f t="shared" si="57"/>
        <v>-</v>
      </c>
      <c r="L177" s="156"/>
      <c r="M177" s="44" t="str">
        <f t="shared" si="58"/>
        <v>-</v>
      </c>
      <c r="N177" s="157">
        <f t="shared" si="70"/>
        <v>0</v>
      </c>
      <c r="O177" s="157">
        <f t="shared" si="71"/>
        <v>0</v>
      </c>
      <c r="P177" s="157">
        <f t="shared" si="72"/>
        <v>0</v>
      </c>
      <c r="Q177" s="157">
        <f t="shared" si="73"/>
        <v>0</v>
      </c>
      <c r="R177" s="158">
        <f t="shared" si="74"/>
        <v>0</v>
      </c>
      <c r="S177" s="158">
        <f t="shared" si="74"/>
        <v>0</v>
      </c>
      <c r="T177" s="158">
        <f t="shared" si="74"/>
        <v>0</v>
      </c>
      <c r="U177" s="158">
        <f t="shared" si="74"/>
        <v>0</v>
      </c>
      <c r="V177" s="158">
        <f t="shared" si="59"/>
        <v>0</v>
      </c>
      <c r="W177" s="158">
        <f t="shared" si="59"/>
        <v>0</v>
      </c>
      <c r="X177" s="158">
        <f t="shared" si="59"/>
        <v>0</v>
      </c>
      <c r="Y177" s="158">
        <f t="shared" si="59"/>
        <v>0</v>
      </c>
      <c r="Z177" s="158">
        <f t="shared" si="54"/>
        <v>0</v>
      </c>
      <c r="AA177" s="158">
        <f t="shared" si="54"/>
        <v>0</v>
      </c>
      <c r="AB177" s="158">
        <f t="shared" ref="Z177:AD228" si="80">IF($L177=AN$4,$I177,0)</f>
        <v>0</v>
      </c>
      <c r="AC177" s="158">
        <f t="shared" si="80"/>
        <v>0</v>
      </c>
      <c r="AD177" s="158">
        <f t="shared" si="80"/>
        <v>0</v>
      </c>
      <c r="AE177" s="44" t="str">
        <f>IF(J177="s",IF(K177&gt;(SUMMARY!$I$12*H177),K177,0),"- ")</f>
        <v xml:space="preserve">- </v>
      </c>
      <c r="AF177" s="56" t="str">
        <f t="shared" si="60"/>
        <v>OK</v>
      </c>
      <c r="AG177" s="56">
        <f t="shared" si="61"/>
        <v>0</v>
      </c>
      <c r="AH177" s="56">
        <f t="shared" si="62"/>
        <v>0</v>
      </c>
      <c r="AI177" s="56">
        <f t="shared" si="63"/>
        <v>0</v>
      </c>
      <c r="AJ177" s="56">
        <f t="shared" si="64"/>
        <v>0</v>
      </c>
      <c r="AK177" s="56">
        <f t="shared" si="65"/>
        <v>0</v>
      </c>
      <c r="AL177" s="56">
        <f t="shared" si="66"/>
        <v>0</v>
      </c>
      <c r="AM177" s="159" t="b">
        <f t="shared" si="67"/>
        <v>0</v>
      </c>
      <c r="AN177" s="160" t="str">
        <f>IF(J177="c",SUMMARY!$C$13*F177/12,"-")</f>
        <v>-</v>
      </c>
      <c r="AO177" s="160" t="str">
        <f>IF(J177="s",SUMMARY!$C$12*I177,"-")</f>
        <v>-</v>
      </c>
      <c r="AP177" s="178" t="str">
        <f t="shared" si="68"/>
        <v>-</v>
      </c>
      <c r="AQ177" s="166" t="str">
        <f>IF(J177="s",H177*SUMMARY!$I$12,"-")</f>
        <v>-</v>
      </c>
      <c r="AR177" s="170" t="str">
        <f>IF(J177="S",IF(AO177*SUMMARY!$H$61&gt;AQ177,SUMMARY!$H$61*AQ177,AO177),"-")</f>
        <v>-</v>
      </c>
      <c r="AS177" s="32"/>
      <c r="AT177" s="125">
        <f t="shared" si="75"/>
        <v>0</v>
      </c>
      <c r="AU177" s="125">
        <f t="shared" si="76"/>
        <v>0</v>
      </c>
      <c r="AV177" s="183">
        <f t="shared" si="77"/>
        <v>0</v>
      </c>
      <c r="AW177" s="32"/>
      <c r="AX177" s="32"/>
      <c r="AY177" s="450" t="str">
        <f t="shared" si="78"/>
        <v xml:space="preserve"> </v>
      </c>
    </row>
    <row r="178" spans="1:51" s="120" customFormat="1">
      <c r="A178" s="547"/>
      <c r="B178" s="547"/>
      <c r="C178" s="117">
        <f t="shared" si="79"/>
        <v>157</v>
      </c>
      <c r="D178" s="173"/>
      <c r="E178" s="173"/>
      <c r="F178" s="341">
        <f t="shared" si="69"/>
        <v>0</v>
      </c>
      <c r="G178" s="117"/>
      <c r="H178" s="118" t="str">
        <f t="shared" si="56"/>
        <v>-</v>
      </c>
      <c r="I178" s="119" t="str">
        <f>IF(J178="s",(D178+E178)/16*F178/12*SUMMARY!$H$60," ")</f>
        <v xml:space="preserve"> </v>
      </c>
      <c r="J178" s="119" t="str">
        <f>IF(F178&gt;0,IF(B178&lt;SUMMARY!$H$63,"C","S")," ")</f>
        <v xml:space="preserve"> </v>
      </c>
      <c r="K178" s="119" t="str">
        <f t="shared" si="57"/>
        <v>-</v>
      </c>
      <c r="L178" s="156"/>
      <c r="M178" s="44" t="str">
        <f t="shared" si="58"/>
        <v>-</v>
      </c>
      <c r="N178" s="157">
        <f t="shared" si="70"/>
        <v>0</v>
      </c>
      <c r="O178" s="157">
        <f t="shared" si="71"/>
        <v>0</v>
      </c>
      <c r="P178" s="157">
        <f t="shared" si="72"/>
        <v>0</v>
      </c>
      <c r="Q178" s="157">
        <f t="shared" si="73"/>
        <v>0</v>
      </c>
      <c r="R178" s="158">
        <f t="shared" si="74"/>
        <v>0</v>
      </c>
      <c r="S178" s="158">
        <f t="shared" si="74"/>
        <v>0</v>
      </c>
      <c r="T178" s="158">
        <f t="shared" si="74"/>
        <v>0</v>
      </c>
      <c r="U178" s="158">
        <f t="shared" si="74"/>
        <v>0</v>
      </c>
      <c r="V178" s="158">
        <f t="shared" si="59"/>
        <v>0</v>
      </c>
      <c r="W178" s="158">
        <f t="shared" si="59"/>
        <v>0</v>
      </c>
      <c r="X178" s="158">
        <f t="shared" si="59"/>
        <v>0</v>
      </c>
      <c r="Y178" s="158">
        <f t="shared" si="59"/>
        <v>0</v>
      </c>
      <c r="Z178" s="158">
        <f t="shared" si="80"/>
        <v>0</v>
      </c>
      <c r="AA178" s="158">
        <f t="shared" si="80"/>
        <v>0</v>
      </c>
      <c r="AB178" s="158">
        <f t="shared" si="80"/>
        <v>0</v>
      </c>
      <c r="AC178" s="158">
        <f t="shared" si="80"/>
        <v>0</v>
      </c>
      <c r="AD178" s="158">
        <f t="shared" si="80"/>
        <v>0</v>
      </c>
      <c r="AE178" s="44" t="str">
        <f>IF(J178="s",IF(K178&gt;(SUMMARY!$I$12*H178),K178,0),"- ")</f>
        <v xml:space="preserve">- </v>
      </c>
      <c r="AF178" s="56" t="str">
        <f t="shared" si="60"/>
        <v>OK</v>
      </c>
      <c r="AG178" s="56">
        <f t="shared" si="61"/>
        <v>0</v>
      </c>
      <c r="AH178" s="56">
        <f t="shared" si="62"/>
        <v>0</v>
      </c>
      <c r="AI178" s="56">
        <f t="shared" si="63"/>
        <v>0</v>
      </c>
      <c r="AJ178" s="56">
        <f t="shared" si="64"/>
        <v>0</v>
      </c>
      <c r="AK178" s="56">
        <f t="shared" si="65"/>
        <v>0</v>
      </c>
      <c r="AL178" s="56">
        <f t="shared" si="66"/>
        <v>0</v>
      </c>
      <c r="AM178" s="159" t="b">
        <f t="shared" si="67"/>
        <v>0</v>
      </c>
      <c r="AN178" s="160" t="str">
        <f>IF(J178="c",SUMMARY!$C$13*F178/12,"-")</f>
        <v>-</v>
      </c>
      <c r="AO178" s="160" t="str">
        <f>IF(J178="s",SUMMARY!$C$12*I178,"-")</f>
        <v>-</v>
      </c>
      <c r="AP178" s="178" t="str">
        <f t="shared" si="68"/>
        <v>-</v>
      </c>
      <c r="AQ178" s="166" t="str">
        <f>IF(J178="s",H178*SUMMARY!$I$12,"-")</f>
        <v>-</v>
      </c>
      <c r="AR178" s="170" t="str">
        <f>IF(J178="S",IF(AO178*SUMMARY!$H$61&gt;AQ178,SUMMARY!$H$61*AQ178,AO178),"-")</f>
        <v>-</v>
      </c>
      <c r="AS178" s="32"/>
      <c r="AT178" s="125">
        <f t="shared" si="75"/>
        <v>0</v>
      </c>
      <c r="AU178" s="125">
        <f t="shared" si="76"/>
        <v>0</v>
      </c>
      <c r="AV178" s="183">
        <f t="shared" si="77"/>
        <v>0</v>
      </c>
      <c r="AW178" s="32"/>
      <c r="AX178" s="32"/>
      <c r="AY178" s="450" t="str">
        <f t="shared" si="78"/>
        <v xml:space="preserve"> </v>
      </c>
    </row>
    <row r="179" spans="1:51" s="120" customFormat="1">
      <c r="A179" s="547"/>
      <c r="B179" s="547"/>
      <c r="C179" s="117">
        <f t="shared" si="79"/>
        <v>158</v>
      </c>
      <c r="D179" s="173"/>
      <c r="E179" s="173"/>
      <c r="F179" s="341">
        <f t="shared" si="69"/>
        <v>0</v>
      </c>
      <c r="G179" s="117"/>
      <c r="H179" s="118" t="str">
        <f t="shared" si="56"/>
        <v>-</v>
      </c>
      <c r="I179" s="119" t="str">
        <f>IF(J179="s",(D179+E179)/16*F179/12*SUMMARY!$H$60," ")</f>
        <v xml:space="preserve"> </v>
      </c>
      <c r="J179" s="119" t="str">
        <f>IF(F179&gt;0,IF(B179&lt;SUMMARY!$H$63,"C","S")," ")</f>
        <v xml:space="preserve"> </v>
      </c>
      <c r="K179" s="119" t="str">
        <f t="shared" si="57"/>
        <v>-</v>
      </c>
      <c r="L179" s="156"/>
      <c r="M179" s="44" t="str">
        <f t="shared" si="58"/>
        <v>-</v>
      </c>
      <c r="N179" s="157">
        <f t="shared" si="70"/>
        <v>0</v>
      </c>
      <c r="O179" s="157">
        <f t="shared" si="71"/>
        <v>0</v>
      </c>
      <c r="P179" s="157">
        <f t="shared" si="72"/>
        <v>0</v>
      </c>
      <c r="Q179" s="157">
        <f t="shared" si="73"/>
        <v>0</v>
      </c>
      <c r="R179" s="158">
        <f t="shared" si="74"/>
        <v>0</v>
      </c>
      <c r="S179" s="158">
        <f t="shared" si="74"/>
        <v>0</v>
      </c>
      <c r="T179" s="158">
        <f t="shared" si="74"/>
        <v>0</v>
      </c>
      <c r="U179" s="158">
        <f t="shared" si="74"/>
        <v>0</v>
      </c>
      <c r="V179" s="158">
        <f t="shared" si="59"/>
        <v>0</v>
      </c>
      <c r="W179" s="158">
        <f t="shared" si="59"/>
        <v>0</v>
      </c>
      <c r="X179" s="158">
        <f t="shared" si="59"/>
        <v>0</v>
      </c>
      <c r="Y179" s="158">
        <f t="shared" si="59"/>
        <v>0</v>
      </c>
      <c r="Z179" s="158">
        <f t="shared" si="80"/>
        <v>0</v>
      </c>
      <c r="AA179" s="158">
        <f t="shared" si="80"/>
        <v>0</v>
      </c>
      <c r="AB179" s="158">
        <f t="shared" si="80"/>
        <v>0</v>
      </c>
      <c r="AC179" s="158">
        <f t="shared" si="80"/>
        <v>0</v>
      </c>
      <c r="AD179" s="158">
        <f t="shared" si="80"/>
        <v>0</v>
      </c>
      <c r="AE179" s="44" t="str">
        <f>IF(J179="s",IF(K179&gt;(SUMMARY!$I$12*H179),K179,0),"- ")</f>
        <v xml:space="preserve">- </v>
      </c>
      <c r="AF179" s="56" t="str">
        <f t="shared" si="60"/>
        <v>OK</v>
      </c>
      <c r="AG179" s="56">
        <f t="shared" si="61"/>
        <v>0</v>
      </c>
      <c r="AH179" s="56">
        <f t="shared" si="62"/>
        <v>0</v>
      </c>
      <c r="AI179" s="56">
        <f t="shared" si="63"/>
        <v>0</v>
      </c>
      <c r="AJ179" s="56">
        <f t="shared" si="64"/>
        <v>0</v>
      </c>
      <c r="AK179" s="56">
        <f t="shared" si="65"/>
        <v>0</v>
      </c>
      <c r="AL179" s="56">
        <f t="shared" si="66"/>
        <v>0</v>
      </c>
      <c r="AM179" s="159" t="b">
        <f t="shared" si="67"/>
        <v>0</v>
      </c>
      <c r="AN179" s="160" t="str">
        <f>IF(J179="c",SUMMARY!$C$13*F179/12,"-")</f>
        <v>-</v>
      </c>
      <c r="AO179" s="160" t="str">
        <f>IF(J179="s",SUMMARY!$C$12*I179,"-")</f>
        <v>-</v>
      </c>
      <c r="AP179" s="178" t="str">
        <f t="shared" si="68"/>
        <v>-</v>
      </c>
      <c r="AQ179" s="166" t="str">
        <f>IF(J179="s",H179*SUMMARY!$I$12,"-")</f>
        <v>-</v>
      </c>
      <c r="AR179" s="170" t="str">
        <f>IF(J179="S",IF(AO179*SUMMARY!$H$61&gt;AQ179,SUMMARY!$H$61*AQ179,AO179),"-")</f>
        <v>-</v>
      </c>
      <c r="AS179" s="32"/>
      <c r="AT179" s="125">
        <f t="shared" si="75"/>
        <v>0</v>
      </c>
      <c r="AU179" s="125">
        <f t="shared" si="76"/>
        <v>0</v>
      </c>
      <c r="AV179" s="183">
        <f t="shared" si="77"/>
        <v>0</v>
      </c>
      <c r="AW179" s="32"/>
      <c r="AX179" s="32"/>
      <c r="AY179" s="450" t="str">
        <f t="shared" si="78"/>
        <v xml:space="preserve"> </v>
      </c>
    </row>
    <row r="180" spans="1:51" s="120" customFormat="1">
      <c r="A180" s="547"/>
      <c r="B180" s="547"/>
      <c r="C180" s="117">
        <f t="shared" si="79"/>
        <v>159</v>
      </c>
      <c r="D180" s="173"/>
      <c r="E180" s="173"/>
      <c r="F180" s="341">
        <f t="shared" si="69"/>
        <v>0</v>
      </c>
      <c r="G180" s="117"/>
      <c r="H180" s="118" t="str">
        <f t="shared" si="56"/>
        <v>-</v>
      </c>
      <c r="I180" s="119" t="str">
        <f>IF(J180="s",(D180+E180)/16*F180/12*SUMMARY!$H$60," ")</f>
        <v xml:space="preserve"> </v>
      </c>
      <c r="J180" s="119" t="str">
        <f>IF(F180&gt;0,IF(B180&lt;SUMMARY!$H$63,"C","S")," ")</f>
        <v xml:space="preserve"> </v>
      </c>
      <c r="K180" s="119" t="str">
        <f t="shared" si="57"/>
        <v>-</v>
      </c>
      <c r="L180" s="156"/>
      <c r="M180" s="44" t="str">
        <f t="shared" si="58"/>
        <v>-</v>
      </c>
      <c r="N180" s="157">
        <f t="shared" si="70"/>
        <v>0</v>
      </c>
      <c r="O180" s="157">
        <f t="shared" si="71"/>
        <v>0</v>
      </c>
      <c r="P180" s="157">
        <f t="shared" si="72"/>
        <v>0</v>
      </c>
      <c r="Q180" s="157">
        <f t="shared" si="73"/>
        <v>0</v>
      </c>
      <c r="R180" s="158">
        <f t="shared" si="74"/>
        <v>0</v>
      </c>
      <c r="S180" s="158">
        <f t="shared" si="74"/>
        <v>0</v>
      </c>
      <c r="T180" s="158">
        <f t="shared" si="74"/>
        <v>0</v>
      </c>
      <c r="U180" s="158">
        <f t="shared" si="74"/>
        <v>0</v>
      </c>
      <c r="V180" s="158">
        <f t="shared" si="59"/>
        <v>0</v>
      </c>
      <c r="W180" s="158">
        <f t="shared" si="59"/>
        <v>0</v>
      </c>
      <c r="X180" s="158">
        <f t="shared" si="59"/>
        <v>0</v>
      </c>
      <c r="Y180" s="158">
        <f t="shared" si="59"/>
        <v>0</v>
      </c>
      <c r="Z180" s="158">
        <f t="shared" si="80"/>
        <v>0</v>
      </c>
      <c r="AA180" s="158">
        <f t="shared" si="80"/>
        <v>0</v>
      </c>
      <c r="AB180" s="158">
        <f t="shared" si="80"/>
        <v>0</v>
      </c>
      <c r="AC180" s="158">
        <f t="shared" si="80"/>
        <v>0</v>
      </c>
      <c r="AD180" s="158">
        <f t="shared" si="80"/>
        <v>0</v>
      </c>
      <c r="AE180" s="44" t="str">
        <f>IF(J180="s",IF(K180&gt;(SUMMARY!$I$12*H180),K180,0),"- ")</f>
        <v xml:space="preserve">- </v>
      </c>
      <c r="AF180" s="56" t="str">
        <f t="shared" si="60"/>
        <v>OK</v>
      </c>
      <c r="AG180" s="56">
        <f t="shared" si="61"/>
        <v>0</v>
      </c>
      <c r="AH180" s="56">
        <f t="shared" si="62"/>
        <v>0</v>
      </c>
      <c r="AI180" s="56">
        <f t="shared" si="63"/>
        <v>0</v>
      </c>
      <c r="AJ180" s="56">
        <f t="shared" si="64"/>
        <v>0</v>
      </c>
      <c r="AK180" s="56">
        <f t="shared" si="65"/>
        <v>0</v>
      </c>
      <c r="AL180" s="56">
        <f t="shared" si="66"/>
        <v>0</v>
      </c>
      <c r="AM180" s="159" t="b">
        <f t="shared" si="67"/>
        <v>0</v>
      </c>
      <c r="AN180" s="160" t="str">
        <f>IF(J180="c",SUMMARY!$C$13*F180/12,"-")</f>
        <v>-</v>
      </c>
      <c r="AO180" s="160" t="str">
        <f>IF(J180="s",SUMMARY!$C$12*I180,"-")</f>
        <v>-</v>
      </c>
      <c r="AP180" s="178" t="str">
        <f t="shared" si="68"/>
        <v>-</v>
      </c>
      <c r="AQ180" s="166" t="str">
        <f>IF(J180="s",H180*SUMMARY!$I$12,"-")</f>
        <v>-</v>
      </c>
      <c r="AR180" s="170" t="str">
        <f>IF(J180="S",IF(AO180*SUMMARY!$H$61&gt;AQ180,SUMMARY!$H$61*AQ180,AO180),"-")</f>
        <v>-</v>
      </c>
      <c r="AS180" s="32"/>
      <c r="AT180" s="125">
        <f t="shared" si="75"/>
        <v>0</v>
      </c>
      <c r="AU180" s="125">
        <f t="shared" si="76"/>
        <v>0</v>
      </c>
      <c r="AV180" s="183">
        <f t="shared" si="77"/>
        <v>0</v>
      </c>
      <c r="AW180" s="32"/>
      <c r="AX180" s="32"/>
      <c r="AY180" s="450" t="str">
        <f t="shared" si="78"/>
        <v xml:space="preserve"> </v>
      </c>
    </row>
    <row r="181" spans="1:51" s="120" customFormat="1">
      <c r="A181" s="547"/>
      <c r="B181" s="547"/>
      <c r="C181" s="117">
        <f t="shared" si="79"/>
        <v>160</v>
      </c>
      <c r="D181" s="173"/>
      <c r="E181" s="173"/>
      <c r="F181" s="341">
        <f t="shared" si="69"/>
        <v>0</v>
      </c>
      <c r="G181" s="117"/>
      <c r="H181" s="118" t="str">
        <f t="shared" si="56"/>
        <v>-</v>
      </c>
      <c r="I181" s="119" t="str">
        <f>IF(J181="s",(D181+E181)/16*F181/12*SUMMARY!$H$60," ")</f>
        <v xml:space="preserve"> </v>
      </c>
      <c r="J181" s="119" t="str">
        <f>IF(F181&gt;0,IF(B181&lt;SUMMARY!$H$63,"C","S")," ")</f>
        <v xml:space="preserve"> </v>
      </c>
      <c r="K181" s="119" t="str">
        <f t="shared" si="57"/>
        <v>-</v>
      </c>
      <c r="L181" s="156"/>
      <c r="M181" s="44" t="str">
        <f t="shared" si="58"/>
        <v>-</v>
      </c>
      <c r="N181" s="157">
        <f t="shared" si="70"/>
        <v>0</v>
      </c>
      <c r="O181" s="157">
        <f t="shared" si="71"/>
        <v>0</v>
      </c>
      <c r="P181" s="157">
        <f t="shared" si="72"/>
        <v>0</v>
      </c>
      <c r="Q181" s="157">
        <f t="shared" si="73"/>
        <v>0</v>
      </c>
      <c r="R181" s="158">
        <f t="shared" si="74"/>
        <v>0</v>
      </c>
      <c r="S181" s="158">
        <f t="shared" si="74"/>
        <v>0</v>
      </c>
      <c r="T181" s="158">
        <f t="shared" si="74"/>
        <v>0</v>
      </c>
      <c r="U181" s="158">
        <f t="shared" si="74"/>
        <v>0</v>
      </c>
      <c r="V181" s="158">
        <f t="shared" si="59"/>
        <v>0</v>
      </c>
      <c r="W181" s="158">
        <f t="shared" si="59"/>
        <v>0</v>
      </c>
      <c r="X181" s="158">
        <f t="shared" si="59"/>
        <v>0</v>
      </c>
      <c r="Y181" s="158">
        <f t="shared" si="59"/>
        <v>0</v>
      </c>
      <c r="Z181" s="158">
        <f t="shared" si="80"/>
        <v>0</v>
      </c>
      <c r="AA181" s="158">
        <f t="shared" si="80"/>
        <v>0</v>
      </c>
      <c r="AB181" s="158">
        <f t="shared" si="80"/>
        <v>0</v>
      </c>
      <c r="AC181" s="158">
        <f t="shared" si="80"/>
        <v>0</v>
      </c>
      <c r="AD181" s="158">
        <f t="shared" si="80"/>
        <v>0</v>
      </c>
      <c r="AE181" s="44" t="str">
        <f>IF(J181="s",IF(K181&gt;(SUMMARY!$I$12*H181),K181,0),"- ")</f>
        <v xml:space="preserve">- </v>
      </c>
      <c r="AF181" s="56" t="str">
        <f t="shared" si="60"/>
        <v>OK</v>
      </c>
      <c r="AG181" s="56">
        <f t="shared" si="61"/>
        <v>0</v>
      </c>
      <c r="AH181" s="56">
        <f t="shared" si="62"/>
        <v>0</v>
      </c>
      <c r="AI181" s="56">
        <f t="shared" si="63"/>
        <v>0</v>
      </c>
      <c r="AJ181" s="56">
        <f t="shared" si="64"/>
        <v>0</v>
      </c>
      <c r="AK181" s="56">
        <f t="shared" si="65"/>
        <v>0</v>
      </c>
      <c r="AL181" s="56">
        <f t="shared" si="66"/>
        <v>0</v>
      </c>
      <c r="AM181" s="159" t="b">
        <f t="shared" si="67"/>
        <v>0</v>
      </c>
      <c r="AN181" s="160" t="str">
        <f>IF(J181="c",SUMMARY!$C$13*F181/12,"-")</f>
        <v>-</v>
      </c>
      <c r="AO181" s="160" t="str">
        <f>IF(J181="s",SUMMARY!$C$12*I181,"-")</f>
        <v>-</v>
      </c>
      <c r="AP181" s="178" t="str">
        <f t="shared" si="68"/>
        <v>-</v>
      </c>
      <c r="AQ181" s="166" t="str">
        <f>IF(J181="s",H181*SUMMARY!$I$12,"-")</f>
        <v>-</v>
      </c>
      <c r="AR181" s="170" t="str">
        <f>IF(J181="S",IF(AO181*SUMMARY!$H$61&gt;AQ181,SUMMARY!$H$61*AQ181,AO181),"-")</f>
        <v>-</v>
      </c>
      <c r="AS181" s="32"/>
      <c r="AT181" s="125">
        <f t="shared" si="75"/>
        <v>0</v>
      </c>
      <c r="AU181" s="125">
        <f t="shared" si="76"/>
        <v>0</v>
      </c>
      <c r="AV181" s="183">
        <f t="shared" si="77"/>
        <v>0</v>
      </c>
      <c r="AW181" s="32"/>
      <c r="AX181" s="32"/>
      <c r="AY181" s="450" t="str">
        <f t="shared" si="78"/>
        <v xml:space="preserve"> </v>
      </c>
    </row>
    <row r="182" spans="1:51" s="120" customFormat="1">
      <c r="A182" s="547"/>
      <c r="B182" s="547"/>
      <c r="C182" s="117">
        <f t="shared" si="79"/>
        <v>161</v>
      </c>
      <c r="D182" s="173"/>
      <c r="E182" s="173"/>
      <c r="F182" s="341">
        <f t="shared" si="69"/>
        <v>0</v>
      </c>
      <c r="G182" s="117"/>
      <c r="H182" s="118" t="str">
        <f t="shared" si="56"/>
        <v>-</v>
      </c>
      <c r="I182" s="119" t="str">
        <f>IF(J182="s",(D182+E182)/16*F182/12*SUMMARY!$H$60," ")</f>
        <v xml:space="preserve"> </v>
      </c>
      <c r="J182" s="119" t="str">
        <f>IF(F182&gt;0,IF(B182&lt;SUMMARY!$H$63,"C","S")," ")</f>
        <v xml:space="preserve"> </v>
      </c>
      <c r="K182" s="119" t="str">
        <f t="shared" si="57"/>
        <v>-</v>
      </c>
      <c r="L182" s="156"/>
      <c r="M182" s="44" t="str">
        <f t="shared" si="58"/>
        <v>-</v>
      </c>
      <c r="N182" s="157">
        <f t="shared" si="70"/>
        <v>0</v>
      </c>
      <c r="O182" s="157">
        <f t="shared" si="71"/>
        <v>0</v>
      </c>
      <c r="P182" s="157">
        <f t="shared" si="72"/>
        <v>0</v>
      </c>
      <c r="Q182" s="157">
        <f t="shared" si="73"/>
        <v>0</v>
      </c>
      <c r="R182" s="158">
        <f t="shared" si="74"/>
        <v>0</v>
      </c>
      <c r="S182" s="158">
        <f t="shared" si="74"/>
        <v>0</v>
      </c>
      <c r="T182" s="158">
        <f t="shared" si="74"/>
        <v>0</v>
      </c>
      <c r="U182" s="158">
        <f t="shared" si="74"/>
        <v>0</v>
      </c>
      <c r="V182" s="158">
        <f t="shared" si="59"/>
        <v>0</v>
      </c>
      <c r="W182" s="158">
        <f t="shared" si="59"/>
        <v>0</v>
      </c>
      <c r="X182" s="158">
        <f t="shared" si="59"/>
        <v>0</v>
      </c>
      <c r="Y182" s="158">
        <f t="shared" si="59"/>
        <v>0</v>
      </c>
      <c r="Z182" s="158">
        <f t="shared" si="80"/>
        <v>0</v>
      </c>
      <c r="AA182" s="158">
        <f t="shared" si="80"/>
        <v>0</v>
      </c>
      <c r="AB182" s="158">
        <f t="shared" si="80"/>
        <v>0</v>
      </c>
      <c r="AC182" s="158">
        <f t="shared" si="80"/>
        <v>0</v>
      </c>
      <c r="AD182" s="158">
        <f t="shared" si="80"/>
        <v>0</v>
      </c>
      <c r="AE182" s="44" t="str">
        <f>IF(J182="s",IF(K182&gt;(SUMMARY!$I$12*H182),K182,0),"- ")</f>
        <v xml:space="preserve">- </v>
      </c>
      <c r="AF182" s="56" t="str">
        <f t="shared" si="60"/>
        <v>OK</v>
      </c>
      <c r="AG182" s="56">
        <f t="shared" si="61"/>
        <v>0</v>
      </c>
      <c r="AH182" s="56">
        <f t="shared" si="62"/>
        <v>0</v>
      </c>
      <c r="AI182" s="56">
        <f t="shared" si="63"/>
        <v>0</v>
      </c>
      <c r="AJ182" s="56">
        <f t="shared" si="64"/>
        <v>0</v>
      </c>
      <c r="AK182" s="56">
        <f t="shared" si="65"/>
        <v>0</v>
      </c>
      <c r="AL182" s="56">
        <f t="shared" si="66"/>
        <v>0</v>
      </c>
      <c r="AM182" s="159" t="b">
        <f t="shared" si="67"/>
        <v>0</v>
      </c>
      <c r="AN182" s="160" t="str">
        <f>IF(J182="c",SUMMARY!$C$13*F182/12,"-")</f>
        <v>-</v>
      </c>
      <c r="AO182" s="160" t="str">
        <f>IF(J182="s",SUMMARY!$C$12*I182,"-")</f>
        <v>-</v>
      </c>
      <c r="AP182" s="178" t="str">
        <f t="shared" si="68"/>
        <v>-</v>
      </c>
      <c r="AQ182" s="166" t="str">
        <f>IF(J182="s",H182*SUMMARY!$I$12,"-")</f>
        <v>-</v>
      </c>
      <c r="AR182" s="170" t="str">
        <f>IF(J182="S",IF(AO182*SUMMARY!$H$61&gt;AQ182,SUMMARY!$H$61*AQ182,AO182),"-")</f>
        <v>-</v>
      </c>
      <c r="AS182" s="32"/>
      <c r="AT182" s="125">
        <f t="shared" si="75"/>
        <v>0</v>
      </c>
      <c r="AU182" s="125">
        <f t="shared" si="76"/>
        <v>0</v>
      </c>
      <c r="AV182" s="183">
        <f t="shared" si="77"/>
        <v>0</v>
      </c>
      <c r="AW182" s="32"/>
      <c r="AX182" s="32"/>
      <c r="AY182" s="450" t="str">
        <f t="shared" si="78"/>
        <v xml:space="preserve"> </v>
      </c>
    </row>
    <row r="183" spans="1:51" s="120" customFormat="1">
      <c r="A183" s="547"/>
      <c r="B183" s="547"/>
      <c r="C183" s="117">
        <f t="shared" si="79"/>
        <v>162</v>
      </c>
      <c r="D183" s="173"/>
      <c r="E183" s="173"/>
      <c r="F183" s="341">
        <f t="shared" si="69"/>
        <v>0</v>
      </c>
      <c r="G183" s="117"/>
      <c r="H183" s="118" t="str">
        <f t="shared" si="56"/>
        <v>-</v>
      </c>
      <c r="I183" s="119" t="str">
        <f>IF(J183="s",(D183+E183)/16*F183/12*SUMMARY!$H$60," ")</f>
        <v xml:space="preserve"> </v>
      </c>
      <c r="J183" s="119" t="str">
        <f>IF(F183&gt;0,IF(B183&lt;SUMMARY!$H$63,"C","S")," ")</f>
        <v xml:space="preserve"> </v>
      </c>
      <c r="K183" s="119" t="str">
        <f t="shared" si="57"/>
        <v>-</v>
      </c>
      <c r="L183" s="156"/>
      <c r="M183" s="44" t="str">
        <f t="shared" si="58"/>
        <v>-</v>
      </c>
      <c r="N183" s="157">
        <f t="shared" si="70"/>
        <v>0</v>
      </c>
      <c r="O183" s="157">
        <f t="shared" si="71"/>
        <v>0</v>
      </c>
      <c r="P183" s="157">
        <f t="shared" si="72"/>
        <v>0</v>
      </c>
      <c r="Q183" s="157">
        <f t="shared" si="73"/>
        <v>0</v>
      </c>
      <c r="R183" s="158">
        <f t="shared" si="74"/>
        <v>0</v>
      </c>
      <c r="S183" s="158">
        <f t="shared" si="74"/>
        <v>0</v>
      </c>
      <c r="T183" s="158">
        <f t="shared" si="74"/>
        <v>0</v>
      </c>
      <c r="U183" s="158">
        <f t="shared" si="74"/>
        <v>0</v>
      </c>
      <c r="V183" s="158">
        <f t="shared" si="59"/>
        <v>0</v>
      </c>
      <c r="W183" s="158">
        <f t="shared" si="59"/>
        <v>0</v>
      </c>
      <c r="X183" s="158">
        <f t="shared" si="59"/>
        <v>0</v>
      </c>
      <c r="Y183" s="158">
        <f t="shared" si="59"/>
        <v>0</v>
      </c>
      <c r="Z183" s="158">
        <f t="shared" si="80"/>
        <v>0</v>
      </c>
      <c r="AA183" s="158">
        <f t="shared" si="80"/>
        <v>0</v>
      </c>
      <c r="AB183" s="158">
        <f t="shared" si="80"/>
        <v>0</v>
      </c>
      <c r="AC183" s="158">
        <f t="shared" si="80"/>
        <v>0</v>
      </c>
      <c r="AD183" s="158">
        <f t="shared" si="80"/>
        <v>0</v>
      </c>
      <c r="AE183" s="44" t="str">
        <f>IF(J183="s",IF(K183&gt;(SUMMARY!$I$12*H183),K183,0),"- ")</f>
        <v xml:space="preserve">- </v>
      </c>
      <c r="AF183" s="56" t="str">
        <f t="shared" si="60"/>
        <v>OK</v>
      </c>
      <c r="AG183" s="56">
        <f t="shared" si="61"/>
        <v>0</v>
      </c>
      <c r="AH183" s="56">
        <f t="shared" si="62"/>
        <v>0</v>
      </c>
      <c r="AI183" s="56">
        <f t="shared" si="63"/>
        <v>0</v>
      </c>
      <c r="AJ183" s="56">
        <f t="shared" si="64"/>
        <v>0</v>
      </c>
      <c r="AK183" s="56">
        <f t="shared" si="65"/>
        <v>0</v>
      </c>
      <c r="AL183" s="56">
        <f t="shared" si="66"/>
        <v>0</v>
      </c>
      <c r="AM183" s="159" t="b">
        <f t="shared" si="67"/>
        <v>0</v>
      </c>
      <c r="AN183" s="160" t="str">
        <f>IF(J183="c",SUMMARY!$C$13*F183/12,"-")</f>
        <v>-</v>
      </c>
      <c r="AO183" s="160" t="str">
        <f>IF(J183="s",SUMMARY!$C$12*I183,"-")</f>
        <v>-</v>
      </c>
      <c r="AP183" s="178" t="str">
        <f t="shared" si="68"/>
        <v>-</v>
      </c>
      <c r="AQ183" s="166" t="str">
        <f>IF(J183="s",H183*SUMMARY!$I$12,"-")</f>
        <v>-</v>
      </c>
      <c r="AR183" s="170" t="str">
        <f>IF(J183="S",IF(AO183*SUMMARY!$H$61&gt;AQ183,SUMMARY!$H$61*AQ183,AO183),"-")</f>
        <v>-</v>
      </c>
      <c r="AS183" s="32"/>
      <c r="AT183" s="125">
        <f t="shared" si="75"/>
        <v>0</v>
      </c>
      <c r="AU183" s="125">
        <f t="shared" si="76"/>
        <v>0</v>
      </c>
      <c r="AV183" s="183">
        <f t="shared" si="77"/>
        <v>0</v>
      </c>
      <c r="AW183" s="32"/>
      <c r="AX183" s="32"/>
      <c r="AY183" s="450" t="str">
        <f t="shared" si="78"/>
        <v xml:space="preserve"> </v>
      </c>
    </row>
    <row r="184" spans="1:51" s="120" customFormat="1">
      <c r="A184" s="547"/>
      <c r="B184" s="547"/>
      <c r="C184" s="117">
        <f t="shared" si="79"/>
        <v>163</v>
      </c>
      <c r="D184" s="173"/>
      <c r="E184" s="173"/>
      <c r="F184" s="341">
        <f t="shared" si="69"/>
        <v>0</v>
      </c>
      <c r="G184" s="117"/>
      <c r="H184" s="118" t="str">
        <f t="shared" si="56"/>
        <v>-</v>
      </c>
      <c r="I184" s="119" t="str">
        <f>IF(J184="s",(D184+E184)/16*F184/12*SUMMARY!$H$60," ")</f>
        <v xml:space="preserve"> </v>
      </c>
      <c r="J184" s="119" t="str">
        <f>IF(F184&gt;0,IF(B184&lt;SUMMARY!$H$63,"C","S")," ")</f>
        <v xml:space="preserve"> </v>
      </c>
      <c r="K184" s="119" t="str">
        <f t="shared" si="57"/>
        <v>-</v>
      </c>
      <c r="L184" s="156"/>
      <c r="M184" s="44" t="str">
        <f t="shared" si="58"/>
        <v>-</v>
      </c>
      <c r="N184" s="157">
        <f t="shared" si="70"/>
        <v>0</v>
      </c>
      <c r="O184" s="157">
        <f t="shared" si="71"/>
        <v>0</v>
      </c>
      <c r="P184" s="157">
        <f t="shared" si="72"/>
        <v>0</v>
      </c>
      <c r="Q184" s="157">
        <f t="shared" si="73"/>
        <v>0</v>
      </c>
      <c r="R184" s="158">
        <f t="shared" si="74"/>
        <v>0</v>
      </c>
      <c r="S184" s="158">
        <f t="shared" si="74"/>
        <v>0</v>
      </c>
      <c r="T184" s="158">
        <f t="shared" si="74"/>
        <v>0</v>
      </c>
      <c r="U184" s="158">
        <f t="shared" si="74"/>
        <v>0</v>
      </c>
      <c r="V184" s="158">
        <f t="shared" si="59"/>
        <v>0</v>
      </c>
      <c r="W184" s="158">
        <f t="shared" si="59"/>
        <v>0</v>
      </c>
      <c r="X184" s="158">
        <f t="shared" si="59"/>
        <v>0</v>
      </c>
      <c r="Y184" s="158">
        <f t="shared" si="59"/>
        <v>0</v>
      </c>
      <c r="Z184" s="158">
        <f t="shared" si="80"/>
        <v>0</v>
      </c>
      <c r="AA184" s="158">
        <f t="shared" si="80"/>
        <v>0</v>
      </c>
      <c r="AB184" s="158">
        <f t="shared" si="80"/>
        <v>0</v>
      </c>
      <c r="AC184" s="158">
        <f t="shared" si="80"/>
        <v>0</v>
      </c>
      <c r="AD184" s="158">
        <f t="shared" si="80"/>
        <v>0</v>
      </c>
      <c r="AE184" s="44" t="str">
        <f>IF(J184="s",IF(K184&gt;(SUMMARY!$I$12*H184),K184,0),"- ")</f>
        <v xml:space="preserve">- </v>
      </c>
      <c r="AF184" s="56" t="str">
        <f t="shared" si="60"/>
        <v>OK</v>
      </c>
      <c r="AG184" s="56">
        <f t="shared" si="61"/>
        <v>0</v>
      </c>
      <c r="AH184" s="56">
        <f t="shared" si="62"/>
        <v>0</v>
      </c>
      <c r="AI184" s="56">
        <f t="shared" si="63"/>
        <v>0</v>
      </c>
      <c r="AJ184" s="56">
        <f t="shared" si="64"/>
        <v>0</v>
      </c>
      <c r="AK184" s="56">
        <f t="shared" si="65"/>
        <v>0</v>
      </c>
      <c r="AL184" s="56">
        <f t="shared" si="66"/>
        <v>0</v>
      </c>
      <c r="AM184" s="159" t="b">
        <f t="shared" si="67"/>
        <v>0</v>
      </c>
      <c r="AN184" s="160" t="str">
        <f>IF(J184="c",SUMMARY!$C$13*F184/12,"-")</f>
        <v>-</v>
      </c>
      <c r="AO184" s="160" t="str">
        <f>IF(J184="s",SUMMARY!$C$12*I184,"-")</f>
        <v>-</v>
      </c>
      <c r="AP184" s="178" t="str">
        <f t="shared" si="68"/>
        <v>-</v>
      </c>
      <c r="AQ184" s="166" t="str">
        <f>IF(J184="s",H184*SUMMARY!$I$12,"-")</f>
        <v>-</v>
      </c>
      <c r="AR184" s="170" t="str">
        <f>IF(J184="S",IF(AO184*SUMMARY!$H$61&gt;AQ184,SUMMARY!$H$61*AQ184,AO184),"-")</f>
        <v>-</v>
      </c>
      <c r="AS184" s="32"/>
      <c r="AT184" s="125">
        <f t="shared" si="75"/>
        <v>0</v>
      </c>
      <c r="AU184" s="125">
        <f t="shared" si="76"/>
        <v>0</v>
      </c>
      <c r="AV184" s="183">
        <f t="shared" si="77"/>
        <v>0</v>
      </c>
      <c r="AW184" s="32"/>
      <c r="AX184" s="32"/>
      <c r="AY184" s="450" t="str">
        <f t="shared" si="78"/>
        <v xml:space="preserve"> </v>
      </c>
    </row>
    <row r="185" spans="1:51" s="120" customFormat="1">
      <c r="A185" s="547"/>
      <c r="B185" s="547"/>
      <c r="C185" s="117">
        <f t="shared" si="79"/>
        <v>164</v>
      </c>
      <c r="D185" s="173"/>
      <c r="E185" s="173"/>
      <c r="F185" s="341">
        <f t="shared" si="69"/>
        <v>0</v>
      </c>
      <c r="G185" s="117"/>
      <c r="H185" s="118" t="str">
        <f t="shared" si="56"/>
        <v>-</v>
      </c>
      <c r="I185" s="119" t="str">
        <f>IF(J185="s",(D185+E185)/16*F185/12*SUMMARY!$H$60," ")</f>
        <v xml:space="preserve"> </v>
      </c>
      <c r="J185" s="119" t="str">
        <f>IF(F185&gt;0,IF(B185&lt;SUMMARY!$H$63,"C","S")," ")</f>
        <v xml:space="preserve"> </v>
      </c>
      <c r="K185" s="119" t="str">
        <f t="shared" si="57"/>
        <v>-</v>
      </c>
      <c r="L185" s="156"/>
      <c r="M185" s="44" t="str">
        <f t="shared" si="58"/>
        <v>-</v>
      </c>
      <c r="N185" s="157">
        <f t="shared" si="70"/>
        <v>0</v>
      </c>
      <c r="O185" s="157">
        <f t="shared" si="71"/>
        <v>0</v>
      </c>
      <c r="P185" s="157">
        <f t="shared" si="72"/>
        <v>0</v>
      </c>
      <c r="Q185" s="157">
        <f t="shared" si="73"/>
        <v>0</v>
      </c>
      <c r="R185" s="158">
        <f t="shared" si="74"/>
        <v>0</v>
      </c>
      <c r="S185" s="158">
        <f t="shared" si="74"/>
        <v>0</v>
      </c>
      <c r="T185" s="158">
        <f t="shared" si="74"/>
        <v>0</v>
      </c>
      <c r="U185" s="158">
        <f t="shared" si="74"/>
        <v>0</v>
      </c>
      <c r="V185" s="158">
        <f t="shared" si="59"/>
        <v>0</v>
      </c>
      <c r="W185" s="158">
        <f t="shared" si="59"/>
        <v>0</v>
      </c>
      <c r="X185" s="158">
        <f t="shared" si="59"/>
        <v>0</v>
      </c>
      <c r="Y185" s="158">
        <f t="shared" si="59"/>
        <v>0</v>
      </c>
      <c r="Z185" s="158">
        <f t="shared" si="80"/>
        <v>0</v>
      </c>
      <c r="AA185" s="158">
        <f t="shared" si="80"/>
        <v>0</v>
      </c>
      <c r="AB185" s="158">
        <f t="shared" si="80"/>
        <v>0</v>
      </c>
      <c r="AC185" s="158">
        <f t="shared" si="80"/>
        <v>0</v>
      </c>
      <c r="AD185" s="158">
        <f t="shared" si="80"/>
        <v>0</v>
      </c>
      <c r="AE185" s="44" t="str">
        <f>IF(J185="s",IF(K185&gt;(SUMMARY!$I$12*H185),K185,0),"- ")</f>
        <v xml:space="preserve">- </v>
      </c>
      <c r="AF185" s="56" t="str">
        <f t="shared" si="60"/>
        <v>OK</v>
      </c>
      <c r="AG185" s="56">
        <f t="shared" si="61"/>
        <v>0</v>
      </c>
      <c r="AH185" s="56">
        <f t="shared" si="62"/>
        <v>0</v>
      </c>
      <c r="AI185" s="56">
        <f t="shared" si="63"/>
        <v>0</v>
      </c>
      <c r="AJ185" s="56">
        <f t="shared" si="64"/>
        <v>0</v>
      </c>
      <c r="AK185" s="56">
        <f t="shared" si="65"/>
        <v>0</v>
      </c>
      <c r="AL185" s="56">
        <f t="shared" si="66"/>
        <v>0</v>
      </c>
      <c r="AM185" s="159" t="b">
        <f t="shared" si="67"/>
        <v>0</v>
      </c>
      <c r="AN185" s="160" t="str">
        <f>IF(J185="c",SUMMARY!$C$13*F185/12,"-")</f>
        <v>-</v>
      </c>
      <c r="AO185" s="160" t="str">
        <f>IF(J185="s",SUMMARY!$C$12*I185,"-")</f>
        <v>-</v>
      </c>
      <c r="AP185" s="178" t="str">
        <f t="shared" si="68"/>
        <v>-</v>
      </c>
      <c r="AQ185" s="166" t="str">
        <f>IF(J185="s",H185*SUMMARY!$I$12,"-")</f>
        <v>-</v>
      </c>
      <c r="AR185" s="170" t="str">
        <f>IF(J185="S",IF(AO185*SUMMARY!$H$61&gt;AQ185,SUMMARY!$H$61*AQ185,AO185),"-")</f>
        <v>-</v>
      </c>
      <c r="AS185" s="32"/>
      <c r="AT185" s="125">
        <f t="shared" si="75"/>
        <v>0</v>
      </c>
      <c r="AU185" s="125">
        <f t="shared" si="76"/>
        <v>0</v>
      </c>
      <c r="AV185" s="183">
        <f t="shared" si="77"/>
        <v>0</v>
      </c>
      <c r="AW185" s="32"/>
      <c r="AX185" s="32"/>
      <c r="AY185" s="450" t="str">
        <f t="shared" si="78"/>
        <v xml:space="preserve"> </v>
      </c>
    </row>
    <row r="186" spans="1:51" s="120" customFormat="1">
      <c r="A186" s="547"/>
      <c r="B186" s="547"/>
      <c r="C186" s="117">
        <f t="shared" si="79"/>
        <v>165</v>
      </c>
      <c r="D186" s="173"/>
      <c r="E186" s="173"/>
      <c r="F186" s="341">
        <f t="shared" si="69"/>
        <v>0</v>
      </c>
      <c r="G186" s="117"/>
      <c r="H186" s="118" t="str">
        <f t="shared" si="56"/>
        <v>-</v>
      </c>
      <c r="I186" s="119" t="str">
        <f>IF(J186="s",(D186+E186)/16*F186/12*SUMMARY!$H$60," ")</f>
        <v xml:space="preserve"> </v>
      </c>
      <c r="J186" s="119" t="str">
        <f>IF(F186&gt;0,IF(B186&lt;SUMMARY!$H$63,"C","S")," ")</f>
        <v xml:space="preserve"> </v>
      </c>
      <c r="K186" s="119" t="str">
        <f t="shared" si="57"/>
        <v>-</v>
      </c>
      <c r="L186" s="156"/>
      <c r="M186" s="44" t="str">
        <f t="shared" si="58"/>
        <v>-</v>
      </c>
      <c r="N186" s="157">
        <f t="shared" si="70"/>
        <v>0</v>
      </c>
      <c r="O186" s="157">
        <f t="shared" si="71"/>
        <v>0</v>
      </c>
      <c r="P186" s="157">
        <f t="shared" si="72"/>
        <v>0</v>
      </c>
      <c r="Q186" s="157">
        <f t="shared" si="73"/>
        <v>0</v>
      </c>
      <c r="R186" s="158">
        <f t="shared" si="74"/>
        <v>0</v>
      </c>
      <c r="S186" s="158">
        <f t="shared" si="74"/>
        <v>0</v>
      </c>
      <c r="T186" s="158">
        <f t="shared" si="74"/>
        <v>0</v>
      </c>
      <c r="U186" s="158">
        <f t="shared" si="74"/>
        <v>0</v>
      </c>
      <c r="V186" s="158">
        <f t="shared" si="59"/>
        <v>0</v>
      </c>
      <c r="W186" s="158">
        <f t="shared" si="59"/>
        <v>0</v>
      </c>
      <c r="X186" s="158">
        <f t="shared" si="59"/>
        <v>0</v>
      </c>
      <c r="Y186" s="158">
        <f t="shared" si="59"/>
        <v>0</v>
      </c>
      <c r="Z186" s="158">
        <f t="shared" si="80"/>
        <v>0</v>
      </c>
      <c r="AA186" s="158">
        <f t="shared" si="80"/>
        <v>0</v>
      </c>
      <c r="AB186" s="158">
        <f t="shared" si="80"/>
        <v>0</v>
      </c>
      <c r="AC186" s="158">
        <f t="shared" si="80"/>
        <v>0</v>
      </c>
      <c r="AD186" s="158">
        <f t="shared" si="80"/>
        <v>0</v>
      </c>
      <c r="AE186" s="44" t="str">
        <f>IF(J186="s",IF(K186&gt;(SUMMARY!$I$12*H186),K186,0),"- ")</f>
        <v xml:space="preserve">- </v>
      </c>
      <c r="AF186" s="56" t="str">
        <f t="shared" si="60"/>
        <v>OK</v>
      </c>
      <c r="AG186" s="56">
        <f t="shared" si="61"/>
        <v>0</v>
      </c>
      <c r="AH186" s="56">
        <f t="shared" si="62"/>
        <v>0</v>
      </c>
      <c r="AI186" s="56">
        <f t="shared" si="63"/>
        <v>0</v>
      </c>
      <c r="AJ186" s="56">
        <f t="shared" si="64"/>
        <v>0</v>
      </c>
      <c r="AK186" s="56">
        <f t="shared" si="65"/>
        <v>0</v>
      </c>
      <c r="AL186" s="56">
        <f t="shared" si="66"/>
        <v>0</v>
      </c>
      <c r="AM186" s="159" t="b">
        <f t="shared" si="67"/>
        <v>0</v>
      </c>
      <c r="AN186" s="160" t="str">
        <f>IF(J186="c",SUMMARY!$C$13*F186/12,"-")</f>
        <v>-</v>
      </c>
      <c r="AO186" s="160" t="str">
        <f>IF(J186="s",SUMMARY!$C$12*I186,"-")</f>
        <v>-</v>
      </c>
      <c r="AP186" s="178" t="str">
        <f t="shared" si="68"/>
        <v>-</v>
      </c>
      <c r="AQ186" s="166" t="str">
        <f>IF(J186="s",H186*SUMMARY!$I$12,"-")</f>
        <v>-</v>
      </c>
      <c r="AR186" s="170" t="str">
        <f>IF(J186="S",IF(AO186*SUMMARY!$H$61&gt;AQ186,SUMMARY!$H$61*AQ186,AO186),"-")</f>
        <v>-</v>
      </c>
      <c r="AS186" s="32"/>
      <c r="AT186" s="125">
        <f t="shared" si="75"/>
        <v>0</v>
      </c>
      <c r="AU186" s="125">
        <f t="shared" si="76"/>
        <v>0</v>
      </c>
      <c r="AV186" s="183">
        <f t="shared" si="77"/>
        <v>0</v>
      </c>
      <c r="AW186" s="32"/>
      <c r="AX186" s="32"/>
      <c r="AY186" s="450" t="str">
        <f t="shared" si="78"/>
        <v xml:space="preserve"> </v>
      </c>
    </row>
    <row r="187" spans="1:51" s="120" customFormat="1">
      <c r="A187" s="547"/>
      <c r="B187" s="547"/>
      <c r="C187" s="117">
        <f t="shared" si="79"/>
        <v>166</v>
      </c>
      <c r="D187" s="173"/>
      <c r="E187" s="173"/>
      <c r="F187" s="341">
        <f t="shared" si="69"/>
        <v>0</v>
      </c>
      <c r="G187" s="117"/>
      <c r="H187" s="118" t="str">
        <f t="shared" si="56"/>
        <v>-</v>
      </c>
      <c r="I187" s="119" t="str">
        <f>IF(J187="s",(D187+E187)/16*F187/12*SUMMARY!$H$60," ")</f>
        <v xml:space="preserve"> </v>
      </c>
      <c r="J187" s="119" t="str">
        <f>IF(F187&gt;0,IF(B187&lt;SUMMARY!$H$63,"C","S")," ")</f>
        <v xml:space="preserve"> </v>
      </c>
      <c r="K187" s="119" t="str">
        <f t="shared" si="57"/>
        <v>-</v>
      </c>
      <c r="L187" s="156"/>
      <c r="M187" s="44" t="str">
        <f t="shared" si="58"/>
        <v>-</v>
      </c>
      <c r="N187" s="157">
        <f t="shared" si="70"/>
        <v>0</v>
      </c>
      <c r="O187" s="157">
        <f t="shared" si="71"/>
        <v>0</v>
      </c>
      <c r="P187" s="157">
        <f t="shared" si="72"/>
        <v>0</v>
      </c>
      <c r="Q187" s="157">
        <f t="shared" si="73"/>
        <v>0</v>
      </c>
      <c r="R187" s="158">
        <f t="shared" si="74"/>
        <v>0</v>
      </c>
      <c r="S187" s="158">
        <f t="shared" si="74"/>
        <v>0</v>
      </c>
      <c r="T187" s="158">
        <f t="shared" si="74"/>
        <v>0</v>
      </c>
      <c r="U187" s="158">
        <f t="shared" si="74"/>
        <v>0</v>
      </c>
      <c r="V187" s="158">
        <f t="shared" si="59"/>
        <v>0</v>
      </c>
      <c r="W187" s="158">
        <f t="shared" si="59"/>
        <v>0</v>
      </c>
      <c r="X187" s="158">
        <f t="shared" si="59"/>
        <v>0</v>
      </c>
      <c r="Y187" s="158">
        <f t="shared" si="59"/>
        <v>0</v>
      </c>
      <c r="Z187" s="158">
        <f t="shared" si="80"/>
        <v>0</v>
      </c>
      <c r="AA187" s="158">
        <f t="shared" si="80"/>
        <v>0</v>
      </c>
      <c r="AB187" s="158">
        <f t="shared" si="80"/>
        <v>0</v>
      </c>
      <c r="AC187" s="158">
        <f t="shared" si="80"/>
        <v>0</v>
      </c>
      <c r="AD187" s="158">
        <f t="shared" si="80"/>
        <v>0</v>
      </c>
      <c r="AE187" s="44" t="str">
        <f>IF(J187="s",IF(K187&gt;(SUMMARY!$I$12*H187),K187,0),"- ")</f>
        <v xml:space="preserve">- </v>
      </c>
      <c r="AF187" s="56" t="str">
        <f t="shared" si="60"/>
        <v>OK</v>
      </c>
      <c r="AG187" s="56">
        <f t="shared" si="61"/>
        <v>0</v>
      </c>
      <c r="AH187" s="56">
        <f t="shared" si="62"/>
        <v>0</v>
      </c>
      <c r="AI187" s="56">
        <f t="shared" si="63"/>
        <v>0</v>
      </c>
      <c r="AJ187" s="56">
        <f t="shared" si="64"/>
        <v>0</v>
      </c>
      <c r="AK187" s="56">
        <f t="shared" si="65"/>
        <v>0</v>
      </c>
      <c r="AL187" s="56">
        <f t="shared" si="66"/>
        <v>0</v>
      </c>
      <c r="AM187" s="159" t="b">
        <f t="shared" si="67"/>
        <v>0</v>
      </c>
      <c r="AN187" s="160" t="str">
        <f>IF(J187="c",SUMMARY!$C$13*F187/12,"-")</f>
        <v>-</v>
      </c>
      <c r="AO187" s="160" t="str">
        <f>IF(J187="s",SUMMARY!$C$12*I187,"-")</f>
        <v>-</v>
      </c>
      <c r="AP187" s="178" t="str">
        <f t="shared" si="68"/>
        <v>-</v>
      </c>
      <c r="AQ187" s="166" t="str">
        <f>IF(J187="s",H187*SUMMARY!$I$12,"-")</f>
        <v>-</v>
      </c>
      <c r="AR187" s="170" t="str">
        <f>IF(J187="S",IF(AO187*SUMMARY!$H$61&gt;AQ187,SUMMARY!$H$61*AQ187,AO187),"-")</f>
        <v>-</v>
      </c>
      <c r="AS187" s="32"/>
      <c r="AT187" s="125">
        <f t="shared" si="75"/>
        <v>0</v>
      </c>
      <c r="AU187" s="125">
        <f t="shared" si="76"/>
        <v>0</v>
      </c>
      <c r="AV187" s="183">
        <f t="shared" si="77"/>
        <v>0</v>
      </c>
      <c r="AW187" s="32"/>
      <c r="AX187" s="32"/>
      <c r="AY187" s="450" t="str">
        <f t="shared" si="78"/>
        <v xml:space="preserve"> </v>
      </c>
    </row>
    <row r="188" spans="1:51" s="120" customFormat="1">
      <c r="A188" s="547"/>
      <c r="B188" s="547"/>
      <c r="C188" s="117">
        <f t="shared" si="79"/>
        <v>167</v>
      </c>
      <c r="D188" s="173"/>
      <c r="E188" s="173"/>
      <c r="F188" s="341">
        <f t="shared" si="69"/>
        <v>0</v>
      </c>
      <c r="G188" s="117"/>
      <c r="H188" s="118" t="str">
        <f t="shared" si="56"/>
        <v>-</v>
      </c>
      <c r="I188" s="119" t="str">
        <f>IF(J188="s",(D188+E188)/16*F188/12*SUMMARY!$H$60," ")</f>
        <v xml:space="preserve"> </v>
      </c>
      <c r="J188" s="119" t="str">
        <f>IF(F188&gt;0,IF(B188&lt;SUMMARY!$H$63,"C","S")," ")</f>
        <v xml:space="preserve"> </v>
      </c>
      <c r="K188" s="119" t="str">
        <f t="shared" si="57"/>
        <v>-</v>
      </c>
      <c r="L188" s="156"/>
      <c r="M188" s="44" t="str">
        <f t="shared" si="58"/>
        <v>-</v>
      </c>
      <c r="N188" s="157">
        <f t="shared" si="70"/>
        <v>0</v>
      </c>
      <c r="O188" s="157">
        <f t="shared" si="71"/>
        <v>0</v>
      </c>
      <c r="P188" s="157">
        <f t="shared" si="72"/>
        <v>0</v>
      </c>
      <c r="Q188" s="157">
        <f t="shared" si="73"/>
        <v>0</v>
      </c>
      <c r="R188" s="158">
        <f t="shared" si="74"/>
        <v>0</v>
      </c>
      <c r="S188" s="158">
        <f t="shared" si="74"/>
        <v>0</v>
      </c>
      <c r="T188" s="158">
        <f t="shared" si="74"/>
        <v>0</v>
      </c>
      <c r="U188" s="158">
        <f t="shared" si="74"/>
        <v>0</v>
      </c>
      <c r="V188" s="158">
        <f t="shared" si="59"/>
        <v>0</v>
      </c>
      <c r="W188" s="158">
        <f t="shared" si="59"/>
        <v>0</v>
      </c>
      <c r="X188" s="158">
        <f t="shared" si="59"/>
        <v>0</v>
      </c>
      <c r="Y188" s="158">
        <f t="shared" si="59"/>
        <v>0</v>
      </c>
      <c r="Z188" s="158">
        <f t="shared" si="80"/>
        <v>0</v>
      </c>
      <c r="AA188" s="158">
        <f t="shared" si="80"/>
        <v>0</v>
      </c>
      <c r="AB188" s="158">
        <f t="shared" si="80"/>
        <v>0</v>
      </c>
      <c r="AC188" s="158">
        <f t="shared" si="80"/>
        <v>0</v>
      </c>
      <c r="AD188" s="158">
        <f t="shared" si="80"/>
        <v>0</v>
      </c>
      <c r="AE188" s="44" t="str">
        <f>IF(J188="s",IF(K188&gt;(SUMMARY!$I$12*H188),K188,0),"- ")</f>
        <v xml:space="preserve">- </v>
      </c>
      <c r="AF188" s="56" t="str">
        <f t="shared" si="60"/>
        <v>OK</v>
      </c>
      <c r="AG188" s="56">
        <f t="shared" si="61"/>
        <v>0</v>
      </c>
      <c r="AH188" s="56">
        <f t="shared" si="62"/>
        <v>0</v>
      </c>
      <c r="AI188" s="56">
        <f t="shared" si="63"/>
        <v>0</v>
      </c>
      <c r="AJ188" s="56">
        <f t="shared" si="64"/>
        <v>0</v>
      </c>
      <c r="AK188" s="56">
        <f t="shared" si="65"/>
        <v>0</v>
      </c>
      <c r="AL188" s="56">
        <f t="shared" si="66"/>
        <v>0</v>
      </c>
      <c r="AM188" s="159" t="b">
        <f t="shared" si="67"/>
        <v>0</v>
      </c>
      <c r="AN188" s="160" t="str">
        <f>IF(J188="c",SUMMARY!$C$13*F188/12,"-")</f>
        <v>-</v>
      </c>
      <c r="AO188" s="160" t="str">
        <f>IF(J188="s",SUMMARY!$C$12*I188,"-")</f>
        <v>-</v>
      </c>
      <c r="AP188" s="178" t="str">
        <f t="shared" si="68"/>
        <v>-</v>
      </c>
      <c r="AQ188" s="166" t="str">
        <f>IF(J188="s",H188*SUMMARY!$I$12,"-")</f>
        <v>-</v>
      </c>
      <c r="AR188" s="170" t="str">
        <f>IF(J188="S",IF(AO188*SUMMARY!$H$61&gt;AQ188,SUMMARY!$H$61*AQ188,AO188),"-")</f>
        <v>-</v>
      </c>
      <c r="AS188" s="32"/>
      <c r="AT188" s="125">
        <f t="shared" si="75"/>
        <v>0</v>
      </c>
      <c r="AU188" s="125">
        <f t="shared" si="76"/>
        <v>0</v>
      </c>
      <c r="AV188" s="183">
        <f t="shared" si="77"/>
        <v>0</v>
      </c>
      <c r="AW188" s="32"/>
      <c r="AX188" s="32"/>
      <c r="AY188" s="450" t="str">
        <f t="shared" si="78"/>
        <v xml:space="preserve"> </v>
      </c>
    </row>
    <row r="189" spans="1:51" s="120" customFormat="1">
      <c r="A189" s="547"/>
      <c r="B189" s="547"/>
      <c r="C189" s="117">
        <f t="shared" si="79"/>
        <v>168</v>
      </c>
      <c r="D189" s="173"/>
      <c r="E189" s="173"/>
      <c r="F189" s="341">
        <f t="shared" si="69"/>
        <v>0</v>
      </c>
      <c r="G189" s="117"/>
      <c r="H189" s="118" t="str">
        <f t="shared" si="56"/>
        <v>-</v>
      </c>
      <c r="I189" s="119" t="str">
        <f>IF(J189="s",(D189+E189)/16*F189/12*SUMMARY!$H$60," ")</f>
        <v xml:space="preserve"> </v>
      </c>
      <c r="J189" s="119" t="str">
        <f>IF(F189&gt;0,IF(B189&lt;SUMMARY!$H$63,"C","S")," ")</f>
        <v xml:space="preserve"> </v>
      </c>
      <c r="K189" s="119" t="str">
        <f t="shared" si="57"/>
        <v>-</v>
      </c>
      <c r="L189" s="156"/>
      <c r="M189" s="44" t="str">
        <f t="shared" si="58"/>
        <v>-</v>
      </c>
      <c r="N189" s="157">
        <f t="shared" si="70"/>
        <v>0</v>
      </c>
      <c r="O189" s="157">
        <f t="shared" si="71"/>
        <v>0</v>
      </c>
      <c r="P189" s="157">
        <f t="shared" si="72"/>
        <v>0</v>
      </c>
      <c r="Q189" s="157">
        <f t="shared" si="73"/>
        <v>0</v>
      </c>
      <c r="R189" s="158">
        <f t="shared" si="74"/>
        <v>0</v>
      </c>
      <c r="S189" s="158">
        <f t="shared" si="74"/>
        <v>0</v>
      </c>
      <c r="T189" s="158">
        <f t="shared" si="74"/>
        <v>0</v>
      </c>
      <c r="U189" s="158">
        <f t="shared" si="74"/>
        <v>0</v>
      </c>
      <c r="V189" s="158">
        <f t="shared" si="59"/>
        <v>0</v>
      </c>
      <c r="W189" s="158">
        <f t="shared" si="59"/>
        <v>0</v>
      </c>
      <c r="X189" s="158">
        <f t="shared" si="59"/>
        <v>0</v>
      </c>
      <c r="Y189" s="158">
        <f t="shared" si="59"/>
        <v>0</v>
      </c>
      <c r="Z189" s="158">
        <f t="shared" si="80"/>
        <v>0</v>
      </c>
      <c r="AA189" s="158">
        <f t="shared" si="80"/>
        <v>0</v>
      </c>
      <c r="AB189" s="158">
        <f t="shared" si="80"/>
        <v>0</v>
      </c>
      <c r="AC189" s="158">
        <f t="shared" si="80"/>
        <v>0</v>
      </c>
      <c r="AD189" s="158">
        <f t="shared" si="80"/>
        <v>0</v>
      </c>
      <c r="AE189" s="44" t="str">
        <f>IF(J189="s",IF(K189&gt;(SUMMARY!$I$12*H189),K189,0),"- ")</f>
        <v xml:space="preserve">- </v>
      </c>
      <c r="AF189" s="56" t="str">
        <f t="shared" si="60"/>
        <v>OK</v>
      </c>
      <c r="AG189" s="56">
        <f t="shared" si="61"/>
        <v>0</v>
      </c>
      <c r="AH189" s="56">
        <f t="shared" si="62"/>
        <v>0</v>
      </c>
      <c r="AI189" s="56">
        <f t="shared" si="63"/>
        <v>0</v>
      </c>
      <c r="AJ189" s="56">
        <f t="shared" si="64"/>
        <v>0</v>
      </c>
      <c r="AK189" s="56">
        <f t="shared" si="65"/>
        <v>0</v>
      </c>
      <c r="AL189" s="56">
        <f t="shared" si="66"/>
        <v>0</v>
      </c>
      <c r="AM189" s="159" t="b">
        <f t="shared" si="67"/>
        <v>0</v>
      </c>
      <c r="AN189" s="160" t="str">
        <f>IF(J189="c",SUMMARY!$C$13*F189/12,"-")</f>
        <v>-</v>
      </c>
      <c r="AO189" s="160" t="str">
        <f>IF(J189="s",SUMMARY!$C$12*I189,"-")</f>
        <v>-</v>
      </c>
      <c r="AP189" s="178" t="str">
        <f t="shared" si="68"/>
        <v>-</v>
      </c>
      <c r="AQ189" s="166" t="str">
        <f>IF(J189="s",H189*SUMMARY!$I$12,"-")</f>
        <v>-</v>
      </c>
      <c r="AR189" s="170" t="str">
        <f>IF(J189="S",IF(AO189*SUMMARY!$H$61&gt;AQ189,SUMMARY!$H$61*AQ189,AO189),"-")</f>
        <v>-</v>
      </c>
      <c r="AS189" s="32"/>
      <c r="AT189" s="125">
        <f t="shared" si="75"/>
        <v>0</v>
      </c>
      <c r="AU189" s="125">
        <f t="shared" si="76"/>
        <v>0</v>
      </c>
      <c r="AV189" s="183">
        <f t="shared" si="77"/>
        <v>0</v>
      </c>
      <c r="AW189" s="32"/>
      <c r="AX189" s="32"/>
      <c r="AY189" s="450" t="str">
        <f t="shared" si="78"/>
        <v xml:space="preserve"> </v>
      </c>
    </row>
    <row r="190" spans="1:51" s="120" customFormat="1">
      <c r="A190" s="547"/>
      <c r="B190" s="547"/>
      <c r="C190" s="117">
        <f t="shared" si="79"/>
        <v>169</v>
      </c>
      <c r="D190" s="173"/>
      <c r="E190" s="173"/>
      <c r="F190" s="341">
        <f t="shared" si="69"/>
        <v>0</v>
      </c>
      <c r="G190" s="117"/>
      <c r="H190" s="118" t="str">
        <f t="shared" si="56"/>
        <v>-</v>
      </c>
      <c r="I190" s="119" t="str">
        <f>IF(J190="s",(D190+E190)/16*F190/12*SUMMARY!$H$60," ")</f>
        <v xml:space="preserve"> </v>
      </c>
      <c r="J190" s="119" t="str">
        <f>IF(F190&gt;0,IF(B190&lt;SUMMARY!$H$63,"C","S")," ")</f>
        <v xml:space="preserve"> </v>
      </c>
      <c r="K190" s="119" t="str">
        <f t="shared" si="57"/>
        <v>-</v>
      </c>
      <c r="L190" s="156"/>
      <c r="M190" s="44" t="str">
        <f t="shared" si="58"/>
        <v>-</v>
      </c>
      <c r="N190" s="157">
        <f t="shared" si="70"/>
        <v>0</v>
      </c>
      <c r="O190" s="157">
        <f t="shared" si="71"/>
        <v>0</v>
      </c>
      <c r="P190" s="157">
        <f t="shared" si="72"/>
        <v>0</v>
      </c>
      <c r="Q190" s="157">
        <f t="shared" si="73"/>
        <v>0</v>
      </c>
      <c r="R190" s="158">
        <f t="shared" si="74"/>
        <v>0</v>
      </c>
      <c r="S190" s="158">
        <f t="shared" si="74"/>
        <v>0</v>
      </c>
      <c r="T190" s="158">
        <f t="shared" si="74"/>
        <v>0</v>
      </c>
      <c r="U190" s="158">
        <f t="shared" si="74"/>
        <v>0</v>
      </c>
      <c r="V190" s="158">
        <f t="shared" si="59"/>
        <v>0</v>
      </c>
      <c r="W190" s="158">
        <f t="shared" si="59"/>
        <v>0</v>
      </c>
      <c r="X190" s="158">
        <f t="shared" si="59"/>
        <v>0</v>
      </c>
      <c r="Y190" s="158">
        <f t="shared" si="59"/>
        <v>0</v>
      </c>
      <c r="Z190" s="158">
        <f t="shared" si="80"/>
        <v>0</v>
      </c>
      <c r="AA190" s="158">
        <f t="shared" si="80"/>
        <v>0</v>
      </c>
      <c r="AB190" s="158">
        <f t="shared" si="80"/>
        <v>0</v>
      </c>
      <c r="AC190" s="158">
        <f t="shared" si="80"/>
        <v>0</v>
      </c>
      <c r="AD190" s="158">
        <f t="shared" si="80"/>
        <v>0</v>
      </c>
      <c r="AE190" s="44" t="str">
        <f>IF(J190="s",IF(K190&gt;(SUMMARY!$I$12*H190),K190,0),"- ")</f>
        <v xml:space="preserve">- </v>
      </c>
      <c r="AF190" s="56" t="str">
        <f t="shared" si="60"/>
        <v>OK</v>
      </c>
      <c r="AG190" s="56">
        <f t="shared" si="61"/>
        <v>0</v>
      </c>
      <c r="AH190" s="56">
        <f t="shared" si="62"/>
        <v>0</v>
      </c>
      <c r="AI190" s="56">
        <f t="shared" si="63"/>
        <v>0</v>
      </c>
      <c r="AJ190" s="56">
        <f t="shared" si="64"/>
        <v>0</v>
      </c>
      <c r="AK190" s="56">
        <f t="shared" si="65"/>
        <v>0</v>
      </c>
      <c r="AL190" s="56">
        <f t="shared" si="66"/>
        <v>0</v>
      </c>
      <c r="AM190" s="159" t="b">
        <f t="shared" si="67"/>
        <v>0</v>
      </c>
      <c r="AN190" s="160" t="str">
        <f>IF(J190="c",SUMMARY!$C$13*F190/12,"-")</f>
        <v>-</v>
      </c>
      <c r="AO190" s="160" t="str">
        <f>IF(J190="s",SUMMARY!$C$12*I190,"-")</f>
        <v>-</v>
      </c>
      <c r="AP190" s="178" t="str">
        <f t="shared" si="68"/>
        <v>-</v>
      </c>
      <c r="AQ190" s="166" t="str">
        <f>IF(J190="s",H190*SUMMARY!$I$12,"-")</f>
        <v>-</v>
      </c>
      <c r="AR190" s="170" t="str">
        <f>IF(J190="S",IF(AO190*SUMMARY!$H$61&gt;AQ190,SUMMARY!$H$61*AQ190,AO190),"-")</f>
        <v>-</v>
      </c>
      <c r="AS190" s="32"/>
      <c r="AT190" s="125">
        <f t="shared" si="75"/>
        <v>0</v>
      </c>
      <c r="AU190" s="125">
        <f t="shared" si="76"/>
        <v>0</v>
      </c>
      <c r="AV190" s="183">
        <f t="shared" si="77"/>
        <v>0</v>
      </c>
      <c r="AW190" s="32"/>
      <c r="AX190" s="32"/>
      <c r="AY190" s="450" t="str">
        <f t="shared" si="78"/>
        <v xml:space="preserve"> </v>
      </c>
    </row>
    <row r="191" spans="1:51" s="120" customFormat="1">
      <c r="A191" s="547"/>
      <c r="B191" s="547"/>
      <c r="C191" s="117">
        <f t="shared" si="79"/>
        <v>170</v>
      </c>
      <c r="D191" s="173"/>
      <c r="E191" s="173"/>
      <c r="F191" s="341">
        <f t="shared" si="69"/>
        <v>0</v>
      </c>
      <c r="G191" s="117"/>
      <c r="H191" s="118" t="str">
        <f t="shared" si="56"/>
        <v>-</v>
      </c>
      <c r="I191" s="119" t="str">
        <f>IF(J191="s",(D191+E191)/16*F191/12*SUMMARY!$H$60," ")</f>
        <v xml:space="preserve"> </v>
      </c>
      <c r="J191" s="119" t="str">
        <f>IF(F191&gt;0,IF(B191&lt;SUMMARY!$H$63,"C","S")," ")</f>
        <v xml:space="preserve"> </v>
      </c>
      <c r="K191" s="119" t="str">
        <f t="shared" si="57"/>
        <v>-</v>
      </c>
      <c r="L191" s="156"/>
      <c r="M191" s="44" t="str">
        <f t="shared" si="58"/>
        <v>-</v>
      </c>
      <c r="N191" s="157">
        <f t="shared" si="70"/>
        <v>0</v>
      </c>
      <c r="O191" s="157">
        <f t="shared" si="71"/>
        <v>0</v>
      </c>
      <c r="P191" s="157">
        <f t="shared" si="72"/>
        <v>0</v>
      </c>
      <c r="Q191" s="157">
        <f t="shared" si="73"/>
        <v>0</v>
      </c>
      <c r="R191" s="158">
        <f t="shared" si="74"/>
        <v>0</v>
      </c>
      <c r="S191" s="158">
        <f t="shared" si="74"/>
        <v>0</v>
      </c>
      <c r="T191" s="158">
        <f t="shared" si="74"/>
        <v>0</v>
      </c>
      <c r="U191" s="158">
        <f t="shared" si="74"/>
        <v>0</v>
      </c>
      <c r="V191" s="158">
        <f t="shared" si="59"/>
        <v>0</v>
      </c>
      <c r="W191" s="158">
        <f t="shared" si="59"/>
        <v>0</v>
      </c>
      <c r="X191" s="158">
        <f t="shared" si="59"/>
        <v>0</v>
      </c>
      <c r="Y191" s="158">
        <f t="shared" si="59"/>
        <v>0</v>
      </c>
      <c r="Z191" s="158">
        <f t="shared" si="80"/>
        <v>0</v>
      </c>
      <c r="AA191" s="158">
        <f t="shared" si="80"/>
        <v>0</v>
      </c>
      <c r="AB191" s="158">
        <f t="shared" si="80"/>
        <v>0</v>
      </c>
      <c r="AC191" s="158">
        <f t="shared" si="80"/>
        <v>0</v>
      </c>
      <c r="AD191" s="158">
        <f t="shared" si="80"/>
        <v>0</v>
      </c>
      <c r="AE191" s="44" t="str">
        <f>IF(J191="s",IF(K191&gt;(SUMMARY!$I$12*H191),K191,0),"- ")</f>
        <v xml:space="preserve">- </v>
      </c>
      <c r="AF191" s="56" t="str">
        <f t="shared" si="60"/>
        <v>OK</v>
      </c>
      <c r="AG191" s="56">
        <f t="shared" si="61"/>
        <v>0</v>
      </c>
      <c r="AH191" s="56">
        <f t="shared" si="62"/>
        <v>0</v>
      </c>
      <c r="AI191" s="56">
        <f t="shared" si="63"/>
        <v>0</v>
      </c>
      <c r="AJ191" s="56">
        <f t="shared" si="64"/>
        <v>0</v>
      </c>
      <c r="AK191" s="56">
        <f t="shared" si="65"/>
        <v>0</v>
      </c>
      <c r="AL191" s="56">
        <f t="shared" si="66"/>
        <v>0</v>
      </c>
      <c r="AM191" s="159" t="b">
        <f t="shared" si="67"/>
        <v>0</v>
      </c>
      <c r="AN191" s="160" t="str">
        <f>IF(J191="c",SUMMARY!$C$13*F191/12,"-")</f>
        <v>-</v>
      </c>
      <c r="AO191" s="160" t="str">
        <f>IF(J191="s",SUMMARY!$C$12*I191,"-")</f>
        <v>-</v>
      </c>
      <c r="AP191" s="178" t="str">
        <f t="shared" si="68"/>
        <v>-</v>
      </c>
      <c r="AQ191" s="166" t="str">
        <f>IF(J191="s",H191*SUMMARY!$I$12,"-")</f>
        <v>-</v>
      </c>
      <c r="AR191" s="170" t="str">
        <f>IF(J191="S",IF(AO191*SUMMARY!$H$61&gt;AQ191,SUMMARY!$H$61*AQ191,AO191),"-")</f>
        <v>-</v>
      </c>
      <c r="AS191" s="32"/>
      <c r="AT191" s="125">
        <f t="shared" si="75"/>
        <v>0</v>
      </c>
      <c r="AU191" s="125">
        <f t="shared" si="76"/>
        <v>0</v>
      </c>
      <c r="AV191" s="183">
        <f t="shared" si="77"/>
        <v>0</v>
      </c>
      <c r="AW191" s="32"/>
      <c r="AX191" s="32"/>
      <c r="AY191" s="450" t="str">
        <f t="shared" si="78"/>
        <v xml:space="preserve"> </v>
      </c>
    </row>
    <row r="192" spans="1:51" s="120" customFormat="1">
      <c r="A192" s="547"/>
      <c r="B192" s="547"/>
      <c r="C192" s="117">
        <f t="shared" si="79"/>
        <v>171</v>
      </c>
      <c r="D192" s="173"/>
      <c r="E192" s="173"/>
      <c r="F192" s="341">
        <f t="shared" si="69"/>
        <v>0</v>
      </c>
      <c r="G192" s="117"/>
      <c r="H192" s="118" t="str">
        <f t="shared" si="56"/>
        <v>-</v>
      </c>
      <c r="I192" s="119" t="str">
        <f>IF(J192="s",(D192+E192)/16*F192/12*SUMMARY!$H$60," ")</f>
        <v xml:space="preserve"> </v>
      </c>
      <c r="J192" s="119" t="str">
        <f>IF(F192&gt;0,IF(B192&lt;SUMMARY!$H$63,"C","S")," ")</f>
        <v xml:space="preserve"> </v>
      </c>
      <c r="K192" s="119" t="str">
        <f t="shared" si="57"/>
        <v>-</v>
      </c>
      <c r="L192" s="156"/>
      <c r="M192" s="44" t="str">
        <f t="shared" si="58"/>
        <v>-</v>
      </c>
      <c r="N192" s="157">
        <f t="shared" si="70"/>
        <v>0</v>
      </c>
      <c r="O192" s="157">
        <f t="shared" si="71"/>
        <v>0</v>
      </c>
      <c r="P192" s="157">
        <f t="shared" si="72"/>
        <v>0</v>
      </c>
      <c r="Q192" s="157">
        <f t="shared" si="73"/>
        <v>0</v>
      </c>
      <c r="R192" s="158">
        <f t="shared" si="74"/>
        <v>0</v>
      </c>
      <c r="S192" s="158">
        <f t="shared" si="74"/>
        <v>0</v>
      </c>
      <c r="T192" s="158">
        <f t="shared" si="74"/>
        <v>0</v>
      </c>
      <c r="U192" s="158">
        <f t="shared" si="74"/>
        <v>0</v>
      </c>
      <c r="V192" s="158">
        <f t="shared" si="59"/>
        <v>0</v>
      </c>
      <c r="W192" s="158">
        <f t="shared" si="59"/>
        <v>0</v>
      </c>
      <c r="X192" s="158">
        <f t="shared" si="59"/>
        <v>0</v>
      </c>
      <c r="Y192" s="158">
        <f t="shared" si="59"/>
        <v>0</v>
      </c>
      <c r="Z192" s="158">
        <f t="shared" si="80"/>
        <v>0</v>
      </c>
      <c r="AA192" s="158">
        <f t="shared" si="80"/>
        <v>0</v>
      </c>
      <c r="AB192" s="158">
        <f t="shared" si="80"/>
        <v>0</v>
      </c>
      <c r="AC192" s="158">
        <f t="shared" si="80"/>
        <v>0</v>
      </c>
      <c r="AD192" s="158">
        <f t="shared" si="80"/>
        <v>0</v>
      </c>
      <c r="AE192" s="44" t="str">
        <f>IF(J192="s",IF(K192&gt;(SUMMARY!$I$12*H192),K192,0),"- ")</f>
        <v xml:space="preserve">- </v>
      </c>
      <c r="AF192" s="56" t="str">
        <f t="shared" si="60"/>
        <v>OK</v>
      </c>
      <c r="AG192" s="56">
        <f t="shared" si="61"/>
        <v>0</v>
      </c>
      <c r="AH192" s="56">
        <f t="shared" si="62"/>
        <v>0</v>
      </c>
      <c r="AI192" s="56">
        <f t="shared" si="63"/>
        <v>0</v>
      </c>
      <c r="AJ192" s="56">
        <f t="shared" si="64"/>
        <v>0</v>
      </c>
      <c r="AK192" s="56">
        <f t="shared" si="65"/>
        <v>0</v>
      </c>
      <c r="AL192" s="56">
        <f t="shared" si="66"/>
        <v>0</v>
      </c>
      <c r="AM192" s="159" t="b">
        <f t="shared" si="67"/>
        <v>0</v>
      </c>
      <c r="AN192" s="160" t="str">
        <f>IF(J192="c",SUMMARY!$C$13*F192/12,"-")</f>
        <v>-</v>
      </c>
      <c r="AO192" s="160" t="str">
        <f>IF(J192="s",SUMMARY!$C$12*I192,"-")</f>
        <v>-</v>
      </c>
      <c r="AP192" s="178" t="str">
        <f t="shared" si="68"/>
        <v>-</v>
      </c>
      <c r="AQ192" s="166" t="str">
        <f>IF(J192="s",H192*SUMMARY!$I$12,"-")</f>
        <v>-</v>
      </c>
      <c r="AR192" s="170" t="str">
        <f>IF(J192="S",IF(AO192*SUMMARY!$H$61&gt;AQ192,SUMMARY!$H$61*AQ192,AO192),"-")</f>
        <v>-</v>
      </c>
      <c r="AS192" s="32"/>
      <c r="AT192" s="125">
        <f t="shared" si="75"/>
        <v>0</v>
      </c>
      <c r="AU192" s="125">
        <f t="shared" si="76"/>
        <v>0</v>
      </c>
      <c r="AV192" s="183">
        <f t="shared" si="77"/>
        <v>0</v>
      </c>
      <c r="AW192" s="32"/>
      <c r="AX192" s="32"/>
      <c r="AY192" s="450" t="str">
        <f t="shared" si="78"/>
        <v xml:space="preserve"> </v>
      </c>
    </row>
    <row r="193" spans="1:51" s="120" customFormat="1">
      <c r="A193" s="547"/>
      <c r="B193" s="547"/>
      <c r="C193" s="117">
        <f t="shared" si="79"/>
        <v>172</v>
      </c>
      <c r="D193" s="173"/>
      <c r="E193" s="173"/>
      <c r="F193" s="341">
        <f t="shared" si="69"/>
        <v>0</v>
      </c>
      <c r="G193" s="117"/>
      <c r="H193" s="118" t="str">
        <f t="shared" si="56"/>
        <v>-</v>
      </c>
      <c r="I193" s="119" t="str">
        <f>IF(J193="s",(D193+E193)/16*F193/12*SUMMARY!$H$60," ")</f>
        <v xml:space="preserve"> </v>
      </c>
      <c r="J193" s="119" t="str">
        <f>IF(F193&gt;0,IF(B193&lt;SUMMARY!$H$63,"C","S")," ")</f>
        <v xml:space="preserve"> </v>
      </c>
      <c r="K193" s="119" t="str">
        <f t="shared" si="57"/>
        <v>-</v>
      </c>
      <c r="L193" s="156"/>
      <c r="M193" s="44" t="str">
        <f t="shared" si="58"/>
        <v>-</v>
      </c>
      <c r="N193" s="157">
        <f t="shared" si="70"/>
        <v>0</v>
      </c>
      <c r="O193" s="157">
        <f t="shared" si="71"/>
        <v>0</v>
      </c>
      <c r="P193" s="157">
        <f t="shared" si="72"/>
        <v>0</v>
      </c>
      <c r="Q193" s="157">
        <f t="shared" si="73"/>
        <v>0</v>
      </c>
      <c r="R193" s="158">
        <f t="shared" si="74"/>
        <v>0</v>
      </c>
      <c r="S193" s="158">
        <f t="shared" si="74"/>
        <v>0</v>
      </c>
      <c r="T193" s="158">
        <f t="shared" si="74"/>
        <v>0</v>
      </c>
      <c r="U193" s="158">
        <f t="shared" si="74"/>
        <v>0</v>
      </c>
      <c r="V193" s="158">
        <f t="shared" si="59"/>
        <v>0</v>
      </c>
      <c r="W193" s="158">
        <f t="shared" si="59"/>
        <v>0</v>
      </c>
      <c r="X193" s="158">
        <f t="shared" si="59"/>
        <v>0</v>
      </c>
      <c r="Y193" s="158">
        <f t="shared" si="59"/>
        <v>0</v>
      </c>
      <c r="Z193" s="158">
        <f t="shared" si="80"/>
        <v>0</v>
      </c>
      <c r="AA193" s="158">
        <f t="shared" si="80"/>
        <v>0</v>
      </c>
      <c r="AB193" s="158">
        <f t="shared" si="80"/>
        <v>0</v>
      </c>
      <c r="AC193" s="158">
        <f t="shared" si="80"/>
        <v>0</v>
      </c>
      <c r="AD193" s="158">
        <f t="shared" si="80"/>
        <v>0</v>
      </c>
      <c r="AE193" s="44" t="str">
        <f>IF(J193="s",IF(K193&gt;(SUMMARY!$I$12*H193),K193,0),"- ")</f>
        <v xml:space="preserve">- </v>
      </c>
      <c r="AF193" s="56" t="str">
        <f t="shared" si="60"/>
        <v>OK</v>
      </c>
      <c r="AG193" s="56">
        <f t="shared" si="61"/>
        <v>0</v>
      </c>
      <c r="AH193" s="56">
        <f t="shared" si="62"/>
        <v>0</v>
      </c>
      <c r="AI193" s="56">
        <f t="shared" si="63"/>
        <v>0</v>
      </c>
      <c r="AJ193" s="56">
        <f t="shared" si="64"/>
        <v>0</v>
      </c>
      <c r="AK193" s="56">
        <f t="shared" si="65"/>
        <v>0</v>
      </c>
      <c r="AL193" s="56">
        <f t="shared" si="66"/>
        <v>0</v>
      </c>
      <c r="AM193" s="159" t="b">
        <f t="shared" si="67"/>
        <v>0</v>
      </c>
      <c r="AN193" s="160" t="str">
        <f>IF(J193="c",SUMMARY!$C$13*F193/12,"-")</f>
        <v>-</v>
      </c>
      <c r="AO193" s="160" t="str">
        <f>IF(J193="s",SUMMARY!$C$12*I193,"-")</f>
        <v>-</v>
      </c>
      <c r="AP193" s="178" t="str">
        <f t="shared" si="68"/>
        <v>-</v>
      </c>
      <c r="AQ193" s="166" t="str">
        <f>IF(J193="s",H193*SUMMARY!$I$12,"-")</f>
        <v>-</v>
      </c>
      <c r="AR193" s="170" t="str">
        <f>IF(J193="S",IF(AO193*SUMMARY!$H$61&gt;AQ193,SUMMARY!$H$61*AQ193,AO193),"-")</f>
        <v>-</v>
      </c>
      <c r="AS193" s="32"/>
      <c r="AT193" s="125">
        <f t="shared" si="75"/>
        <v>0</v>
      </c>
      <c r="AU193" s="125">
        <f t="shared" si="76"/>
        <v>0</v>
      </c>
      <c r="AV193" s="183">
        <f t="shared" si="77"/>
        <v>0</v>
      </c>
      <c r="AW193" s="32"/>
      <c r="AX193" s="32"/>
      <c r="AY193" s="450" t="str">
        <f t="shared" si="78"/>
        <v xml:space="preserve"> </v>
      </c>
    </row>
    <row r="194" spans="1:51" s="120" customFormat="1">
      <c r="A194" s="547"/>
      <c r="B194" s="547"/>
      <c r="C194" s="117">
        <f t="shared" si="79"/>
        <v>173</v>
      </c>
      <c r="D194" s="173"/>
      <c r="E194" s="173"/>
      <c r="F194" s="341">
        <f t="shared" si="69"/>
        <v>0</v>
      </c>
      <c r="G194" s="117"/>
      <c r="H194" s="118" t="str">
        <f t="shared" si="56"/>
        <v>-</v>
      </c>
      <c r="I194" s="119" t="str">
        <f>IF(J194="s",(D194+E194)/16*F194/12*SUMMARY!$H$60," ")</f>
        <v xml:space="preserve"> </v>
      </c>
      <c r="J194" s="119" t="str">
        <f>IF(F194&gt;0,IF(B194&lt;SUMMARY!$H$63,"C","S")," ")</f>
        <v xml:space="preserve"> </v>
      </c>
      <c r="K194" s="119" t="str">
        <f t="shared" si="57"/>
        <v>-</v>
      </c>
      <c r="L194" s="156"/>
      <c r="M194" s="44" t="str">
        <f t="shared" si="58"/>
        <v>-</v>
      </c>
      <c r="N194" s="157">
        <f t="shared" si="70"/>
        <v>0</v>
      </c>
      <c r="O194" s="157">
        <f t="shared" si="71"/>
        <v>0</v>
      </c>
      <c r="P194" s="157">
        <f t="shared" si="72"/>
        <v>0</v>
      </c>
      <c r="Q194" s="157">
        <f t="shared" si="73"/>
        <v>0</v>
      </c>
      <c r="R194" s="158">
        <f t="shared" si="74"/>
        <v>0</v>
      </c>
      <c r="S194" s="158">
        <f t="shared" si="74"/>
        <v>0</v>
      </c>
      <c r="T194" s="158">
        <f t="shared" si="74"/>
        <v>0</v>
      </c>
      <c r="U194" s="158">
        <f t="shared" si="74"/>
        <v>0</v>
      </c>
      <c r="V194" s="158">
        <f t="shared" si="59"/>
        <v>0</v>
      </c>
      <c r="W194" s="158">
        <f t="shared" si="59"/>
        <v>0</v>
      </c>
      <c r="X194" s="158">
        <f t="shared" si="59"/>
        <v>0</v>
      </c>
      <c r="Y194" s="158">
        <f t="shared" si="59"/>
        <v>0</v>
      </c>
      <c r="Z194" s="158">
        <f t="shared" si="80"/>
        <v>0</v>
      </c>
      <c r="AA194" s="158">
        <f t="shared" si="80"/>
        <v>0</v>
      </c>
      <c r="AB194" s="158">
        <f t="shared" si="80"/>
        <v>0</v>
      </c>
      <c r="AC194" s="158">
        <f t="shared" si="80"/>
        <v>0</v>
      </c>
      <c r="AD194" s="158">
        <f t="shared" si="80"/>
        <v>0</v>
      </c>
      <c r="AE194" s="44" t="str">
        <f>IF(J194="s",IF(K194&gt;(SUMMARY!$I$12*H194),K194,0),"- ")</f>
        <v xml:space="preserve">- </v>
      </c>
      <c r="AF194" s="56" t="str">
        <f t="shared" si="60"/>
        <v>OK</v>
      </c>
      <c r="AG194" s="56">
        <f t="shared" si="61"/>
        <v>0</v>
      </c>
      <c r="AH194" s="56">
        <f t="shared" si="62"/>
        <v>0</v>
      </c>
      <c r="AI194" s="56">
        <f t="shared" si="63"/>
        <v>0</v>
      </c>
      <c r="AJ194" s="56">
        <f t="shared" si="64"/>
        <v>0</v>
      </c>
      <c r="AK194" s="56">
        <f t="shared" si="65"/>
        <v>0</v>
      </c>
      <c r="AL194" s="56">
        <f t="shared" si="66"/>
        <v>0</v>
      </c>
      <c r="AM194" s="159" t="b">
        <f t="shared" si="67"/>
        <v>0</v>
      </c>
      <c r="AN194" s="160" t="str">
        <f>IF(J194="c",SUMMARY!$C$13*F194/12,"-")</f>
        <v>-</v>
      </c>
      <c r="AO194" s="160" t="str">
        <f>IF(J194="s",SUMMARY!$C$12*I194,"-")</f>
        <v>-</v>
      </c>
      <c r="AP194" s="178" t="str">
        <f t="shared" si="68"/>
        <v>-</v>
      </c>
      <c r="AQ194" s="166" t="str">
        <f>IF(J194="s",H194*SUMMARY!$I$12,"-")</f>
        <v>-</v>
      </c>
      <c r="AR194" s="170" t="str">
        <f>IF(J194="S",IF(AO194*SUMMARY!$H$61&gt;AQ194,SUMMARY!$H$61*AQ194,AO194),"-")</f>
        <v>-</v>
      </c>
      <c r="AS194" s="32"/>
      <c r="AT194" s="125">
        <f t="shared" si="75"/>
        <v>0</v>
      </c>
      <c r="AU194" s="125">
        <f t="shared" si="76"/>
        <v>0</v>
      </c>
      <c r="AV194" s="183">
        <f t="shared" si="77"/>
        <v>0</v>
      </c>
      <c r="AW194" s="32"/>
      <c r="AX194" s="32"/>
      <c r="AY194" s="450" t="str">
        <f t="shared" si="78"/>
        <v xml:space="preserve"> </v>
      </c>
    </row>
    <row r="195" spans="1:51" s="120" customFormat="1">
      <c r="A195" s="547"/>
      <c r="B195" s="547"/>
      <c r="C195" s="117">
        <f t="shared" si="79"/>
        <v>174</v>
      </c>
      <c r="D195" s="173"/>
      <c r="E195" s="173"/>
      <c r="F195" s="341">
        <f t="shared" si="69"/>
        <v>0</v>
      </c>
      <c r="G195" s="117"/>
      <c r="H195" s="118" t="str">
        <f t="shared" si="56"/>
        <v>-</v>
      </c>
      <c r="I195" s="119" t="str">
        <f>IF(J195="s",(D195+E195)/16*F195/12*SUMMARY!$H$60," ")</f>
        <v xml:space="preserve"> </v>
      </c>
      <c r="J195" s="119" t="str">
        <f>IF(F195&gt;0,IF(B195&lt;SUMMARY!$H$63,"C","S")," ")</f>
        <v xml:space="preserve"> </v>
      </c>
      <c r="K195" s="119" t="str">
        <f t="shared" si="57"/>
        <v>-</v>
      </c>
      <c r="L195" s="156"/>
      <c r="M195" s="44" t="str">
        <f t="shared" si="58"/>
        <v>-</v>
      </c>
      <c r="N195" s="157">
        <f t="shared" si="70"/>
        <v>0</v>
      </c>
      <c r="O195" s="157">
        <f t="shared" si="71"/>
        <v>0</v>
      </c>
      <c r="P195" s="157">
        <f t="shared" si="72"/>
        <v>0</v>
      </c>
      <c r="Q195" s="157">
        <f t="shared" si="73"/>
        <v>0</v>
      </c>
      <c r="R195" s="158">
        <f t="shared" si="74"/>
        <v>0</v>
      </c>
      <c r="S195" s="158">
        <f t="shared" si="74"/>
        <v>0</v>
      </c>
      <c r="T195" s="158">
        <f t="shared" si="74"/>
        <v>0</v>
      </c>
      <c r="U195" s="158">
        <f t="shared" si="74"/>
        <v>0</v>
      </c>
      <c r="V195" s="158">
        <f t="shared" si="59"/>
        <v>0</v>
      </c>
      <c r="W195" s="158">
        <f t="shared" si="59"/>
        <v>0</v>
      </c>
      <c r="X195" s="158">
        <f t="shared" si="59"/>
        <v>0</v>
      </c>
      <c r="Y195" s="158">
        <f t="shared" si="59"/>
        <v>0</v>
      </c>
      <c r="Z195" s="158">
        <f t="shared" si="80"/>
        <v>0</v>
      </c>
      <c r="AA195" s="158">
        <f t="shared" si="80"/>
        <v>0</v>
      </c>
      <c r="AB195" s="158">
        <f t="shared" si="80"/>
        <v>0</v>
      </c>
      <c r="AC195" s="158">
        <f t="shared" si="80"/>
        <v>0</v>
      </c>
      <c r="AD195" s="158">
        <f t="shared" si="80"/>
        <v>0</v>
      </c>
      <c r="AE195" s="44" t="str">
        <f>IF(J195="s",IF(K195&gt;(SUMMARY!$I$12*H195),K195,0),"- ")</f>
        <v xml:space="preserve">- </v>
      </c>
      <c r="AF195" s="56" t="str">
        <f t="shared" si="60"/>
        <v>OK</v>
      </c>
      <c r="AG195" s="56">
        <f t="shared" si="61"/>
        <v>0</v>
      </c>
      <c r="AH195" s="56">
        <f t="shared" si="62"/>
        <v>0</v>
      </c>
      <c r="AI195" s="56">
        <f t="shared" si="63"/>
        <v>0</v>
      </c>
      <c r="AJ195" s="56">
        <f t="shared" si="64"/>
        <v>0</v>
      </c>
      <c r="AK195" s="56">
        <f t="shared" si="65"/>
        <v>0</v>
      </c>
      <c r="AL195" s="56">
        <f t="shared" si="66"/>
        <v>0</v>
      </c>
      <c r="AM195" s="159" t="b">
        <f t="shared" si="67"/>
        <v>0</v>
      </c>
      <c r="AN195" s="160" t="str">
        <f>IF(J195="c",SUMMARY!$C$13*F195/12,"-")</f>
        <v>-</v>
      </c>
      <c r="AO195" s="160" t="str">
        <f>IF(J195="s",SUMMARY!$C$12*I195,"-")</f>
        <v>-</v>
      </c>
      <c r="AP195" s="178" t="str">
        <f t="shared" si="68"/>
        <v>-</v>
      </c>
      <c r="AQ195" s="166" t="str">
        <f>IF(J195="s",H195*SUMMARY!$I$12,"-")</f>
        <v>-</v>
      </c>
      <c r="AR195" s="170" t="str">
        <f>IF(J195="S",IF(AO195*SUMMARY!$H$61&gt;AQ195,SUMMARY!$H$61*AQ195,AO195),"-")</f>
        <v>-</v>
      </c>
      <c r="AS195" s="32"/>
      <c r="AT195" s="125">
        <f t="shared" si="75"/>
        <v>0</v>
      </c>
      <c r="AU195" s="125">
        <f t="shared" si="76"/>
        <v>0</v>
      </c>
      <c r="AV195" s="183">
        <f t="shared" si="77"/>
        <v>0</v>
      </c>
      <c r="AW195" s="32"/>
      <c r="AX195" s="32"/>
      <c r="AY195" s="450" t="str">
        <f t="shared" si="78"/>
        <v xml:space="preserve"> </v>
      </c>
    </row>
    <row r="196" spans="1:51" s="120" customFormat="1">
      <c r="A196" s="547"/>
      <c r="B196" s="547"/>
      <c r="C196" s="117">
        <f t="shared" si="79"/>
        <v>175</v>
      </c>
      <c r="D196" s="173"/>
      <c r="E196" s="173"/>
      <c r="F196" s="341">
        <f t="shared" si="69"/>
        <v>0</v>
      </c>
      <c r="G196" s="117"/>
      <c r="H196" s="118" t="str">
        <f t="shared" si="56"/>
        <v>-</v>
      </c>
      <c r="I196" s="119" t="str">
        <f>IF(J196="s",(D196+E196)/16*F196/12*SUMMARY!$H$60," ")</f>
        <v xml:space="preserve"> </v>
      </c>
      <c r="J196" s="119" t="str">
        <f>IF(F196&gt;0,IF(B196&lt;SUMMARY!$H$63,"C","S")," ")</f>
        <v xml:space="preserve"> </v>
      </c>
      <c r="K196" s="119" t="str">
        <f t="shared" si="57"/>
        <v>-</v>
      </c>
      <c r="L196" s="156"/>
      <c r="M196" s="44" t="str">
        <f t="shared" si="58"/>
        <v>-</v>
      </c>
      <c r="N196" s="157">
        <f t="shared" si="70"/>
        <v>0</v>
      </c>
      <c r="O196" s="157">
        <f t="shared" si="71"/>
        <v>0</v>
      </c>
      <c r="P196" s="157">
        <f t="shared" si="72"/>
        <v>0</v>
      </c>
      <c r="Q196" s="157">
        <f t="shared" si="73"/>
        <v>0</v>
      </c>
      <c r="R196" s="158">
        <f t="shared" si="74"/>
        <v>0</v>
      </c>
      <c r="S196" s="158">
        <f t="shared" si="74"/>
        <v>0</v>
      </c>
      <c r="T196" s="158">
        <f t="shared" si="74"/>
        <v>0</v>
      </c>
      <c r="U196" s="158">
        <f t="shared" si="74"/>
        <v>0</v>
      </c>
      <c r="V196" s="158">
        <f t="shared" si="59"/>
        <v>0</v>
      </c>
      <c r="W196" s="158">
        <f t="shared" si="59"/>
        <v>0</v>
      </c>
      <c r="X196" s="158">
        <f t="shared" si="59"/>
        <v>0</v>
      </c>
      <c r="Y196" s="158">
        <f t="shared" si="59"/>
        <v>0</v>
      </c>
      <c r="Z196" s="158">
        <f t="shared" si="80"/>
        <v>0</v>
      </c>
      <c r="AA196" s="158">
        <f t="shared" si="80"/>
        <v>0</v>
      </c>
      <c r="AB196" s="158">
        <f t="shared" si="80"/>
        <v>0</v>
      </c>
      <c r="AC196" s="158">
        <f t="shared" si="80"/>
        <v>0</v>
      </c>
      <c r="AD196" s="158">
        <f t="shared" si="80"/>
        <v>0</v>
      </c>
      <c r="AE196" s="44" t="str">
        <f>IF(J196="s",IF(K196&gt;(SUMMARY!$I$12*H196),K196,0),"- ")</f>
        <v xml:space="preserve">- </v>
      </c>
      <c r="AF196" s="56" t="str">
        <f t="shared" si="60"/>
        <v>OK</v>
      </c>
      <c r="AG196" s="56">
        <f t="shared" si="61"/>
        <v>0</v>
      </c>
      <c r="AH196" s="56">
        <f t="shared" si="62"/>
        <v>0</v>
      </c>
      <c r="AI196" s="56">
        <f t="shared" si="63"/>
        <v>0</v>
      </c>
      <c r="AJ196" s="56">
        <f t="shared" si="64"/>
        <v>0</v>
      </c>
      <c r="AK196" s="56">
        <f t="shared" si="65"/>
        <v>0</v>
      </c>
      <c r="AL196" s="56">
        <f t="shared" si="66"/>
        <v>0</v>
      </c>
      <c r="AM196" s="159" t="b">
        <f t="shared" si="67"/>
        <v>0</v>
      </c>
      <c r="AN196" s="160" t="str">
        <f>IF(J196="c",SUMMARY!$C$13*F196/12,"-")</f>
        <v>-</v>
      </c>
      <c r="AO196" s="160" t="str">
        <f>IF(J196="s",SUMMARY!$C$12*I196,"-")</f>
        <v>-</v>
      </c>
      <c r="AP196" s="178" t="str">
        <f t="shared" si="68"/>
        <v>-</v>
      </c>
      <c r="AQ196" s="166" t="str">
        <f>IF(J196="s",H196*SUMMARY!$I$12,"-")</f>
        <v>-</v>
      </c>
      <c r="AR196" s="170" t="str">
        <f>IF(J196="S",IF(AO196*SUMMARY!$H$61&gt;AQ196,SUMMARY!$H$61*AQ196,AO196),"-")</f>
        <v>-</v>
      </c>
      <c r="AS196" s="32"/>
      <c r="AT196" s="125">
        <f t="shared" si="75"/>
        <v>0</v>
      </c>
      <c r="AU196" s="125">
        <f t="shared" si="76"/>
        <v>0</v>
      </c>
      <c r="AV196" s="183">
        <f t="shared" si="77"/>
        <v>0</v>
      </c>
      <c r="AW196" s="32"/>
      <c r="AX196" s="32"/>
      <c r="AY196" s="450" t="str">
        <f t="shared" si="78"/>
        <v xml:space="preserve"> </v>
      </c>
    </row>
    <row r="197" spans="1:51" s="120" customFormat="1">
      <c r="A197" s="547"/>
      <c r="B197" s="547"/>
      <c r="C197" s="117">
        <f t="shared" si="79"/>
        <v>176</v>
      </c>
      <c r="D197" s="173"/>
      <c r="E197" s="173"/>
      <c r="F197" s="341">
        <f t="shared" si="69"/>
        <v>0</v>
      </c>
      <c r="G197" s="117"/>
      <c r="H197" s="118" t="str">
        <f t="shared" si="56"/>
        <v>-</v>
      </c>
      <c r="I197" s="119" t="str">
        <f>IF(J197="s",(D197+E197)/16*F197/12*SUMMARY!$H$60," ")</f>
        <v xml:space="preserve"> </v>
      </c>
      <c r="J197" s="119" t="str">
        <f>IF(F197&gt;0,IF(B197&lt;SUMMARY!$H$63,"C","S")," ")</f>
        <v xml:space="preserve"> </v>
      </c>
      <c r="K197" s="119" t="str">
        <f t="shared" si="57"/>
        <v>-</v>
      </c>
      <c r="L197" s="156"/>
      <c r="M197" s="44" t="str">
        <f t="shared" si="58"/>
        <v>-</v>
      </c>
      <c r="N197" s="157">
        <f t="shared" si="70"/>
        <v>0</v>
      </c>
      <c r="O197" s="157">
        <f t="shared" si="71"/>
        <v>0</v>
      </c>
      <c r="P197" s="157">
        <f t="shared" si="72"/>
        <v>0</v>
      </c>
      <c r="Q197" s="157">
        <f t="shared" si="73"/>
        <v>0</v>
      </c>
      <c r="R197" s="158">
        <f t="shared" si="74"/>
        <v>0</v>
      </c>
      <c r="S197" s="158">
        <f t="shared" si="74"/>
        <v>0</v>
      </c>
      <c r="T197" s="158">
        <f t="shared" si="74"/>
        <v>0</v>
      </c>
      <c r="U197" s="158">
        <f t="shared" si="74"/>
        <v>0</v>
      </c>
      <c r="V197" s="158">
        <f t="shared" si="59"/>
        <v>0</v>
      </c>
      <c r="W197" s="158">
        <f t="shared" si="59"/>
        <v>0</v>
      </c>
      <c r="X197" s="158">
        <f t="shared" si="59"/>
        <v>0</v>
      </c>
      <c r="Y197" s="158">
        <f t="shared" si="59"/>
        <v>0</v>
      </c>
      <c r="Z197" s="158">
        <f t="shared" si="80"/>
        <v>0</v>
      </c>
      <c r="AA197" s="158">
        <f t="shared" si="80"/>
        <v>0</v>
      </c>
      <c r="AB197" s="158">
        <f t="shared" si="80"/>
        <v>0</v>
      </c>
      <c r="AC197" s="158">
        <f t="shared" si="80"/>
        <v>0</v>
      </c>
      <c r="AD197" s="158">
        <f t="shared" si="80"/>
        <v>0</v>
      </c>
      <c r="AE197" s="44" t="str">
        <f>IF(J197="s",IF(K197&gt;(SUMMARY!$I$12*H197),K197,0),"- ")</f>
        <v xml:space="preserve">- </v>
      </c>
      <c r="AF197" s="56" t="str">
        <f t="shared" si="60"/>
        <v>OK</v>
      </c>
      <c r="AG197" s="56">
        <f t="shared" si="61"/>
        <v>0</v>
      </c>
      <c r="AH197" s="56">
        <f t="shared" si="62"/>
        <v>0</v>
      </c>
      <c r="AI197" s="56">
        <f t="shared" si="63"/>
        <v>0</v>
      </c>
      <c r="AJ197" s="56">
        <f t="shared" si="64"/>
        <v>0</v>
      </c>
      <c r="AK197" s="56">
        <f t="shared" si="65"/>
        <v>0</v>
      </c>
      <c r="AL197" s="56">
        <f t="shared" si="66"/>
        <v>0</v>
      </c>
      <c r="AM197" s="159" t="b">
        <f t="shared" si="67"/>
        <v>0</v>
      </c>
      <c r="AN197" s="160" t="str">
        <f>IF(J197="c",SUMMARY!$C$13*F197/12,"-")</f>
        <v>-</v>
      </c>
      <c r="AO197" s="160" t="str">
        <f>IF(J197="s",SUMMARY!$C$12*I197,"-")</f>
        <v>-</v>
      </c>
      <c r="AP197" s="178" t="str">
        <f t="shared" si="68"/>
        <v>-</v>
      </c>
      <c r="AQ197" s="166" t="str">
        <f>IF(J197="s",H197*SUMMARY!$I$12,"-")</f>
        <v>-</v>
      </c>
      <c r="AR197" s="170" t="str">
        <f>IF(J197="S",IF(AO197*SUMMARY!$H$61&gt;AQ197,SUMMARY!$H$61*AQ197,AO197),"-")</f>
        <v>-</v>
      </c>
      <c r="AS197" s="32"/>
      <c r="AT197" s="125">
        <f t="shared" si="75"/>
        <v>0</v>
      </c>
      <c r="AU197" s="125">
        <f t="shared" si="76"/>
        <v>0</v>
      </c>
      <c r="AV197" s="183">
        <f t="shared" si="77"/>
        <v>0</v>
      </c>
      <c r="AW197" s="32"/>
      <c r="AX197" s="32"/>
      <c r="AY197" s="450" t="str">
        <f t="shared" si="78"/>
        <v xml:space="preserve"> </v>
      </c>
    </row>
    <row r="198" spans="1:51" s="120" customFormat="1">
      <c r="A198" s="547"/>
      <c r="B198" s="547"/>
      <c r="C198" s="117">
        <f t="shared" si="79"/>
        <v>177</v>
      </c>
      <c r="D198" s="173"/>
      <c r="E198" s="173"/>
      <c r="F198" s="341">
        <f t="shared" si="69"/>
        <v>0</v>
      </c>
      <c r="G198" s="117"/>
      <c r="H198" s="118" t="str">
        <f t="shared" si="56"/>
        <v>-</v>
      </c>
      <c r="I198" s="119" t="str">
        <f>IF(J198="s",(D198+E198)/16*F198/12*SUMMARY!$H$60," ")</f>
        <v xml:space="preserve"> </v>
      </c>
      <c r="J198" s="119" t="str">
        <f>IF(F198&gt;0,IF(B198&lt;SUMMARY!$H$63,"C","S")," ")</f>
        <v xml:space="preserve"> </v>
      </c>
      <c r="K198" s="119" t="str">
        <f t="shared" si="57"/>
        <v>-</v>
      </c>
      <c r="L198" s="156"/>
      <c r="M198" s="44" t="str">
        <f t="shared" si="58"/>
        <v>-</v>
      </c>
      <c r="N198" s="157">
        <f t="shared" si="70"/>
        <v>0</v>
      </c>
      <c r="O198" s="157">
        <f t="shared" si="71"/>
        <v>0</v>
      </c>
      <c r="P198" s="157">
        <f t="shared" si="72"/>
        <v>0</v>
      </c>
      <c r="Q198" s="157">
        <f t="shared" si="73"/>
        <v>0</v>
      </c>
      <c r="R198" s="158">
        <f t="shared" si="74"/>
        <v>0</v>
      </c>
      <c r="S198" s="158">
        <f t="shared" si="74"/>
        <v>0</v>
      </c>
      <c r="T198" s="158">
        <f t="shared" si="74"/>
        <v>0</v>
      </c>
      <c r="U198" s="158">
        <f t="shared" si="74"/>
        <v>0</v>
      </c>
      <c r="V198" s="158">
        <f t="shared" si="59"/>
        <v>0</v>
      </c>
      <c r="W198" s="158">
        <f t="shared" si="59"/>
        <v>0</v>
      </c>
      <c r="X198" s="158">
        <f t="shared" si="59"/>
        <v>0</v>
      </c>
      <c r="Y198" s="158">
        <f t="shared" si="59"/>
        <v>0</v>
      </c>
      <c r="Z198" s="158">
        <f t="shared" si="80"/>
        <v>0</v>
      </c>
      <c r="AA198" s="158">
        <f t="shared" si="80"/>
        <v>0</v>
      </c>
      <c r="AB198" s="158">
        <f t="shared" si="80"/>
        <v>0</v>
      </c>
      <c r="AC198" s="158">
        <f t="shared" si="80"/>
        <v>0</v>
      </c>
      <c r="AD198" s="158">
        <f t="shared" si="80"/>
        <v>0</v>
      </c>
      <c r="AE198" s="44" t="str">
        <f>IF(J198="s",IF(K198&gt;(SUMMARY!$I$12*H198),K198,0),"- ")</f>
        <v xml:space="preserve">- </v>
      </c>
      <c r="AF198" s="56" t="str">
        <f t="shared" si="60"/>
        <v>OK</v>
      </c>
      <c r="AG198" s="56">
        <f t="shared" si="61"/>
        <v>0</v>
      </c>
      <c r="AH198" s="56">
        <f t="shared" si="62"/>
        <v>0</v>
      </c>
      <c r="AI198" s="56">
        <f t="shared" si="63"/>
        <v>0</v>
      </c>
      <c r="AJ198" s="56">
        <f t="shared" si="64"/>
        <v>0</v>
      </c>
      <c r="AK198" s="56">
        <f t="shared" si="65"/>
        <v>0</v>
      </c>
      <c r="AL198" s="56">
        <f t="shared" si="66"/>
        <v>0</v>
      </c>
      <c r="AM198" s="159" t="b">
        <f t="shared" si="67"/>
        <v>0</v>
      </c>
      <c r="AN198" s="160" t="str">
        <f>IF(J198="c",SUMMARY!$C$13*F198/12,"-")</f>
        <v>-</v>
      </c>
      <c r="AO198" s="160" t="str">
        <f>IF(J198="s",SUMMARY!$C$12*I198,"-")</f>
        <v>-</v>
      </c>
      <c r="AP198" s="178" t="str">
        <f t="shared" si="68"/>
        <v>-</v>
      </c>
      <c r="AQ198" s="166" t="str">
        <f>IF(J198="s",H198*SUMMARY!$I$12,"-")</f>
        <v>-</v>
      </c>
      <c r="AR198" s="170" t="str">
        <f>IF(J198="S",IF(AO198*SUMMARY!$H$61&gt;AQ198,SUMMARY!$H$61*AQ198,AO198),"-")</f>
        <v>-</v>
      </c>
      <c r="AS198" s="32"/>
      <c r="AT198" s="125">
        <f t="shared" si="75"/>
        <v>0</v>
      </c>
      <c r="AU198" s="125">
        <f t="shared" si="76"/>
        <v>0</v>
      </c>
      <c r="AV198" s="183">
        <f t="shared" si="77"/>
        <v>0</v>
      </c>
      <c r="AW198" s="32"/>
      <c r="AX198" s="32"/>
      <c r="AY198" s="450" t="str">
        <f t="shared" si="78"/>
        <v xml:space="preserve"> </v>
      </c>
    </row>
    <row r="199" spans="1:51" s="120" customFormat="1">
      <c r="A199" s="547"/>
      <c r="B199" s="547"/>
      <c r="C199" s="117">
        <f t="shared" si="79"/>
        <v>178</v>
      </c>
      <c r="D199" s="174"/>
      <c r="E199" s="174"/>
      <c r="F199" s="341">
        <f t="shared" si="69"/>
        <v>0</v>
      </c>
      <c r="G199" s="283"/>
      <c r="H199" s="118" t="str">
        <f t="shared" si="56"/>
        <v>-</v>
      </c>
      <c r="I199" s="119" t="str">
        <f>IF(J199="s",(D199+E199)/16*F199/12*SUMMARY!$H$60," ")</f>
        <v xml:space="preserve"> </v>
      </c>
      <c r="J199" s="119" t="str">
        <f>IF(F199&gt;0,IF(B199&lt;SUMMARY!$H$63,"C","S")," ")</f>
        <v xml:space="preserve"> </v>
      </c>
      <c r="K199" s="119" t="str">
        <f t="shared" si="57"/>
        <v>-</v>
      </c>
      <c r="L199" s="156"/>
      <c r="M199" s="44" t="str">
        <f t="shared" si="58"/>
        <v>-</v>
      </c>
      <c r="N199" s="157">
        <f t="shared" si="70"/>
        <v>0</v>
      </c>
      <c r="O199" s="157">
        <f t="shared" si="71"/>
        <v>0</v>
      </c>
      <c r="P199" s="157">
        <f t="shared" si="72"/>
        <v>0</v>
      </c>
      <c r="Q199" s="157">
        <f t="shared" si="73"/>
        <v>0</v>
      </c>
      <c r="R199" s="158">
        <f t="shared" si="74"/>
        <v>0</v>
      </c>
      <c r="S199" s="158">
        <f t="shared" si="74"/>
        <v>0</v>
      </c>
      <c r="T199" s="158">
        <f t="shared" si="74"/>
        <v>0</v>
      </c>
      <c r="U199" s="158">
        <f t="shared" si="74"/>
        <v>0</v>
      </c>
      <c r="V199" s="158">
        <f t="shared" si="59"/>
        <v>0</v>
      </c>
      <c r="W199" s="158">
        <f t="shared" si="59"/>
        <v>0</v>
      </c>
      <c r="X199" s="158">
        <f t="shared" si="59"/>
        <v>0</v>
      </c>
      <c r="Y199" s="158">
        <f t="shared" si="59"/>
        <v>0</v>
      </c>
      <c r="Z199" s="158">
        <f t="shared" si="80"/>
        <v>0</v>
      </c>
      <c r="AA199" s="158">
        <f t="shared" si="80"/>
        <v>0</v>
      </c>
      <c r="AB199" s="158">
        <f t="shared" si="80"/>
        <v>0</v>
      </c>
      <c r="AC199" s="158">
        <f t="shared" si="80"/>
        <v>0</v>
      </c>
      <c r="AD199" s="158">
        <f t="shared" si="80"/>
        <v>0</v>
      </c>
      <c r="AE199" s="44" t="str">
        <f>IF(J199="s",IF(K199&gt;(SUMMARY!$I$12*H199),K199,0),"- ")</f>
        <v xml:space="preserve">- </v>
      </c>
      <c r="AF199" s="56" t="str">
        <f t="shared" si="60"/>
        <v>OK</v>
      </c>
      <c r="AG199" s="56">
        <f t="shared" si="61"/>
        <v>0</v>
      </c>
      <c r="AH199" s="56">
        <f t="shared" si="62"/>
        <v>0</v>
      </c>
      <c r="AI199" s="56">
        <f t="shared" si="63"/>
        <v>0</v>
      </c>
      <c r="AJ199" s="56">
        <f t="shared" si="64"/>
        <v>0</v>
      </c>
      <c r="AK199" s="56">
        <f t="shared" si="65"/>
        <v>0</v>
      </c>
      <c r="AL199" s="56">
        <f t="shared" si="66"/>
        <v>0</v>
      </c>
      <c r="AM199" s="159" t="b">
        <f t="shared" si="67"/>
        <v>0</v>
      </c>
      <c r="AN199" s="160" t="str">
        <f>IF(J199="c",SUMMARY!$C$13*F199/12,"-")</f>
        <v>-</v>
      </c>
      <c r="AO199" s="160" t="str">
        <f>IF(J199="s",SUMMARY!$C$12*I199,"-")</f>
        <v>-</v>
      </c>
      <c r="AP199" s="178" t="str">
        <f t="shared" si="68"/>
        <v>-</v>
      </c>
      <c r="AQ199" s="166" t="str">
        <f>IF(J199="s",H199*SUMMARY!$I$12,"-")</f>
        <v>-</v>
      </c>
      <c r="AR199" s="170" t="str">
        <f>IF(J199="S",IF(AO199*SUMMARY!$H$61&gt;AQ199,SUMMARY!$H$61*AQ199,AO199),"-")</f>
        <v>-</v>
      </c>
      <c r="AS199" s="32"/>
      <c r="AT199" s="125">
        <f t="shared" si="75"/>
        <v>0</v>
      </c>
      <c r="AU199" s="125">
        <f t="shared" si="76"/>
        <v>0</v>
      </c>
      <c r="AV199" s="183">
        <f t="shared" si="77"/>
        <v>0</v>
      </c>
      <c r="AW199" s="32"/>
      <c r="AX199" s="32"/>
      <c r="AY199" s="450" t="str">
        <f t="shared" si="78"/>
        <v xml:space="preserve"> </v>
      </c>
    </row>
    <row r="200" spans="1:51" s="120" customFormat="1">
      <c r="A200" s="547"/>
      <c r="B200" s="547"/>
      <c r="C200" s="117">
        <f t="shared" si="79"/>
        <v>179</v>
      </c>
      <c r="D200" s="174"/>
      <c r="E200" s="174"/>
      <c r="F200" s="341">
        <f t="shared" si="69"/>
        <v>0</v>
      </c>
      <c r="G200" s="283"/>
      <c r="H200" s="118" t="str">
        <f t="shared" si="56"/>
        <v>-</v>
      </c>
      <c r="I200" s="119" t="str">
        <f>IF(J200="s",(D200+E200)/16*F200/12*SUMMARY!$H$60," ")</f>
        <v xml:space="preserve"> </v>
      </c>
      <c r="J200" s="119" t="str">
        <f>IF(F200&gt;0,IF(B200&lt;SUMMARY!$H$63,"C","S")," ")</f>
        <v xml:space="preserve"> </v>
      </c>
      <c r="K200" s="119" t="str">
        <f t="shared" si="57"/>
        <v>-</v>
      </c>
      <c r="L200" s="156"/>
      <c r="M200" s="44" t="str">
        <f t="shared" si="58"/>
        <v>-</v>
      </c>
      <c r="N200" s="157">
        <f t="shared" si="70"/>
        <v>0</v>
      </c>
      <c r="O200" s="157">
        <f t="shared" si="71"/>
        <v>0</v>
      </c>
      <c r="P200" s="157">
        <f t="shared" si="72"/>
        <v>0</v>
      </c>
      <c r="Q200" s="157">
        <f t="shared" si="73"/>
        <v>0</v>
      </c>
      <c r="R200" s="158">
        <f t="shared" si="74"/>
        <v>0</v>
      </c>
      <c r="S200" s="158">
        <f t="shared" si="74"/>
        <v>0</v>
      </c>
      <c r="T200" s="158">
        <f t="shared" si="74"/>
        <v>0</v>
      </c>
      <c r="U200" s="158">
        <f t="shared" si="74"/>
        <v>0</v>
      </c>
      <c r="V200" s="158">
        <f t="shared" si="59"/>
        <v>0</v>
      </c>
      <c r="W200" s="158">
        <f t="shared" si="59"/>
        <v>0</v>
      </c>
      <c r="X200" s="158">
        <f t="shared" si="59"/>
        <v>0</v>
      </c>
      <c r="Y200" s="158">
        <f t="shared" si="59"/>
        <v>0</v>
      </c>
      <c r="Z200" s="158">
        <f t="shared" si="80"/>
        <v>0</v>
      </c>
      <c r="AA200" s="158">
        <f t="shared" si="80"/>
        <v>0</v>
      </c>
      <c r="AB200" s="158">
        <f t="shared" si="80"/>
        <v>0</v>
      </c>
      <c r="AC200" s="158">
        <f t="shared" si="80"/>
        <v>0</v>
      </c>
      <c r="AD200" s="158">
        <f t="shared" si="80"/>
        <v>0</v>
      </c>
      <c r="AE200" s="44" t="str">
        <f>IF(J200="s",IF(K200&gt;(SUMMARY!$I$12*H200),K200,0),"- ")</f>
        <v xml:space="preserve">- </v>
      </c>
      <c r="AF200" s="56" t="str">
        <f t="shared" si="60"/>
        <v>OK</v>
      </c>
      <c r="AG200" s="56">
        <f t="shared" si="61"/>
        <v>0</v>
      </c>
      <c r="AH200" s="56">
        <f t="shared" si="62"/>
        <v>0</v>
      </c>
      <c r="AI200" s="56">
        <f t="shared" si="63"/>
        <v>0</v>
      </c>
      <c r="AJ200" s="56">
        <f t="shared" si="64"/>
        <v>0</v>
      </c>
      <c r="AK200" s="56">
        <f t="shared" si="65"/>
        <v>0</v>
      </c>
      <c r="AL200" s="56">
        <f t="shared" si="66"/>
        <v>0</v>
      </c>
      <c r="AM200" s="159" t="b">
        <f t="shared" si="67"/>
        <v>0</v>
      </c>
      <c r="AN200" s="160" t="str">
        <f>IF(J200="c",SUMMARY!$C$13*F200/12,"-")</f>
        <v>-</v>
      </c>
      <c r="AO200" s="160" t="str">
        <f>IF(J200="s",SUMMARY!$C$12*I200,"-")</f>
        <v>-</v>
      </c>
      <c r="AP200" s="178" t="str">
        <f t="shared" si="68"/>
        <v>-</v>
      </c>
      <c r="AQ200" s="166" t="str">
        <f>IF(J200="s",H200*SUMMARY!$I$12,"-")</f>
        <v>-</v>
      </c>
      <c r="AR200" s="170" t="str">
        <f>IF(J200="S",IF(AO200*SUMMARY!$H$61&gt;AQ200,SUMMARY!$H$61*AQ200,AO200),"-")</f>
        <v>-</v>
      </c>
      <c r="AS200" s="32"/>
      <c r="AT200" s="125">
        <f t="shared" si="75"/>
        <v>0</v>
      </c>
      <c r="AU200" s="125">
        <f t="shared" si="76"/>
        <v>0</v>
      </c>
      <c r="AV200" s="183">
        <f t="shared" si="77"/>
        <v>0</v>
      </c>
      <c r="AW200" s="32"/>
      <c r="AX200" s="32"/>
      <c r="AY200" s="450" t="str">
        <f t="shared" si="78"/>
        <v xml:space="preserve"> </v>
      </c>
    </row>
    <row r="201" spans="1:51" s="120" customFormat="1">
      <c r="A201" s="547"/>
      <c r="B201" s="547"/>
      <c r="C201" s="117">
        <f t="shared" si="79"/>
        <v>180</v>
      </c>
      <c r="D201" s="174"/>
      <c r="E201" s="174"/>
      <c r="F201" s="341">
        <f t="shared" si="69"/>
        <v>0</v>
      </c>
      <c r="G201" s="283"/>
      <c r="H201" s="118" t="str">
        <f t="shared" si="56"/>
        <v>-</v>
      </c>
      <c r="I201" s="119" t="str">
        <f>IF(J201="s",(D201+E201)/16*F201/12*SUMMARY!$H$60," ")</f>
        <v xml:space="preserve"> </v>
      </c>
      <c r="J201" s="119" t="str">
        <f>IF(F201&gt;0,IF(B201&lt;SUMMARY!$H$63,"C","S")," ")</f>
        <v xml:space="preserve"> </v>
      </c>
      <c r="K201" s="119" t="str">
        <f t="shared" si="57"/>
        <v>-</v>
      </c>
      <c r="L201" s="156"/>
      <c r="M201" s="44" t="str">
        <f t="shared" si="58"/>
        <v>-</v>
      </c>
      <c r="N201" s="157">
        <f t="shared" si="70"/>
        <v>0</v>
      </c>
      <c r="O201" s="157">
        <f t="shared" si="71"/>
        <v>0</v>
      </c>
      <c r="P201" s="157">
        <f t="shared" si="72"/>
        <v>0</v>
      </c>
      <c r="Q201" s="157">
        <f t="shared" si="73"/>
        <v>0</v>
      </c>
      <c r="R201" s="158">
        <f t="shared" si="74"/>
        <v>0</v>
      </c>
      <c r="S201" s="158">
        <f t="shared" si="74"/>
        <v>0</v>
      </c>
      <c r="T201" s="158">
        <f t="shared" si="74"/>
        <v>0</v>
      </c>
      <c r="U201" s="158">
        <f t="shared" si="74"/>
        <v>0</v>
      </c>
      <c r="V201" s="158">
        <f t="shared" si="59"/>
        <v>0</v>
      </c>
      <c r="W201" s="158">
        <f t="shared" si="59"/>
        <v>0</v>
      </c>
      <c r="X201" s="158">
        <f t="shared" si="59"/>
        <v>0</v>
      </c>
      <c r="Y201" s="158">
        <f t="shared" si="59"/>
        <v>0</v>
      </c>
      <c r="Z201" s="158">
        <f t="shared" si="80"/>
        <v>0</v>
      </c>
      <c r="AA201" s="158">
        <f t="shared" si="80"/>
        <v>0</v>
      </c>
      <c r="AB201" s="158">
        <f t="shared" si="80"/>
        <v>0</v>
      </c>
      <c r="AC201" s="158">
        <f t="shared" si="80"/>
        <v>0</v>
      </c>
      <c r="AD201" s="158">
        <f t="shared" si="80"/>
        <v>0</v>
      </c>
      <c r="AE201" s="44" t="str">
        <f>IF(J201="s",IF(K201&gt;(SUMMARY!$I$12*H201),K201,0),"- ")</f>
        <v xml:space="preserve">- </v>
      </c>
      <c r="AF201" s="56" t="str">
        <f t="shared" si="60"/>
        <v>OK</v>
      </c>
      <c r="AG201" s="56">
        <f t="shared" si="61"/>
        <v>0</v>
      </c>
      <c r="AH201" s="56">
        <f t="shared" si="62"/>
        <v>0</v>
      </c>
      <c r="AI201" s="56">
        <f t="shared" si="63"/>
        <v>0</v>
      </c>
      <c r="AJ201" s="56">
        <f t="shared" si="64"/>
        <v>0</v>
      </c>
      <c r="AK201" s="56">
        <f t="shared" si="65"/>
        <v>0</v>
      </c>
      <c r="AL201" s="56">
        <f t="shared" si="66"/>
        <v>0</v>
      </c>
      <c r="AM201" s="159" t="b">
        <f t="shared" si="67"/>
        <v>0</v>
      </c>
      <c r="AN201" s="160" t="str">
        <f>IF(J201="c",SUMMARY!$C$13*F201/12,"-")</f>
        <v>-</v>
      </c>
      <c r="AO201" s="160" t="str">
        <f>IF(J201="s",SUMMARY!$C$12*I201,"-")</f>
        <v>-</v>
      </c>
      <c r="AP201" s="178" t="str">
        <f t="shared" si="68"/>
        <v>-</v>
      </c>
      <c r="AQ201" s="166" t="str">
        <f>IF(J201="s",H201*SUMMARY!$I$12,"-")</f>
        <v>-</v>
      </c>
      <c r="AR201" s="170" t="str">
        <f>IF(J201="S",IF(AO201*SUMMARY!$H$61&gt;AQ201,SUMMARY!$H$61*AQ201,AO201),"-")</f>
        <v>-</v>
      </c>
      <c r="AS201" s="32"/>
      <c r="AT201" s="125">
        <f t="shared" si="75"/>
        <v>0</v>
      </c>
      <c r="AU201" s="125">
        <f t="shared" si="76"/>
        <v>0</v>
      </c>
      <c r="AV201" s="183">
        <f t="shared" si="77"/>
        <v>0</v>
      </c>
      <c r="AW201" s="32"/>
      <c r="AX201" s="32"/>
      <c r="AY201" s="450" t="str">
        <f t="shared" si="78"/>
        <v xml:space="preserve"> </v>
      </c>
    </row>
    <row r="202" spans="1:51" s="120" customFormat="1">
      <c r="A202" s="547"/>
      <c r="B202" s="547"/>
      <c r="C202" s="117">
        <f t="shared" si="79"/>
        <v>181</v>
      </c>
      <c r="D202" s="174"/>
      <c r="E202" s="174"/>
      <c r="F202" s="341">
        <f t="shared" si="69"/>
        <v>0</v>
      </c>
      <c r="G202" s="283"/>
      <c r="H202" s="118" t="str">
        <f t="shared" si="56"/>
        <v>-</v>
      </c>
      <c r="I202" s="119" t="str">
        <f>IF(J202="s",(D202+E202)/16*F202/12*SUMMARY!$H$60," ")</f>
        <v xml:space="preserve"> </v>
      </c>
      <c r="J202" s="119" t="str">
        <f>IF(F202&gt;0,IF(B202&lt;SUMMARY!$H$63,"C","S")," ")</f>
        <v xml:space="preserve"> </v>
      </c>
      <c r="K202" s="119" t="str">
        <f t="shared" si="57"/>
        <v>-</v>
      </c>
      <c r="L202" s="156"/>
      <c r="M202" s="44" t="str">
        <f t="shared" si="58"/>
        <v>-</v>
      </c>
      <c r="N202" s="157">
        <f t="shared" si="70"/>
        <v>0</v>
      </c>
      <c r="O202" s="157">
        <f t="shared" si="71"/>
        <v>0</v>
      </c>
      <c r="P202" s="157">
        <f t="shared" si="72"/>
        <v>0</v>
      </c>
      <c r="Q202" s="157">
        <f t="shared" si="73"/>
        <v>0</v>
      </c>
      <c r="R202" s="158">
        <f t="shared" si="74"/>
        <v>0</v>
      </c>
      <c r="S202" s="158">
        <f t="shared" si="74"/>
        <v>0</v>
      </c>
      <c r="T202" s="158">
        <f t="shared" si="74"/>
        <v>0</v>
      </c>
      <c r="U202" s="158">
        <f t="shared" si="74"/>
        <v>0</v>
      </c>
      <c r="V202" s="158">
        <f t="shared" si="59"/>
        <v>0</v>
      </c>
      <c r="W202" s="158">
        <f t="shared" si="59"/>
        <v>0</v>
      </c>
      <c r="X202" s="158">
        <f t="shared" si="59"/>
        <v>0</v>
      </c>
      <c r="Y202" s="158">
        <f t="shared" si="59"/>
        <v>0</v>
      </c>
      <c r="Z202" s="158">
        <f t="shared" si="80"/>
        <v>0</v>
      </c>
      <c r="AA202" s="158">
        <f t="shared" si="80"/>
        <v>0</v>
      </c>
      <c r="AB202" s="158">
        <f t="shared" si="80"/>
        <v>0</v>
      </c>
      <c r="AC202" s="158">
        <f t="shared" si="80"/>
        <v>0</v>
      </c>
      <c r="AD202" s="158">
        <f t="shared" si="80"/>
        <v>0</v>
      </c>
      <c r="AE202" s="44" t="str">
        <f>IF(J202="s",IF(K202&gt;(SUMMARY!$I$12*H202),K202,0),"- ")</f>
        <v xml:space="preserve">- </v>
      </c>
      <c r="AF202" s="56" t="str">
        <f t="shared" si="60"/>
        <v>OK</v>
      </c>
      <c r="AG202" s="56">
        <f t="shared" si="61"/>
        <v>0</v>
      </c>
      <c r="AH202" s="56">
        <f t="shared" si="62"/>
        <v>0</v>
      </c>
      <c r="AI202" s="56">
        <f t="shared" si="63"/>
        <v>0</v>
      </c>
      <c r="AJ202" s="56">
        <f t="shared" si="64"/>
        <v>0</v>
      </c>
      <c r="AK202" s="56">
        <f t="shared" si="65"/>
        <v>0</v>
      </c>
      <c r="AL202" s="56">
        <f t="shared" si="66"/>
        <v>0</v>
      </c>
      <c r="AM202" s="159" t="b">
        <f t="shared" si="67"/>
        <v>0</v>
      </c>
      <c r="AN202" s="160" t="str">
        <f>IF(J202="c",SUMMARY!$C$13*F202/12,"-")</f>
        <v>-</v>
      </c>
      <c r="AO202" s="160" t="str">
        <f>IF(J202="s",SUMMARY!$C$12*I202,"-")</f>
        <v>-</v>
      </c>
      <c r="AP202" s="178" t="str">
        <f t="shared" si="68"/>
        <v>-</v>
      </c>
      <c r="AQ202" s="166" t="str">
        <f>IF(J202="s",H202*SUMMARY!$I$12,"-")</f>
        <v>-</v>
      </c>
      <c r="AR202" s="170" t="str">
        <f>IF(J202="S",IF(AO202*SUMMARY!$H$61&gt;AQ202,SUMMARY!$H$61*AQ202,AO202),"-")</f>
        <v>-</v>
      </c>
      <c r="AS202" s="32"/>
      <c r="AT202" s="125">
        <f t="shared" si="75"/>
        <v>0</v>
      </c>
      <c r="AU202" s="125">
        <f t="shared" si="76"/>
        <v>0</v>
      </c>
      <c r="AV202" s="183">
        <f t="shared" si="77"/>
        <v>0</v>
      </c>
      <c r="AW202" s="32"/>
      <c r="AX202" s="32"/>
      <c r="AY202" s="450" t="str">
        <f t="shared" si="78"/>
        <v xml:space="preserve"> </v>
      </c>
    </row>
    <row r="203" spans="1:51" s="120" customFormat="1">
      <c r="A203" s="547"/>
      <c r="B203" s="547"/>
      <c r="C203" s="117">
        <f t="shared" si="79"/>
        <v>182</v>
      </c>
      <c r="D203" s="174"/>
      <c r="E203" s="174"/>
      <c r="F203" s="341">
        <f t="shared" si="69"/>
        <v>0</v>
      </c>
      <c r="G203" s="283"/>
      <c r="H203" s="118" t="str">
        <f t="shared" si="56"/>
        <v>-</v>
      </c>
      <c r="I203" s="119" t="str">
        <f>IF(J203="s",(D203+E203)/16*F203/12*SUMMARY!$H$60," ")</f>
        <v xml:space="preserve"> </v>
      </c>
      <c r="J203" s="119" t="str">
        <f>IF(F203&gt;0,IF(B203&lt;SUMMARY!$H$63,"C","S")," ")</f>
        <v xml:space="preserve"> </v>
      </c>
      <c r="K203" s="119" t="str">
        <f t="shared" si="57"/>
        <v>-</v>
      </c>
      <c r="L203" s="156"/>
      <c r="M203" s="44" t="str">
        <f t="shared" si="58"/>
        <v>-</v>
      </c>
      <c r="N203" s="157">
        <f t="shared" si="70"/>
        <v>0</v>
      </c>
      <c r="O203" s="157">
        <f t="shared" si="71"/>
        <v>0</v>
      </c>
      <c r="P203" s="157">
        <f t="shared" si="72"/>
        <v>0</v>
      </c>
      <c r="Q203" s="157">
        <f t="shared" si="73"/>
        <v>0</v>
      </c>
      <c r="R203" s="158">
        <f t="shared" si="74"/>
        <v>0</v>
      </c>
      <c r="S203" s="158">
        <f t="shared" si="74"/>
        <v>0</v>
      </c>
      <c r="T203" s="158">
        <f t="shared" si="74"/>
        <v>0</v>
      </c>
      <c r="U203" s="158">
        <f t="shared" si="74"/>
        <v>0</v>
      </c>
      <c r="V203" s="158">
        <f t="shared" si="59"/>
        <v>0</v>
      </c>
      <c r="W203" s="158">
        <f t="shared" si="59"/>
        <v>0</v>
      </c>
      <c r="X203" s="158">
        <f t="shared" si="59"/>
        <v>0</v>
      </c>
      <c r="Y203" s="158">
        <f t="shared" si="59"/>
        <v>0</v>
      </c>
      <c r="Z203" s="158">
        <f t="shared" si="80"/>
        <v>0</v>
      </c>
      <c r="AA203" s="158">
        <f t="shared" si="80"/>
        <v>0</v>
      </c>
      <c r="AB203" s="158">
        <f t="shared" si="80"/>
        <v>0</v>
      </c>
      <c r="AC203" s="158">
        <f t="shared" si="80"/>
        <v>0</v>
      </c>
      <c r="AD203" s="158">
        <f t="shared" si="80"/>
        <v>0</v>
      </c>
      <c r="AE203" s="44" t="str">
        <f>IF(J203="s",IF(K203&gt;(SUMMARY!$I$12*H203),K203,0),"- ")</f>
        <v xml:space="preserve">- </v>
      </c>
      <c r="AF203" s="56" t="str">
        <f t="shared" si="60"/>
        <v>OK</v>
      </c>
      <c r="AG203" s="56">
        <f t="shared" si="61"/>
        <v>0</v>
      </c>
      <c r="AH203" s="56">
        <f t="shared" si="62"/>
        <v>0</v>
      </c>
      <c r="AI203" s="56">
        <f t="shared" si="63"/>
        <v>0</v>
      </c>
      <c r="AJ203" s="56">
        <f t="shared" si="64"/>
        <v>0</v>
      </c>
      <c r="AK203" s="56">
        <f t="shared" si="65"/>
        <v>0</v>
      </c>
      <c r="AL203" s="56">
        <f t="shared" si="66"/>
        <v>0</v>
      </c>
      <c r="AM203" s="159" t="b">
        <f t="shared" si="67"/>
        <v>0</v>
      </c>
      <c r="AN203" s="160" t="str">
        <f>IF(J203="c",SUMMARY!$C$13*F203/12,"-")</f>
        <v>-</v>
      </c>
      <c r="AO203" s="160" t="str">
        <f>IF(J203="s",SUMMARY!$C$12*I203,"-")</f>
        <v>-</v>
      </c>
      <c r="AP203" s="178" t="str">
        <f t="shared" si="68"/>
        <v>-</v>
      </c>
      <c r="AQ203" s="166" t="str">
        <f>IF(J203="s",H203*SUMMARY!$I$12,"-")</f>
        <v>-</v>
      </c>
      <c r="AR203" s="170" t="str">
        <f>IF(J203="S",IF(AO203*SUMMARY!$H$61&gt;AQ203,SUMMARY!$H$61*AQ203,AO203),"-")</f>
        <v>-</v>
      </c>
      <c r="AS203" s="32"/>
      <c r="AT203" s="125">
        <f t="shared" si="75"/>
        <v>0</v>
      </c>
      <c r="AU203" s="125">
        <f t="shared" si="76"/>
        <v>0</v>
      </c>
      <c r="AV203" s="183">
        <f t="shared" si="77"/>
        <v>0</v>
      </c>
      <c r="AW203" s="32"/>
      <c r="AX203" s="32"/>
      <c r="AY203" s="450" t="str">
        <f t="shared" si="78"/>
        <v xml:space="preserve"> </v>
      </c>
    </row>
    <row r="204" spans="1:51" s="120" customFormat="1">
      <c r="A204" s="547"/>
      <c r="B204" s="547"/>
      <c r="C204" s="117">
        <f t="shared" si="79"/>
        <v>183</v>
      </c>
      <c r="D204" s="174"/>
      <c r="E204" s="174"/>
      <c r="F204" s="341">
        <f t="shared" si="69"/>
        <v>0</v>
      </c>
      <c r="G204" s="283"/>
      <c r="H204" s="118" t="str">
        <f t="shared" si="56"/>
        <v>-</v>
      </c>
      <c r="I204" s="119" t="str">
        <f>IF(J204="s",(D204+E204)/16*F204/12*SUMMARY!$H$60," ")</f>
        <v xml:space="preserve"> </v>
      </c>
      <c r="J204" s="119" t="str">
        <f>IF(F204&gt;0,IF(B204&lt;SUMMARY!$H$63,"C","S")," ")</f>
        <v xml:space="preserve"> </v>
      </c>
      <c r="K204" s="119" t="str">
        <f t="shared" si="57"/>
        <v>-</v>
      </c>
      <c r="L204" s="156"/>
      <c r="M204" s="44" t="str">
        <f t="shared" si="58"/>
        <v>-</v>
      </c>
      <c r="N204" s="157">
        <f t="shared" si="70"/>
        <v>0</v>
      </c>
      <c r="O204" s="157">
        <f t="shared" si="71"/>
        <v>0</v>
      </c>
      <c r="P204" s="157">
        <f t="shared" si="72"/>
        <v>0</v>
      </c>
      <c r="Q204" s="157">
        <f t="shared" si="73"/>
        <v>0</v>
      </c>
      <c r="R204" s="158">
        <f t="shared" si="74"/>
        <v>0</v>
      </c>
      <c r="S204" s="158">
        <f t="shared" si="74"/>
        <v>0</v>
      </c>
      <c r="T204" s="158">
        <f t="shared" si="74"/>
        <v>0</v>
      </c>
      <c r="U204" s="158">
        <f t="shared" si="74"/>
        <v>0</v>
      </c>
      <c r="V204" s="158">
        <f t="shared" si="59"/>
        <v>0</v>
      </c>
      <c r="W204" s="158">
        <f t="shared" si="59"/>
        <v>0</v>
      </c>
      <c r="X204" s="158">
        <f t="shared" si="59"/>
        <v>0</v>
      </c>
      <c r="Y204" s="158">
        <f t="shared" si="59"/>
        <v>0</v>
      </c>
      <c r="Z204" s="158">
        <f t="shared" si="80"/>
        <v>0</v>
      </c>
      <c r="AA204" s="158">
        <f t="shared" si="80"/>
        <v>0</v>
      </c>
      <c r="AB204" s="158">
        <f t="shared" si="80"/>
        <v>0</v>
      </c>
      <c r="AC204" s="158">
        <f t="shared" si="80"/>
        <v>0</v>
      </c>
      <c r="AD204" s="158">
        <f t="shared" si="80"/>
        <v>0</v>
      </c>
      <c r="AE204" s="44" t="str">
        <f>IF(J204="s",IF(K204&gt;(SUMMARY!$I$12*H204),K204,0),"- ")</f>
        <v xml:space="preserve">- </v>
      </c>
      <c r="AF204" s="56" t="str">
        <f t="shared" si="60"/>
        <v>OK</v>
      </c>
      <c r="AG204" s="56">
        <f t="shared" si="61"/>
        <v>0</v>
      </c>
      <c r="AH204" s="56">
        <f t="shared" si="62"/>
        <v>0</v>
      </c>
      <c r="AI204" s="56">
        <f t="shared" si="63"/>
        <v>0</v>
      </c>
      <c r="AJ204" s="56">
        <f t="shared" si="64"/>
        <v>0</v>
      </c>
      <c r="AK204" s="56">
        <f t="shared" si="65"/>
        <v>0</v>
      </c>
      <c r="AL204" s="56">
        <f t="shared" si="66"/>
        <v>0</v>
      </c>
      <c r="AM204" s="159" t="b">
        <f t="shared" si="67"/>
        <v>0</v>
      </c>
      <c r="AN204" s="160" t="str">
        <f>IF(J204="c",SUMMARY!$C$13*F204/12,"-")</f>
        <v>-</v>
      </c>
      <c r="AO204" s="160" t="str">
        <f>IF(J204="s",SUMMARY!$C$12*I204,"-")</f>
        <v>-</v>
      </c>
      <c r="AP204" s="178" t="str">
        <f t="shared" si="68"/>
        <v>-</v>
      </c>
      <c r="AQ204" s="166" t="str">
        <f>IF(J204="s",H204*SUMMARY!$I$12,"-")</f>
        <v>-</v>
      </c>
      <c r="AR204" s="170" t="str">
        <f>IF(J204="S",IF(AO204*SUMMARY!$H$61&gt;AQ204,SUMMARY!$H$61*AQ204,AO204),"-")</f>
        <v>-</v>
      </c>
      <c r="AS204" s="32"/>
      <c r="AT204" s="125">
        <f t="shared" si="75"/>
        <v>0</v>
      </c>
      <c r="AU204" s="125">
        <f t="shared" si="76"/>
        <v>0</v>
      </c>
      <c r="AV204" s="183">
        <f t="shared" si="77"/>
        <v>0</v>
      </c>
      <c r="AW204" s="32"/>
      <c r="AX204" s="32"/>
      <c r="AY204" s="450" t="str">
        <f t="shared" si="78"/>
        <v xml:space="preserve"> </v>
      </c>
    </row>
    <row r="205" spans="1:51" s="120" customFormat="1">
      <c r="A205" s="547"/>
      <c r="B205" s="547"/>
      <c r="C205" s="117">
        <f t="shared" si="79"/>
        <v>184</v>
      </c>
      <c r="D205" s="174"/>
      <c r="E205" s="174"/>
      <c r="F205" s="341">
        <f t="shared" si="69"/>
        <v>0</v>
      </c>
      <c r="G205" s="283"/>
      <c r="H205" s="118" t="str">
        <f t="shared" si="56"/>
        <v>-</v>
      </c>
      <c r="I205" s="119" t="str">
        <f>IF(J205="s",(D205+E205)/16*F205/12*SUMMARY!$H$60," ")</f>
        <v xml:space="preserve"> </v>
      </c>
      <c r="J205" s="119" t="str">
        <f>IF(F205&gt;0,IF(B205&lt;SUMMARY!$H$63,"C","S")," ")</f>
        <v xml:space="preserve"> </v>
      </c>
      <c r="K205" s="119" t="str">
        <f t="shared" si="57"/>
        <v>-</v>
      </c>
      <c r="L205" s="156"/>
      <c r="M205" s="44" t="str">
        <f t="shared" si="58"/>
        <v>-</v>
      </c>
      <c r="N205" s="157">
        <f t="shared" si="70"/>
        <v>0</v>
      </c>
      <c r="O205" s="157">
        <f t="shared" si="71"/>
        <v>0</v>
      </c>
      <c r="P205" s="157">
        <f t="shared" si="72"/>
        <v>0</v>
      </c>
      <c r="Q205" s="157">
        <f t="shared" si="73"/>
        <v>0</v>
      </c>
      <c r="R205" s="158">
        <f t="shared" si="74"/>
        <v>0</v>
      </c>
      <c r="S205" s="158">
        <f t="shared" si="74"/>
        <v>0</v>
      </c>
      <c r="T205" s="158">
        <f t="shared" si="74"/>
        <v>0</v>
      </c>
      <c r="U205" s="158">
        <f t="shared" si="74"/>
        <v>0</v>
      </c>
      <c r="V205" s="158">
        <f t="shared" si="59"/>
        <v>0</v>
      </c>
      <c r="W205" s="158">
        <f t="shared" si="59"/>
        <v>0</v>
      </c>
      <c r="X205" s="158">
        <f t="shared" si="59"/>
        <v>0</v>
      </c>
      <c r="Y205" s="158">
        <f t="shared" si="59"/>
        <v>0</v>
      </c>
      <c r="Z205" s="158">
        <f t="shared" si="80"/>
        <v>0</v>
      </c>
      <c r="AA205" s="158">
        <f t="shared" si="80"/>
        <v>0</v>
      </c>
      <c r="AB205" s="158">
        <f t="shared" si="80"/>
        <v>0</v>
      </c>
      <c r="AC205" s="158">
        <f t="shared" si="80"/>
        <v>0</v>
      </c>
      <c r="AD205" s="158">
        <f t="shared" si="80"/>
        <v>0</v>
      </c>
      <c r="AE205" s="44" t="str">
        <f>IF(J205="s",IF(K205&gt;(SUMMARY!$I$12*H205),K205,0),"- ")</f>
        <v xml:space="preserve">- </v>
      </c>
      <c r="AF205" s="56" t="str">
        <f t="shared" si="60"/>
        <v>OK</v>
      </c>
      <c r="AG205" s="56">
        <f t="shared" si="61"/>
        <v>0</v>
      </c>
      <c r="AH205" s="56">
        <f t="shared" si="62"/>
        <v>0</v>
      </c>
      <c r="AI205" s="56">
        <f t="shared" si="63"/>
        <v>0</v>
      </c>
      <c r="AJ205" s="56">
        <f t="shared" si="64"/>
        <v>0</v>
      </c>
      <c r="AK205" s="56">
        <f t="shared" si="65"/>
        <v>0</v>
      </c>
      <c r="AL205" s="56">
        <f t="shared" si="66"/>
        <v>0</v>
      </c>
      <c r="AM205" s="159" t="b">
        <f t="shared" si="67"/>
        <v>0</v>
      </c>
      <c r="AN205" s="160" t="str">
        <f>IF(J205="c",SUMMARY!$C$13*F205/12,"-")</f>
        <v>-</v>
      </c>
      <c r="AO205" s="160" t="str">
        <f>IF(J205="s",SUMMARY!$C$12*I205,"-")</f>
        <v>-</v>
      </c>
      <c r="AP205" s="178" t="str">
        <f t="shared" si="68"/>
        <v>-</v>
      </c>
      <c r="AQ205" s="166" t="str">
        <f>IF(J205="s",H205*SUMMARY!$I$12,"-")</f>
        <v>-</v>
      </c>
      <c r="AR205" s="170" t="str">
        <f>IF(J205="S",IF(AO205*SUMMARY!$H$61&gt;AQ205,SUMMARY!$H$61*AQ205,AO205),"-")</f>
        <v>-</v>
      </c>
      <c r="AS205" s="32"/>
      <c r="AT205" s="125">
        <f t="shared" si="75"/>
        <v>0</v>
      </c>
      <c r="AU205" s="125">
        <f t="shared" si="76"/>
        <v>0</v>
      </c>
      <c r="AV205" s="183">
        <f t="shared" si="77"/>
        <v>0</v>
      </c>
      <c r="AW205" s="32"/>
      <c r="AX205" s="32"/>
      <c r="AY205" s="450" t="str">
        <f t="shared" si="78"/>
        <v xml:space="preserve"> </v>
      </c>
    </row>
    <row r="206" spans="1:51" s="120" customFormat="1">
      <c r="A206" s="547"/>
      <c r="B206" s="547"/>
      <c r="C206" s="117">
        <f t="shared" si="79"/>
        <v>185</v>
      </c>
      <c r="D206" s="174"/>
      <c r="E206" s="174"/>
      <c r="F206" s="341">
        <f t="shared" si="69"/>
        <v>0</v>
      </c>
      <c r="G206" s="283"/>
      <c r="H206" s="118" t="str">
        <f t="shared" si="56"/>
        <v>-</v>
      </c>
      <c r="I206" s="119" t="str">
        <f>IF(J206="s",(D206+E206)/16*F206/12*SUMMARY!$H$60," ")</f>
        <v xml:space="preserve"> </v>
      </c>
      <c r="J206" s="119" t="str">
        <f>IF(F206&gt;0,IF(B206&lt;SUMMARY!$H$63,"C","S")," ")</f>
        <v xml:space="preserve"> </v>
      </c>
      <c r="K206" s="119" t="str">
        <f t="shared" si="57"/>
        <v>-</v>
      </c>
      <c r="L206" s="156"/>
      <c r="M206" s="44" t="str">
        <f t="shared" si="58"/>
        <v>-</v>
      </c>
      <c r="N206" s="157">
        <f t="shared" si="70"/>
        <v>0</v>
      </c>
      <c r="O206" s="157">
        <f t="shared" si="71"/>
        <v>0</v>
      </c>
      <c r="P206" s="157">
        <f t="shared" si="72"/>
        <v>0</v>
      </c>
      <c r="Q206" s="157">
        <f t="shared" si="73"/>
        <v>0</v>
      </c>
      <c r="R206" s="158">
        <f t="shared" si="74"/>
        <v>0</v>
      </c>
      <c r="S206" s="158">
        <f t="shared" si="74"/>
        <v>0</v>
      </c>
      <c r="T206" s="158">
        <f t="shared" si="74"/>
        <v>0</v>
      </c>
      <c r="U206" s="158">
        <f t="shared" si="74"/>
        <v>0</v>
      </c>
      <c r="V206" s="158">
        <f t="shared" si="59"/>
        <v>0</v>
      </c>
      <c r="W206" s="158">
        <f t="shared" si="59"/>
        <v>0</v>
      </c>
      <c r="X206" s="158">
        <f t="shared" si="59"/>
        <v>0</v>
      </c>
      <c r="Y206" s="158">
        <f t="shared" si="59"/>
        <v>0</v>
      </c>
      <c r="Z206" s="158">
        <f t="shared" si="80"/>
        <v>0</v>
      </c>
      <c r="AA206" s="158">
        <f t="shared" si="80"/>
        <v>0</v>
      </c>
      <c r="AB206" s="158">
        <f t="shared" si="80"/>
        <v>0</v>
      </c>
      <c r="AC206" s="158">
        <f t="shared" si="80"/>
        <v>0</v>
      </c>
      <c r="AD206" s="158">
        <f t="shared" si="80"/>
        <v>0</v>
      </c>
      <c r="AE206" s="44" t="str">
        <f>IF(J206="s",IF(K206&gt;(SUMMARY!$I$12*H206),K206,0),"- ")</f>
        <v xml:space="preserve">- </v>
      </c>
      <c r="AF206" s="56" t="str">
        <f t="shared" si="60"/>
        <v>OK</v>
      </c>
      <c r="AG206" s="56">
        <f t="shared" si="61"/>
        <v>0</v>
      </c>
      <c r="AH206" s="56">
        <f t="shared" si="62"/>
        <v>0</v>
      </c>
      <c r="AI206" s="56">
        <f t="shared" si="63"/>
        <v>0</v>
      </c>
      <c r="AJ206" s="56">
        <f t="shared" si="64"/>
        <v>0</v>
      </c>
      <c r="AK206" s="56">
        <f t="shared" si="65"/>
        <v>0</v>
      </c>
      <c r="AL206" s="56">
        <f t="shared" si="66"/>
        <v>0</v>
      </c>
      <c r="AM206" s="159" t="b">
        <f t="shared" si="67"/>
        <v>0</v>
      </c>
      <c r="AN206" s="160" t="str">
        <f>IF(J206="c",SUMMARY!$C$13*F206/12,"-")</f>
        <v>-</v>
      </c>
      <c r="AO206" s="160" t="str">
        <f>IF(J206="s",SUMMARY!$C$12*I206,"-")</f>
        <v>-</v>
      </c>
      <c r="AP206" s="178" t="str">
        <f t="shared" si="68"/>
        <v>-</v>
      </c>
      <c r="AQ206" s="166" t="str">
        <f>IF(J206="s",H206*SUMMARY!$I$12,"-")</f>
        <v>-</v>
      </c>
      <c r="AR206" s="170" t="str">
        <f>IF(J206="S",IF(AO206*SUMMARY!$H$61&gt;AQ206,SUMMARY!$H$61*AQ206,AO206),"-")</f>
        <v>-</v>
      </c>
      <c r="AS206" s="32"/>
      <c r="AT206" s="125">
        <f t="shared" si="75"/>
        <v>0</v>
      </c>
      <c r="AU206" s="125">
        <f t="shared" si="76"/>
        <v>0</v>
      </c>
      <c r="AV206" s="183">
        <f t="shared" si="77"/>
        <v>0</v>
      </c>
      <c r="AW206" s="32"/>
      <c r="AX206" s="32"/>
      <c r="AY206" s="450" t="str">
        <f t="shared" si="78"/>
        <v xml:space="preserve"> </v>
      </c>
    </row>
    <row r="207" spans="1:51" s="120" customFormat="1">
      <c r="A207" s="547"/>
      <c r="B207" s="547"/>
      <c r="C207" s="117">
        <f t="shared" si="79"/>
        <v>186</v>
      </c>
      <c r="D207" s="174"/>
      <c r="E207" s="174"/>
      <c r="F207" s="341">
        <f t="shared" si="69"/>
        <v>0</v>
      </c>
      <c r="G207" s="283"/>
      <c r="H207" s="118" t="str">
        <f t="shared" si="56"/>
        <v>-</v>
      </c>
      <c r="I207" s="119" t="str">
        <f>IF(J207="s",(D207+E207)/16*F207/12*SUMMARY!$H$60," ")</f>
        <v xml:space="preserve"> </v>
      </c>
      <c r="J207" s="119" t="str">
        <f>IF(F207&gt;0,IF(B207&lt;SUMMARY!$H$63,"C","S")," ")</f>
        <v xml:space="preserve"> </v>
      </c>
      <c r="K207" s="119" t="str">
        <f t="shared" si="57"/>
        <v>-</v>
      </c>
      <c r="L207" s="156"/>
      <c r="M207" s="44" t="str">
        <f t="shared" si="58"/>
        <v>-</v>
      </c>
      <c r="N207" s="157">
        <f t="shared" si="70"/>
        <v>0</v>
      </c>
      <c r="O207" s="157">
        <f t="shared" si="71"/>
        <v>0</v>
      </c>
      <c r="P207" s="157">
        <f t="shared" si="72"/>
        <v>0</v>
      </c>
      <c r="Q207" s="157">
        <f t="shared" si="73"/>
        <v>0</v>
      </c>
      <c r="R207" s="158">
        <f t="shared" si="74"/>
        <v>0</v>
      </c>
      <c r="S207" s="158">
        <f t="shared" si="74"/>
        <v>0</v>
      </c>
      <c r="T207" s="158">
        <f t="shared" si="74"/>
        <v>0</v>
      </c>
      <c r="U207" s="158">
        <f t="shared" si="74"/>
        <v>0</v>
      </c>
      <c r="V207" s="158">
        <f t="shared" si="59"/>
        <v>0</v>
      </c>
      <c r="W207" s="158">
        <f t="shared" si="59"/>
        <v>0</v>
      </c>
      <c r="X207" s="158">
        <f t="shared" si="59"/>
        <v>0</v>
      </c>
      <c r="Y207" s="158">
        <f t="shared" si="59"/>
        <v>0</v>
      </c>
      <c r="Z207" s="158">
        <f t="shared" si="80"/>
        <v>0</v>
      </c>
      <c r="AA207" s="158">
        <f t="shared" si="80"/>
        <v>0</v>
      </c>
      <c r="AB207" s="158">
        <f t="shared" si="80"/>
        <v>0</v>
      </c>
      <c r="AC207" s="158">
        <f t="shared" si="80"/>
        <v>0</v>
      </c>
      <c r="AD207" s="158">
        <f t="shared" si="80"/>
        <v>0</v>
      </c>
      <c r="AE207" s="44" t="str">
        <f>IF(J207="s",IF(K207&gt;(SUMMARY!$I$12*H207),K207,0),"- ")</f>
        <v xml:space="preserve">- </v>
      </c>
      <c r="AF207" s="56" t="str">
        <f t="shared" si="60"/>
        <v>OK</v>
      </c>
      <c r="AG207" s="56">
        <f t="shared" si="61"/>
        <v>0</v>
      </c>
      <c r="AH207" s="56">
        <f t="shared" si="62"/>
        <v>0</v>
      </c>
      <c r="AI207" s="56">
        <f t="shared" si="63"/>
        <v>0</v>
      </c>
      <c r="AJ207" s="56">
        <f t="shared" si="64"/>
        <v>0</v>
      </c>
      <c r="AK207" s="56">
        <f t="shared" si="65"/>
        <v>0</v>
      </c>
      <c r="AL207" s="56">
        <f t="shared" si="66"/>
        <v>0</v>
      </c>
      <c r="AM207" s="159" t="b">
        <f t="shared" si="67"/>
        <v>0</v>
      </c>
      <c r="AN207" s="160" t="str">
        <f>IF(J207="c",SUMMARY!$C$13*F207/12,"-")</f>
        <v>-</v>
      </c>
      <c r="AO207" s="160" t="str">
        <f>IF(J207="s",SUMMARY!$C$12*I207,"-")</f>
        <v>-</v>
      </c>
      <c r="AP207" s="178" t="str">
        <f t="shared" si="68"/>
        <v>-</v>
      </c>
      <c r="AQ207" s="166" t="str">
        <f>IF(J207="s",H207*SUMMARY!$I$12,"-")</f>
        <v>-</v>
      </c>
      <c r="AR207" s="170" t="str">
        <f>IF(J207="S",IF(AO207*SUMMARY!$H$61&gt;AQ207,SUMMARY!$H$61*AQ207,AO207),"-")</f>
        <v>-</v>
      </c>
      <c r="AS207" s="32"/>
      <c r="AT207" s="125">
        <f t="shared" si="75"/>
        <v>0</v>
      </c>
      <c r="AU207" s="125">
        <f t="shared" si="76"/>
        <v>0</v>
      </c>
      <c r="AV207" s="183">
        <f t="shared" si="77"/>
        <v>0</v>
      </c>
      <c r="AW207" s="32"/>
      <c r="AX207" s="32"/>
      <c r="AY207" s="450" t="str">
        <f t="shared" si="78"/>
        <v xml:space="preserve"> </v>
      </c>
    </row>
    <row r="208" spans="1:51" s="120" customFormat="1">
      <c r="A208" s="547"/>
      <c r="B208" s="547"/>
      <c r="C208" s="117">
        <f t="shared" si="79"/>
        <v>187</v>
      </c>
      <c r="D208" s="174"/>
      <c r="E208" s="174"/>
      <c r="F208" s="341">
        <f t="shared" si="69"/>
        <v>0</v>
      </c>
      <c r="G208" s="283"/>
      <c r="H208" s="118" t="str">
        <f t="shared" si="56"/>
        <v>-</v>
      </c>
      <c r="I208" s="119" t="str">
        <f>IF(J208="s",(D208+E208)/16*F208/12*SUMMARY!$H$60," ")</f>
        <v xml:space="preserve"> </v>
      </c>
      <c r="J208" s="119" t="str">
        <f>IF(F208&gt;0,IF(B208&lt;SUMMARY!$H$63,"C","S")," ")</f>
        <v xml:space="preserve"> </v>
      </c>
      <c r="K208" s="119" t="str">
        <f t="shared" si="57"/>
        <v>-</v>
      </c>
      <c r="L208" s="156"/>
      <c r="M208" s="44" t="str">
        <f t="shared" si="58"/>
        <v>-</v>
      </c>
      <c r="N208" s="157">
        <f t="shared" si="70"/>
        <v>0</v>
      </c>
      <c r="O208" s="157">
        <f t="shared" si="71"/>
        <v>0</v>
      </c>
      <c r="P208" s="157">
        <f t="shared" si="72"/>
        <v>0</v>
      </c>
      <c r="Q208" s="157">
        <f t="shared" si="73"/>
        <v>0</v>
      </c>
      <c r="R208" s="158">
        <f t="shared" si="74"/>
        <v>0</v>
      </c>
      <c r="S208" s="158">
        <f t="shared" si="74"/>
        <v>0</v>
      </c>
      <c r="T208" s="158">
        <f t="shared" si="74"/>
        <v>0</v>
      </c>
      <c r="U208" s="158">
        <f t="shared" si="74"/>
        <v>0</v>
      </c>
      <c r="V208" s="158">
        <f t="shared" si="59"/>
        <v>0</v>
      </c>
      <c r="W208" s="158">
        <f t="shared" si="59"/>
        <v>0</v>
      </c>
      <c r="X208" s="158">
        <f t="shared" si="59"/>
        <v>0</v>
      </c>
      <c r="Y208" s="158">
        <f t="shared" si="59"/>
        <v>0</v>
      </c>
      <c r="Z208" s="158">
        <f t="shared" si="80"/>
        <v>0</v>
      </c>
      <c r="AA208" s="158">
        <f t="shared" si="80"/>
        <v>0</v>
      </c>
      <c r="AB208" s="158">
        <f t="shared" si="80"/>
        <v>0</v>
      </c>
      <c r="AC208" s="158">
        <f t="shared" si="80"/>
        <v>0</v>
      </c>
      <c r="AD208" s="158">
        <f t="shared" si="80"/>
        <v>0</v>
      </c>
      <c r="AE208" s="44" t="str">
        <f>IF(J208="s",IF(K208&gt;(SUMMARY!$I$12*H208),K208,0),"- ")</f>
        <v xml:space="preserve">- </v>
      </c>
      <c r="AF208" s="56" t="str">
        <f t="shared" si="60"/>
        <v>OK</v>
      </c>
      <c r="AG208" s="56">
        <f t="shared" si="61"/>
        <v>0</v>
      </c>
      <c r="AH208" s="56">
        <f t="shared" si="62"/>
        <v>0</v>
      </c>
      <c r="AI208" s="56">
        <f t="shared" si="63"/>
        <v>0</v>
      </c>
      <c r="AJ208" s="56">
        <f t="shared" si="64"/>
        <v>0</v>
      </c>
      <c r="AK208" s="56">
        <f t="shared" si="65"/>
        <v>0</v>
      </c>
      <c r="AL208" s="56">
        <f t="shared" si="66"/>
        <v>0</v>
      </c>
      <c r="AM208" s="159" t="b">
        <f t="shared" si="67"/>
        <v>0</v>
      </c>
      <c r="AN208" s="160" t="str">
        <f>IF(J208="c",SUMMARY!$C$13*F208/12,"-")</f>
        <v>-</v>
      </c>
      <c r="AO208" s="160" t="str">
        <f>IF(J208="s",SUMMARY!$C$12*I208,"-")</f>
        <v>-</v>
      </c>
      <c r="AP208" s="178" t="str">
        <f t="shared" si="68"/>
        <v>-</v>
      </c>
      <c r="AQ208" s="166" t="str">
        <f>IF(J208="s",H208*SUMMARY!$I$12,"-")</f>
        <v>-</v>
      </c>
      <c r="AR208" s="170" t="str">
        <f>IF(J208="S",IF(AO208*SUMMARY!$H$61&gt;AQ208,SUMMARY!$H$61*AQ208,AO208),"-")</f>
        <v>-</v>
      </c>
      <c r="AS208" s="32"/>
      <c r="AT208" s="125">
        <f t="shared" si="75"/>
        <v>0</v>
      </c>
      <c r="AU208" s="125">
        <f t="shared" si="76"/>
        <v>0</v>
      </c>
      <c r="AV208" s="183">
        <f t="shared" si="77"/>
        <v>0</v>
      </c>
      <c r="AW208" s="32"/>
      <c r="AX208" s="32"/>
      <c r="AY208" s="450" t="str">
        <f t="shared" si="78"/>
        <v xml:space="preserve"> </v>
      </c>
    </row>
    <row r="209" spans="1:51" s="120" customFormat="1">
      <c r="A209" s="547"/>
      <c r="B209" s="547"/>
      <c r="C209" s="117">
        <f t="shared" si="79"/>
        <v>188</v>
      </c>
      <c r="D209" s="174"/>
      <c r="E209" s="174"/>
      <c r="F209" s="341">
        <f t="shared" si="69"/>
        <v>0</v>
      </c>
      <c r="G209" s="283"/>
      <c r="H209" s="118" t="str">
        <f t="shared" si="56"/>
        <v>-</v>
      </c>
      <c r="I209" s="119" t="str">
        <f>IF(J209="s",(D209+E209)/16*F209/12*SUMMARY!$H$60," ")</f>
        <v xml:space="preserve"> </v>
      </c>
      <c r="J209" s="119" t="str">
        <f>IF(F209&gt;0,IF(B209&lt;SUMMARY!$H$63,"C","S")," ")</f>
        <v xml:space="preserve"> </v>
      </c>
      <c r="K209" s="119" t="str">
        <f t="shared" si="57"/>
        <v>-</v>
      </c>
      <c r="L209" s="156"/>
      <c r="M209" s="44" t="str">
        <f t="shared" si="58"/>
        <v>-</v>
      </c>
      <c r="N209" s="157">
        <f t="shared" si="70"/>
        <v>0</v>
      </c>
      <c r="O209" s="157">
        <f t="shared" si="71"/>
        <v>0</v>
      </c>
      <c r="P209" s="157">
        <f t="shared" si="72"/>
        <v>0</v>
      </c>
      <c r="Q209" s="157">
        <f t="shared" si="73"/>
        <v>0</v>
      </c>
      <c r="R209" s="158">
        <f t="shared" si="74"/>
        <v>0</v>
      </c>
      <c r="S209" s="158">
        <f t="shared" si="74"/>
        <v>0</v>
      </c>
      <c r="T209" s="158">
        <f t="shared" si="74"/>
        <v>0</v>
      </c>
      <c r="U209" s="158">
        <f t="shared" si="74"/>
        <v>0</v>
      </c>
      <c r="V209" s="158">
        <f t="shared" si="59"/>
        <v>0</v>
      </c>
      <c r="W209" s="158">
        <f t="shared" si="59"/>
        <v>0</v>
      </c>
      <c r="X209" s="158">
        <f t="shared" si="59"/>
        <v>0</v>
      </c>
      <c r="Y209" s="158">
        <f t="shared" si="59"/>
        <v>0</v>
      </c>
      <c r="Z209" s="158">
        <f t="shared" si="80"/>
        <v>0</v>
      </c>
      <c r="AA209" s="158">
        <f t="shared" si="80"/>
        <v>0</v>
      </c>
      <c r="AB209" s="158">
        <f t="shared" si="80"/>
        <v>0</v>
      </c>
      <c r="AC209" s="158">
        <f t="shared" si="80"/>
        <v>0</v>
      </c>
      <c r="AD209" s="158">
        <f t="shared" si="80"/>
        <v>0</v>
      </c>
      <c r="AE209" s="44" t="str">
        <f>IF(J209="s",IF(K209&gt;(SUMMARY!$I$12*H209),K209,0),"- ")</f>
        <v xml:space="preserve">- </v>
      </c>
      <c r="AF209" s="56" t="str">
        <f t="shared" si="60"/>
        <v>OK</v>
      </c>
      <c r="AG209" s="56">
        <f t="shared" si="61"/>
        <v>0</v>
      </c>
      <c r="AH209" s="56">
        <f t="shared" si="62"/>
        <v>0</v>
      </c>
      <c r="AI209" s="56">
        <f t="shared" si="63"/>
        <v>0</v>
      </c>
      <c r="AJ209" s="56">
        <f t="shared" si="64"/>
        <v>0</v>
      </c>
      <c r="AK209" s="56">
        <f t="shared" si="65"/>
        <v>0</v>
      </c>
      <c r="AL209" s="56">
        <f t="shared" si="66"/>
        <v>0</v>
      </c>
      <c r="AM209" s="159" t="b">
        <f t="shared" si="67"/>
        <v>0</v>
      </c>
      <c r="AN209" s="160" t="str">
        <f>IF(J209="c",SUMMARY!$C$13*F209/12,"-")</f>
        <v>-</v>
      </c>
      <c r="AO209" s="160" t="str">
        <f>IF(J209="s",SUMMARY!$C$12*I209,"-")</f>
        <v>-</v>
      </c>
      <c r="AP209" s="178" t="str">
        <f t="shared" si="68"/>
        <v>-</v>
      </c>
      <c r="AQ209" s="166" t="str">
        <f>IF(J209="s",H209*SUMMARY!$I$12,"-")</f>
        <v>-</v>
      </c>
      <c r="AR209" s="170" t="str">
        <f>IF(J209="S",IF(AO209*SUMMARY!$H$61&gt;AQ209,SUMMARY!$H$61*AQ209,AO209),"-")</f>
        <v>-</v>
      </c>
      <c r="AS209" s="32"/>
      <c r="AT209" s="125">
        <f t="shared" si="75"/>
        <v>0</v>
      </c>
      <c r="AU209" s="125">
        <f t="shared" si="76"/>
        <v>0</v>
      </c>
      <c r="AV209" s="183">
        <f t="shared" si="77"/>
        <v>0</v>
      </c>
      <c r="AW209" s="32"/>
      <c r="AX209" s="32"/>
      <c r="AY209" s="450" t="str">
        <f t="shared" si="78"/>
        <v xml:space="preserve"> </v>
      </c>
    </row>
    <row r="210" spans="1:51" s="120" customFormat="1">
      <c r="A210" s="547"/>
      <c r="B210" s="547"/>
      <c r="C210" s="117">
        <f t="shared" si="79"/>
        <v>189</v>
      </c>
      <c r="D210" s="174"/>
      <c r="E210" s="174"/>
      <c r="F210" s="341">
        <f t="shared" si="69"/>
        <v>0</v>
      </c>
      <c r="G210" s="283"/>
      <c r="H210" s="118" t="str">
        <f t="shared" si="56"/>
        <v>-</v>
      </c>
      <c r="I210" s="119" t="str">
        <f>IF(J210="s",(D210+E210)/16*F210/12*SUMMARY!$H$60," ")</f>
        <v xml:space="preserve"> </v>
      </c>
      <c r="J210" s="119" t="str">
        <f>IF(F210&gt;0,IF(B210&lt;SUMMARY!$H$63,"C","S")," ")</f>
        <v xml:space="preserve"> </v>
      </c>
      <c r="K210" s="119" t="str">
        <f t="shared" si="57"/>
        <v>-</v>
      </c>
      <c r="L210" s="156"/>
      <c r="M210" s="44" t="str">
        <f t="shared" si="58"/>
        <v>-</v>
      </c>
      <c r="N210" s="157">
        <f t="shared" si="70"/>
        <v>0</v>
      </c>
      <c r="O210" s="157">
        <f t="shared" si="71"/>
        <v>0</v>
      </c>
      <c r="P210" s="157">
        <f t="shared" si="72"/>
        <v>0</v>
      </c>
      <c r="Q210" s="157">
        <f t="shared" si="73"/>
        <v>0</v>
      </c>
      <c r="R210" s="158">
        <f t="shared" si="74"/>
        <v>0</v>
      </c>
      <c r="S210" s="158">
        <f t="shared" si="74"/>
        <v>0</v>
      </c>
      <c r="T210" s="158">
        <f t="shared" si="74"/>
        <v>0</v>
      </c>
      <c r="U210" s="158">
        <f t="shared" si="74"/>
        <v>0</v>
      </c>
      <c r="V210" s="158">
        <f t="shared" si="74"/>
        <v>0</v>
      </c>
      <c r="W210" s="158">
        <f t="shared" si="74"/>
        <v>0</v>
      </c>
      <c r="X210" s="158">
        <f t="shared" si="74"/>
        <v>0</v>
      </c>
      <c r="Y210" s="158">
        <f t="shared" si="59"/>
        <v>0</v>
      </c>
      <c r="Z210" s="158">
        <f t="shared" si="80"/>
        <v>0</v>
      </c>
      <c r="AA210" s="158">
        <f t="shared" si="80"/>
        <v>0</v>
      </c>
      <c r="AB210" s="158">
        <f t="shared" si="80"/>
        <v>0</v>
      </c>
      <c r="AC210" s="158">
        <f t="shared" si="80"/>
        <v>0</v>
      </c>
      <c r="AD210" s="158">
        <f t="shared" si="80"/>
        <v>0</v>
      </c>
      <c r="AE210" s="44" t="str">
        <f>IF(J210="s",IF(K210&gt;(SUMMARY!$I$12*H210),K210,0),"- ")</f>
        <v xml:space="preserve">- </v>
      </c>
      <c r="AF210" s="56" t="str">
        <f t="shared" si="60"/>
        <v>OK</v>
      </c>
      <c r="AG210" s="56">
        <f t="shared" si="61"/>
        <v>0</v>
      </c>
      <c r="AH210" s="56">
        <f t="shared" si="62"/>
        <v>0</v>
      </c>
      <c r="AI210" s="56">
        <f t="shared" si="63"/>
        <v>0</v>
      </c>
      <c r="AJ210" s="56">
        <f t="shared" si="64"/>
        <v>0</v>
      </c>
      <c r="AK210" s="56">
        <f t="shared" si="65"/>
        <v>0</v>
      </c>
      <c r="AL210" s="56">
        <f t="shared" si="66"/>
        <v>0</v>
      </c>
      <c r="AM210" s="159" t="b">
        <f t="shared" si="67"/>
        <v>0</v>
      </c>
      <c r="AN210" s="160" t="str">
        <f>IF(J210="c",SUMMARY!$C$13*F210/12,"-")</f>
        <v>-</v>
      </c>
      <c r="AO210" s="160" t="str">
        <f>IF(J210="s",SUMMARY!$C$12*I210,"-")</f>
        <v>-</v>
      </c>
      <c r="AP210" s="178" t="str">
        <f t="shared" si="68"/>
        <v>-</v>
      </c>
      <c r="AQ210" s="166" t="str">
        <f>IF(J210="s",H210*SUMMARY!$I$12,"-")</f>
        <v>-</v>
      </c>
      <c r="AR210" s="170" t="str">
        <f>IF(J210="S",IF(AO210*SUMMARY!$H$61&gt;AQ210,SUMMARY!$H$61*AQ210,AO210),"-")</f>
        <v>-</v>
      </c>
      <c r="AS210" s="32"/>
      <c r="AT210" s="125">
        <f t="shared" si="75"/>
        <v>0</v>
      </c>
      <c r="AU210" s="125">
        <f t="shared" si="76"/>
        <v>0</v>
      </c>
      <c r="AV210" s="183">
        <f t="shared" si="77"/>
        <v>0</v>
      </c>
      <c r="AW210" s="32"/>
      <c r="AX210" s="32"/>
      <c r="AY210" s="450" t="str">
        <f t="shared" si="78"/>
        <v xml:space="preserve"> </v>
      </c>
    </row>
    <row r="211" spans="1:51" s="120" customFormat="1">
      <c r="A211" s="547"/>
      <c r="B211" s="547"/>
      <c r="C211" s="117">
        <f t="shared" si="79"/>
        <v>190</v>
      </c>
      <c r="D211" s="174"/>
      <c r="E211" s="174"/>
      <c r="F211" s="341">
        <f t="shared" si="69"/>
        <v>0</v>
      </c>
      <c r="G211" s="283"/>
      <c r="H211" s="118" t="str">
        <f t="shared" si="56"/>
        <v>-</v>
      </c>
      <c r="I211" s="119" t="str">
        <f>IF(J211="s",(D211+E211)/16*F211/12*SUMMARY!$H$60," ")</f>
        <v xml:space="preserve"> </v>
      </c>
      <c r="J211" s="119" t="str">
        <f>IF(F211&gt;0,IF(B211&lt;SUMMARY!$H$63,"C","S")," ")</f>
        <v xml:space="preserve"> </v>
      </c>
      <c r="K211" s="119" t="str">
        <f t="shared" si="57"/>
        <v>-</v>
      </c>
      <c r="L211" s="156"/>
      <c r="M211" s="44" t="str">
        <f t="shared" si="58"/>
        <v>-</v>
      </c>
      <c r="N211" s="157">
        <f t="shared" si="70"/>
        <v>0</v>
      </c>
      <c r="O211" s="157">
        <f t="shared" si="71"/>
        <v>0</v>
      </c>
      <c r="P211" s="157">
        <f t="shared" si="72"/>
        <v>0</v>
      </c>
      <c r="Q211" s="157">
        <f t="shared" si="73"/>
        <v>0</v>
      </c>
      <c r="R211" s="158">
        <f t="shared" si="74"/>
        <v>0</v>
      </c>
      <c r="S211" s="158">
        <f t="shared" si="74"/>
        <v>0</v>
      </c>
      <c r="T211" s="158">
        <f t="shared" si="74"/>
        <v>0</v>
      </c>
      <c r="U211" s="158">
        <f t="shared" si="74"/>
        <v>0</v>
      </c>
      <c r="V211" s="158">
        <f t="shared" si="74"/>
        <v>0</v>
      </c>
      <c r="W211" s="158">
        <f t="shared" si="74"/>
        <v>0</v>
      </c>
      <c r="X211" s="158">
        <f t="shared" si="74"/>
        <v>0</v>
      </c>
      <c r="Y211" s="158">
        <f t="shared" si="59"/>
        <v>0</v>
      </c>
      <c r="Z211" s="158">
        <f t="shared" si="80"/>
        <v>0</v>
      </c>
      <c r="AA211" s="158">
        <f t="shared" si="80"/>
        <v>0</v>
      </c>
      <c r="AB211" s="158">
        <f t="shared" si="80"/>
        <v>0</v>
      </c>
      <c r="AC211" s="158">
        <f t="shared" si="80"/>
        <v>0</v>
      </c>
      <c r="AD211" s="158">
        <f t="shared" si="80"/>
        <v>0</v>
      </c>
      <c r="AE211" s="44" t="str">
        <f>IF(J211="s",IF(K211&gt;(SUMMARY!$I$12*H211),K211,0),"- ")</f>
        <v xml:space="preserve">- </v>
      </c>
      <c r="AF211" s="56" t="str">
        <f t="shared" si="60"/>
        <v>OK</v>
      </c>
      <c r="AG211" s="56">
        <f t="shared" si="61"/>
        <v>0</v>
      </c>
      <c r="AH211" s="56">
        <f t="shared" si="62"/>
        <v>0</v>
      </c>
      <c r="AI211" s="56">
        <f t="shared" si="63"/>
        <v>0</v>
      </c>
      <c r="AJ211" s="56">
        <f t="shared" si="64"/>
        <v>0</v>
      </c>
      <c r="AK211" s="56">
        <f t="shared" si="65"/>
        <v>0</v>
      </c>
      <c r="AL211" s="56">
        <f t="shared" si="66"/>
        <v>0</v>
      </c>
      <c r="AM211" s="159" t="b">
        <f t="shared" si="67"/>
        <v>0</v>
      </c>
      <c r="AN211" s="160" t="str">
        <f>IF(J211="c",SUMMARY!$C$13*F211/12,"-")</f>
        <v>-</v>
      </c>
      <c r="AO211" s="160" t="str">
        <f>IF(J211="s",SUMMARY!$C$12*I211,"-")</f>
        <v>-</v>
      </c>
      <c r="AP211" s="178" t="str">
        <f t="shared" si="68"/>
        <v>-</v>
      </c>
      <c r="AQ211" s="166" t="str">
        <f>IF(J211="s",H211*SUMMARY!$I$12,"-")</f>
        <v>-</v>
      </c>
      <c r="AR211" s="170" t="str">
        <f>IF(J211="S",IF(AO211*SUMMARY!$H$61&gt;AQ211,SUMMARY!$H$61*AQ211,AO211),"-")</f>
        <v>-</v>
      </c>
      <c r="AS211" s="32"/>
      <c r="AT211" s="125">
        <f t="shared" si="75"/>
        <v>0</v>
      </c>
      <c r="AU211" s="125">
        <f t="shared" si="76"/>
        <v>0</v>
      </c>
      <c r="AV211" s="183">
        <f t="shared" si="77"/>
        <v>0</v>
      </c>
      <c r="AW211" s="32"/>
      <c r="AX211" s="32"/>
      <c r="AY211" s="450" t="str">
        <f t="shared" si="78"/>
        <v xml:space="preserve"> </v>
      </c>
    </row>
    <row r="212" spans="1:51" s="120" customFormat="1">
      <c r="A212" s="547"/>
      <c r="B212" s="547"/>
      <c r="C212" s="117">
        <f t="shared" si="79"/>
        <v>191</v>
      </c>
      <c r="D212" s="174"/>
      <c r="E212" s="174"/>
      <c r="F212" s="341">
        <f t="shared" si="69"/>
        <v>0</v>
      </c>
      <c r="G212" s="283"/>
      <c r="H212" s="118" t="str">
        <f t="shared" si="56"/>
        <v>-</v>
      </c>
      <c r="I212" s="119" t="str">
        <f>IF(J212="s",(D212+E212)/16*F212/12*SUMMARY!$H$60," ")</f>
        <v xml:space="preserve"> </v>
      </c>
      <c r="J212" s="119" t="str">
        <f>IF(F212&gt;0,IF(B212&lt;SUMMARY!$H$63,"C","S")," ")</f>
        <v xml:space="preserve"> </v>
      </c>
      <c r="K212" s="119" t="str">
        <f t="shared" si="57"/>
        <v>-</v>
      </c>
      <c r="L212" s="156"/>
      <c r="M212" s="44" t="str">
        <f t="shared" si="58"/>
        <v>-</v>
      </c>
      <c r="N212" s="157">
        <f t="shared" si="70"/>
        <v>0</v>
      </c>
      <c r="O212" s="157">
        <f t="shared" si="71"/>
        <v>0</v>
      </c>
      <c r="P212" s="157">
        <f t="shared" si="72"/>
        <v>0</v>
      </c>
      <c r="Q212" s="157">
        <f t="shared" si="73"/>
        <v>0</v>
      </c>
      <c r="R212" s="158">
        <f t="shared" si="74"/>
        <v>0</v>
      </c>
      <c r="S212" s="158">
        <f t="shared" si="74"/>
        <v>0</v>
      </c>
      <c r="T212" s="158">
        <f t="shared" si="74"/>
        <v>0</v>
      </c>
      <c r="U212" s="158">
        <f t="shared" si="74"/>
        <v>0</v>
      </c>
      <c r="V212" s="158">
        <f t="shared" si="74"/>
        <v>0</v>
      </c>
      <c r="W212" s="158">
        <f t="shared" ref="U212:X213" si="81">IF($L212=AI$4,$I212,0)</f>
        <v>0</v>
      </c>
      <c r="X212" s="158">
        <f t="shared" si="81"/>
        <v>0</v>
      </c>
      <c r="Y212" s="158">
        <f t="shared" si="59"/>
        <v>0</v>
      </c>
      <c r="Z212" s="158">
        <f t="shared" si="80"/>
        <v>0</v>
      </c>
      <c r="AA212" s="158">
        <f t="shared" si="80"/>
        <v>0</v>
      </c>
      <c r="AB212" s="158">
        <f t="shared" si="80"/>
        <v>0</v>
      </c>
      <c r="AC212" s="158">
        <f t="shared" si="80"/>
        <v>0</v>
      </c>
      <c r="AD212" s="158">
        <f t="shared" si="80"/>
        <v>0</v>
      </c>
      <c r="AE212" s="44" t="str">
        <f>IF(J212="s",IF(K212&gt;(SUMMARY!$I$12*H212),K212,0),"- ")</f>
        <v xml:space="preserve">- </v>
      </c>
      <c r="AF212" s="56" t="str">
        <f t="shared" si="60"/>
        <v>OK</v>
      </c>
      <c r="AG212" s="56">
        <f t="shared" si="61"/>
        <v>0</v>
      </c>
      <c r="AH212" s="56">
        <f t="shared" si="62"/>
        <v>0</v>
      </c>
      <c r="AI212" s="56">
        <f t="shared" si="63"/>
        <v>0</v>
      </c>
      <c r="AJ212" s="56">
        <f t="shared" si="64"/>
        <v>0</v>
      </c>
      <c r="AK212" s="56">
        <f t="shared" si="65"/>
        <v>0</v>
      </c>
      <c r="AL212" s="56">
        <f t="shared" si="66"/>
        <v>0</v>
      </c>
      <c r="AM212" s="159" t="b">
        <f t="shared" si="67"/>
        <v>0</v>
      </c>
      <c r="AN212" s="160" t="str">
        <f>IF(J212="c",SUMMARY!$C$13*F212/12,"-")</f>
        <v>-</v>
      </c>
      <c r="AO212" s="160" t="str">
        <f>IF(J212="s",SUMMARY!$C$12*I212,"-")</f>
        <v>-</v>
      </c>
      <c r="AP212" s="178" t="str">
        <f t="shared" si="68"/>
        <v>-</v>
      </c>
      <c r="AQ212" s="166" t="str">
        <f>IF(J212="s",H212*SUMMARY!$I$12,"-")</f>
        <v>-</v>
      </c>
      <c r="AR212" s="170" t="str">
        <f>IF(J212="S",IF(AO212*SUMMARY!$H$61&gt;AQ212,SUMMARY!$H$61*AQ212,AO212),"-")</f>
        <v>-</v>
      </c>
      <c r="AS212" s="32"/>
      <c r="AT212" s="125">
        <f t="shared" si="75"/>
        <v>0</v>
      </c>
      <c r="AU212" s="125">
        <f t="shared" si="76"/>
        <v>0</v>
      </c>
      <c r="AV212" s="183">
        <f t="shared" si="77"/>
        <v>0</v>
      </c>
      <c r="AW212" s="32"/>
      <c r="AX212" s="32"/>
      <c r="AY212" s="450" t="str">
        <f t="shared" si="78"/>
        <v xml:space="preserve"> </v>
      </c>
    </row>
    <row r="213" spans="1:51" s="120" customFormat="1">
      <c r="A213" s="547"/>
      <c r="B213" s="547"/>
      <c r="C213" s="117">
        <f t="shared" si="79"/>
        <v>192</v>
      </c>
      <c r="D213" s="174"/>
      <c r="E213" s="174"/>
      <c r="F213" s="341">
        <f t="shared" si="69"/>
        <v>0</v>
      </c>
      <c r="G213" s="283"/>
      <c r="H213" s="118" t="str">
        <f t="shared" si="56"/>
        <v>-</v>
      </c>
      <c r="I213" s="119" t="str">
        <f>IF(J213="s",(D213+E213)/16*F213/12*SUMMARY!$H$60," ")</f>
        <v xml:space="preserve"> </v>
      </c>
      <c r="J213" s="119" t="str">
        <f>IF(F213&gt;0,IF(B213&lt;SUMMARY!$H$63,"C","S")," ")</f>
        <v xml:space="preserve"> </v>
      </c>
      <c r="K213" s="119" t="str">
        <f t="shared" si="57"/>
        <v>-</v>
      </c>
      <c r="L213" s="156"/>
      <c r="M213" s="44" t="str">
        <f t="shared" si="58"/>
        <v>-</v>
      </c>
      <c r="N213" s="157">
        <f t="shared" si="70"/>
        <v>0</v>
      </c>
      <c r="O213" s="157">
        <f t="shared" si="71"/>
        <v>0</v>
      </c>
      <c r="P213" s="157">
        <f t="shared" si="72"/>
        <v>0</v>
      </c>
      <c r="Q213" s="157">
        <f t="shared" si="73"/>
        <v>0</v>
      </c>
      <c r="R213" s="158">
        <f t="shared" ref="R213:AB240" si="82">IF($L213=AD$4,$I213,0)</f>
        <v>0</v>
      </c>
      <c r="S213" s="158">
        <f t="shared" si="82"/>
        <v>0</v>
      </c>
      <c r="T213" s="158">
        <f t="shared" si="82"/>
        <v>0</v>
      </c>
      <c r="U213" s="158">
        <f t="shared" si="81"/>
        <v>0</v>
      </c>
      <c r="V213" s="158">
        <f t="shared" si="81"/>
        <v>0</v>
      </c>
      <c r="W213" s="158">
        <f t="shared" si="81"/>
        <v>0</v>
      </c>
      <c r="X213" s="158">
        <f t="shared" si="81"/>
        <v>0</v>
      </c>
      <c r="Y213" s="158">
        <f t="shared" si="59"/>
        <v>0</v>
      </c>
      <c r="Z213" s="158">
        <f t="shared" si="80"/>
        <v>0</v>
      </c>
      <c r="AA213" s="158">
        <f t="shared" si="80"/>
        <v>0</v>
      </c>
      <c r="AB213" s="158">
        <f t="shared" si="80"/>
        <v>0</v>
      </c>
      <c r="AC213" s="158">
        <f t="shared" si="80"/>
        <v>0</v>
      </c>
      <c r="AD213" s="158">
        <f t="shared" si="80"/>
        <v>0</v>
      </c>
      <c r="AE213" s="44" t="str">
        <f>IF(J213="s",IF(K213&gt;(SUMMARY!$I$12*H213),K213,0),"- ")</f>
        <v xml:space="preserve">- </v>
      </c>
      <c r="AF213" s="56" t="str">
        <f t="shared" si="60"/>
        <v>OK</v>
      </c>
      <c r="AG213" s="56">
        <f t="shared" si="61"/>
        <v>0</v>
      </c>
      <c r="AH213" s="56">
        <f t="shared" si="62"/>
        <v>0</v>
      </c>
      <c r="AI213" s="56">
        <f t="shared" si="63"/>
        <v>0</v>
      </c>
      <c r="AJ213" s="56">
        <f t="shared" si="64"/>
        <v>0</v>
      </c>
      <c r="AK213" s="56">
        <f t="shared" si="65"/>
        <v>0</v>
      </c>
      <c r="AL213" s="56">
        <f t="shared" si="66"/>
        <v>0</v>
      </c>
      <c r="AM213" s="159" t="b">
        <f t="shared" si="67"/>
        <v>0</v>
      </c>
      <c r="AN213" s="160" t="str">
        <f>IF(J213="c",SUMMARY!$C$13*F213/12,"-")</f>
        <v>-</v>
      </c>
      <c r="AO213" s="160" t="str">
        <f>IF(J213="s",SUMMARY!$C$12*I213,"-")</f>
        <v>-</v>
      </c>
      <c r="AP213" s="178" t="str">
        <f t="shared" si="68"/>
        <v>-</v>
      </c>
      <c r="AQ213" s="166" t="str">
        <f>IF(J213="s",H213*SUMMARY!$I$12,"-")</f>
        <v>-</v>
      </c>
      <c r="AR213" s="170" t="str">
        <f>IF(J213="S",IF(AO213*SUMMARY!$H$61&gt;AQ213,SUMMARY!$H$61*AQ213,AO213),"-")</f>
        <v>-</v>
      </c>
      <c r="AS213" s="32"/>
      <c r="AT213" s="125">
        <f t="shared" si="75"/>
        <v>0</v>
      </c>
      <c r="AU213" s="125">
        <f t="shared" si="76"/>
        <v>0</v>
      </c>
      <c r="AV213" s="183">
        <f t="shared" si="77"/>
        <v>0</v>
      </c>
      <c r="AW213" s="32"/>
      <c r="AX213" s="32"/>
      <c r="AY213" s="450" t="str">
        <f t="shared" si="78"/>
        <v xml:space="preserve"> </v>
      </c>
    </row>
    <row r="214" spans="1:51" s="120" customFormat="1">
      <c r="A214" s="547"/>
      <c r="B214" s="547"/>
      <c r="C214" s="117">
        <f t="shared" si="79"/>
        <v>193</v>
      </c>
      <c r="D214" s="174"/>
      <c r="E214" s="174"/>
      <c r="F214" s="341">
        <f t="shared" si="69"/>
        <v>0</v>
      </c>
      <c r="G214" s="283"/>
      <c r="H214" s="118" t="str">
        <f t="shared" ref="H214:H272" si="83">IF(J214="s",A214*B214,"-")</f>
        <v>-</v>
      </c>
      <c r="I214" s="119" t="str">
        <f>IF(J214="s",(D214+E214)/16*F214/12*SUMMARY!$H$60," ")</f>
        <v xml:space="preserve"> </v>
      </c>
      <c r="J214" s="119" t="str">
        <f>IF(F214&gt;0,IF(B214&lt;SUMMARY!$H$63,"C","S")," ")</f>
        <v xml:space="preserve"> </v>
      </c>
      <c r="K214" s="119" t="str">
        <f t="shared" ref="K214:K275" si="84">IF(J214="s",AR214,AN214)</f>
        <v>-</v>
      </c>
      <c r="L214" s="156"/>
      <c r="M214" s="44" t="str">
        <f t="shared" ref="M214:M272" si="85">IF(J214="S",IF(D214&lt;E214,E214,D214),"-")</f>
        <v>-</v>
      </c>
      <c r="N214" s="157">
        <f t="shared" si="70"/>
        <v>0</v>
      </c>
      <c r="O214" s="157">
        <f t="shared" si="71"/>
        <v>0</v>
      </c>
      <c r="P214" s="157">
        <f t="shared" si="72"/>
        <v>0</v>
      </c>
      <c r="Q214" s="157">
        <f t="shared" si="73"/>
        <v>0</v>
      </c>
      <c r="R214" s="158">
        <f t="shared" si="82"/>
        <v>0</v>
      </c>
      <c r="S214" s="158">
        <f t="shared" si="82"/>
        <v>0</v>
      </c>
      <c r="T214" s="158">
        <f t="shared" si="82"/>
        <v>0</v>
      </c>
      <c r="U214" s="158">
        <f t="shared" si="82"/>
        <v>0</v>
      </c>
      <c r="V214" s="158">
        <f t="shared" si="82"/>
        <v>0</v>
      </c>
      <c r="W214" s="158">
        <f t="shared" si="82"/>
        <v>0</v>
      </c>
      <c r="X214" s="158">
        <f t="shared" si="82"/>
        <v>0</v>
      </c>
      <c r="Y214" s="158">
        <f t="shared" si="82"/>
        <v>0</v>
      </c>
      <c r="Z214" s="158">
        <f t="shared" si="80"/>
        <v>0</v>
      </c>
      <c r="AA214" s="158">
        <f t="shared" si="80"/>
        <v>0</v>
      </c>
      <c r="AB214" s="158">
        <f t="shared" si="80"/>
        <v>0</v>
      </c>
      <c r="AC214" s="158">
        <f t="shared" si="80"/>
        <v>0</v>
      </c>
      <c r="AD214" s="158">
        <f t="shared" si="80"/>
        <v>0</v>
      </c>
      <c r="AE214" s="44" t="str">
        <f>IF(J214="s",IF(K214&gt;(SUMMARY!$I$12*H214),K214,0),"- ")</f>
        <v xml:space="preserve">- </v>
      </c>
      <c r="AF214" s="56" t="str">
        <f t="shared" ref="AF214:AF276" si="86">IF(F214&gt;(A214*12),"error","OK")</f>
        <v>OK</v>
      </c>
      <c r="AG214" s="56">
        <f t="shared" ref="AG214:AG276" si="87">IF(M214="-",0,IF(M214&gt;7.999,1,0))</f>
        <v>0</v>
      </c>
      <c r="AH214" s="56">
        <f t="shared" ref="AH214:AH276" si="88">IF(M214&lt;8,IF(M214&gt;3.999,1,0),0)</f>
        <v>0</v>
      </c>
      <c r="AI214" s="56">
        <f t="shared" ref="AI214:AI276" si="89">IF(M214&lt;4,IF(M214&gt;0,1,0),0)</f>
        <v>0</v>
      </c>
      <c r="AJ214" s="56">
        <f t="shared" ref="AJ214:AJ276" si="90">IF(J214="S",1,0)</f>
        <v>0</v>
      </c>
      <c r="AK214" s="56">
        <f t="shared" ref="AK214:AK276" si="91">IF(J214="C",1,0)</f>
        <v>0</v>
      </c>
      <c r="AL214" s="56">
        <f t="shared" ref="AL214:AL276" si="92">IF(J214="c",F214/12,0)</f>
        <v>0</v>
      </c>
      <c r="AM214" s="159" t="b">
        <f t="shared" ref="AM214:AM276" si="93">IF(J214="s",IF(A214&gt;B214,A214,B214))</f>
        <v>0</v>
      </c>
      <c r="AN214" s="160" t="str">
        <f>IF(J214="c",SUMMARY!$C$13*F214/12,"-")</f>
        <v>-</v>
      </c>
      <c r="AO214" s="160" t="str">
        <f>IF(J214="s",SUMMARY!$C$12*I214,"-")</f>
        <v>-</v>
      </c>
      <c r="AP214" s="178" t="str">
        <f t="shared" ref="AP214:AP276" si="94">IF(J214="s",I214,"-")</f>
        <v>-</v>
      </c>
      <c r="AQ214" s="166" t="str">
        <f>IF(J214="s",H214*SUMMARY!$I$12,"-")</f>
        <v>-</v>
      </c>
      <c r="AR214" s="170" t="str">
        <f>IF(J214="S",IF(AO214*SUMMARY!$H$61&gt;AQ214,SUMMARY!$H$61*AQ214,AO214),"-")</f>
        <v>-</v>
      </c>
      <c r="AS214" s="32"/>
      <c r="AT214" s="125">
        <f t="shared" si="75"/>
        <v>0</v>
      </c>
      <c r="AU214" s="125">
        <f t="shared" si="76"/>
        <v>0</v>
      </c>
      <c r="AV214" s="183">
        <f t="shared" si="77"/>
        <v>0</v>
      </c>
      <c r="AW214" s="32"/>
      <c r="AX214" s="32"/>
      <c r="AY214" s="450" t="str">
        <f t="shared" si="78"/>
        <v xml:space="preserve"> </v>
      </c>
    </row>
    <row r="215" spans="1:51" s="120" customFormat="1">
      <c r="A215" s="547"/>
      <c r="B215" s="547"/>
      <c r="C215" s="117">
        <f t="shared" si="79"/>
        <v>194</v>
      </c>
      <c r="D215" s="174"/>
      <c r="E215" s="174"/>
      <c r="F215" s="341">
        <f t="shared" ref="F215:F275" si="95">B215*12</f>
        <v>0</v>
      </c>
      <c r="G215" s="283"/>
      <c r="H215" s="118" t="str">
        <f t="shared" si="83"/>
        <v>-</v>
      </c>
      <c r="I215" s="119" t="str">
        <f>IF(J215="s",(D215+E215)/16*F215/12*SUMMARY!$H$60," ")</f>
        <v xml:space="preserve"> </v>
      </c>
      <c r="J215" s="119" t="str">
        <f>IF(F215&gt;0,IF(B215&lt;SUMMARY!$H$63,"C","S")," ")</f>
        <v xml:space="preserve"> </v>
      </c>
      <c r="K215" s="119" t="str">
        <f t="shared" si="84"/>
        <v>-</v>
      </c>
      <c r="L215" s="156"/>
      <c r="M215" s="44" t="str">
        <f t="shared" si="85"/>
        <v>-</v>
      </c>
      <c r="N215" s="157">
        <f t="shared" ref="N215:N276" si="96">IF(L215=Z$4,I215,0)</f>
        <v>0</v>
      </c>
      <c r="O215" s="157">
        <f t="shared" ref="O215:O276" si="97">IF(L215=AA$4,I215,0)</f>
        <v>0</v>
      </c>
      <c r="P215" s="157">
        <f t="shared" ref="P215:P276" si="98">IF(L215=AB$4,I215,0)</f>
        <v>0</v>
      </c>
      <c r="Q215" s="157">
        <f t="shared" ref="Q215:Q276" si="99">IF(L215=AC$4,I215,0)</f>
        <v>0</v>
      </c>
      <c r="R215" s="158">
        <f t="shared" si="82"/>
        <v>0</v>
      </c>
      <c r="S215" s="158">
        <f t="shared" si="82"/>
        <v>0</v>
      </c>
      <c r="T215" s="158">
        <f t="shared" si="82"/>
        <v>0</v>
      </c>
      <c r="U215" s="158">
        <f t="shared" si="82"/>
        <v>0</v>
      </c>
      <c r="V215" s="158">
        <f t="shared" si="82"/>
        <v>0</v>
      </c>
      <c r="W215" s="158">
        <f t="shared" si="82"/>
        <v>0</v>
      </c>
      <c r="X215" s="158">
        <f t="shared" si="82"/>
        <v>0</v>
      </c>
      <c r="Y215" s="158">
        <f t="shared" si="82"/>
        <v>0</v>
      </c>
      <c r="Z215" s="158">
        <f t="shared" si="80"/>
        <v>0</v>
      </c>
      <c r="AA215" s="158">
        <f t="shared" si="80"/>
        <v>0</v>
      </c>
      <c r="AB215" s="158">
        <f t="shared" si="80"/>
        <v>0</v>
      </c>
      <c r="AC215" s="158">
        <f t="shared" si="80"/>
        <v>0</v>
      </c>
      <c r="AD215" s="158">
        <f t="shared" si="80"/>
        <v>0</v>
      </c>
      <c r="AE215" s="44" t="str">
        <f>IF(J215="s",IF(K215&gt;(SUMMARY!$I$12*H215),K215,0),"- ")</f>
        <v xml:space="preserve">- </v>
      </c>
      <c r="AF215" s="56" t="str">
        <f t="shared" si="86"/>
        <v>OK</v>
      </c>
      <c r="AG215" s="56">
        <f t="shared" si="87"/>
        <v>0</v>
      </c>
      <c r="AH215" s="56">
        <f t="shared" si="88"/>
        <v>0</v>
      </c>
      <c r="AI215" s="56">
        <f t="shared" si="89"/>
        <v>0</v>
      </c>
      <c r="AJ215" s="56">
        <f t="shared" si="90"/>
        <v>0</v>
      </c>
      <c r="AK215" s="56">
        <f t="shared" si="91"/>
        <v>0</v>
      </c>
      <c r="AL215" s="56">
        <f t="shared" si="92"/>
        <v>0</v>
      </c>
      <c r="AM215" s="159" t="b">
        <f t="shared" si="93"/>
        <v>0</v>
      </c>
      <c r="AN215" s="160" t="str">
        <f>IF(J215="c",SUMMARY!$C$13*F215/12,"-")</f>
        <v>-</v>
      </c>
      <c r="AO215" s="160" t="str">
        <f>IF(J215="s",SUMMARY!$C$12*I215,"-")</f>
        <v>-</v>
      </c>
      <c r="AP215" s="178" t="str">
        <f t="shared" si="94"/>
        <v>-</v>
      </c>
      <c r="AQ215" s="166" t="str">
        <f>IF(J215="s",H215*SUMMARY!$I$12,"-")</f>
        <v>-</v>
      </c>
      <c r="AR215" s="170" t="str">
        <f>IF(J215="S",IF(AO215*SUMMARY!$H$61&gt;AQ215,SUMMARY!$H$61*AQ215,AO215),"-")</f>
        <v>-</v>
      </c>
      <c r="AS215" s="32"/>
      <c r="AT215" s="125">
        <f t="shared" ref="AT215:AT276" si="100">IF(AG215=1,AR215,0)</f>
        <v>0</v>
      </c>
      <c r="AU215" s="125">
        <f t="shared" ref="AU215:AU276" si="101">IF(AH215=1,AR215,0)</f>
        <v>0</v>
      </c>
      <c r="AV215" s="183">
        <f t="shared" ref="AV215:AV276" si="102">IF(AI215=1,AR215,0)</f>
        <v>0</v>
      </c>
      <c r="AW215" s="32"/>
      <c r="AX215" s="32"/>
      <c r="AY215" s="450" t="str">
        <f t="shared" ref="AY215:AY276" si="103">IF(AZ215="s",(AT215+AU215)/16*AV215/12," ")</f>
        <v xml:space="preserve"> </v>
      </c>
    </row>
    <row r="216" spans="1:51" s="120" customFormat="1">
      <c r="A216" s="547"/>
      <c r="B216" s="547"/>
      <c r="C216" s="117">
        <f t="shared" ref="C216:C272" si="104">C215+1</f>
        <v>195</v>
      </c>
      <c r="D216" s="174"/>
      <c r="E216" s="174"/>
      <c r="F216" s="341">
        <f t="shared" si="95"/>
        <v>0</v>
      </c>
      <c r="G216" s="283"/>
      <c r="H216" s="118" t="str">
        <f t="shared" si="83"/>
        <v>-</v>
      </c>
      <c r="I216" s="119" t="str">
        <f>IF(J216="s",(D216+E216)/16*F216/12*SUMMARY!$H$60," ")</f>
        <v xml:space="preserve"> </v>
      </c>
      <c r="J216" s="119" t="str">
        <f>IF(F216&gt;0,IF(B216&lt;SUMMARY!$H$63,"C","S")," ")</f>
        <v xml:space="preserve"> </v>
      </c>
      <c r="K216" s="119" t="str">
        <f t="shared" si="84"/>
        <v>-</v>
      </c>
      <c r="L216" s="156"/>
      <c r="M216" s="44" t="str">
        <f t="shared" si="85"/>
        <v>-</v>
      </c>
      <c r="N216" s="157">
        <f t="shared" si="96"/>
        <v>0</v>
      </c>
      <c r="O216" s="157">
        <f t="shared" si="97"/>
        <v>0</v>
      </c>
      <c r="P216" s="157">
        <f t="shared" si="98"/>
        <v>0</v>
      </c>
      <c r="Q216" s="157">
        <f t="shared" si="99"/>
        <v>0</v>
      </c>
      <c r="R216" s="158">
        <f t="shared" si="82"/>
        <v>0</v>
      </c>
      <c r="S216" s="158">
        <f t="shared" si="82"/>
        <v>0</v>
      </c>
      <c r="T216" s="158">
        <f t="shared" si="82"/>
        <v>0</v>
      </c>
      <c r="U216" s="158">
        <f t="shared" si="82"/>
        <v>0</v>
      </c>
      <c r="V216" s="158">
        <f t="shared" si="82"/>
        <v>0</v>
      </c>
      <c r="W216" s="158">
        <f t="shared" si="82"/>
        <v>0</v>
      </c>
      <c r="X216" s="158">
        <f t="shared" si="82"/>
        <v>0</v>
      </c>
      <c r="Y216" s="158">
        <f t="shared" si="82"/>
        <v>0</v>
      </c>
      <c r="Z216" s="158">
        <f t="shared" si="80"/>
        <v>0</v>
      </c>
      <c r="AA216" s="158">
        <f t="shared" si="80"/>
        <v>0</v>
      </c>
      <c r="AB216" s="158">
        <f t="shared" si="80"/>
        <v>0</v>
      </c>
      <c r="AC216" s="158">
        <f t="shared" si="80"/>
        <v>0</v>
      </c>
      <c r="AD216" s="158">
        <f t="shared" si="80"/>
        <v>0</v>
      </c>
      <c r="AE216" s="44" t="str">
        <f>IF(J216="s",IF(K216&gt;(SUMMARY!$I$12*H216),K216,0),"- ")</f>
        <v xml:space="preserve">- </v>
      </c>
      <c r="AF216" s="56" t="str">
        <f t="shared" si="86"/>
        <v>OK</v>
      </c>
      <c r="AG216" s="56">
        <f t="shared" si="87"/>
        <v>0</v>
      </c>
      <c r="AH216" s="56">
        <f t="shared" si="88"/>
        <v>0</v>
      </c>
      <c r="AI216" s="56">
        <f t="shared" si="89"/>
        <v>0</v>
      </c>
      <c r="AJ216" s="56">
        <f t="shared" si="90"/>
        <v>0</v>
      </c>
      <c r="AK216" s="56">
        <f t="shared" si="91"/>
        <v>0</v>
      </c>
      <c r="AL216" s="56">
        <f t="shared" si="92"/>
        <v>0</v>
      </c>
      <c r="AM216" s="159" t="b">
        <f t="shared" si="93"/>
        <v>0</v>
      </c>
      <c r="AN216" s="160" t="str">
        <f>IF(J216="c",SUMMARY!$C$13*F216/12,"-")</f>
        <v>-</v>
      </c>
      <c r="AO216" s="160" t="str">
        <f>IF(J216="s",SUMMARY!$C$12*I216,"-")</f>
        <v>-</v>
      </c>
      <c r="AP216" s="178" t="str">
        <f t="shared" si="94"/>
        <v>-</v>
      </c>
      <c r="AQ216" s="166" t="str">
        <f>IF(J216="s",H216*SUMMARY!$I$12,"-")</f>
        <v>-</v>
      </c>
      <c r="AR216" s="170" t="str">
        <f>IF(J216="S",IF(AO216*SUMMARY!$H$61&gt;AQ216,SUMMARY!$H$61*AQ216,AO216),"-")</f>
        <v>-</v>
      </c>
      <c r="AS216" s="32"/>
      <c r="AT216" s="125">
        <f t="shared" si="100"/>
        <v>0</v>
      </c>
      <c r="AU216" s="125">
        <f t="shared" si="101"/>
        <v>0</v>
      </c>
      <c r="AV216" s="183">
        <f t="shared" si="102"/>
        <v>0</v>
      </c>
      <c r="AW216" s="32"/>
      <c r="AX216" s="32"/>
      <c r="AY216" s="450" t="str">
        <f t="shared" si="103"/>
        <v xml:space="preserve"> </v>
      </c>
    </row>
    <row r="217" spans="1:51" s="120" customFormat="1">
      <c r="A217" s="547"/>
      <c r="B217" s="547"/>
      <c r="C217" s="117">
        <f t="shared" si="104"/>
        <v>196</v>
      </c>
      <c r="D217" s="174"/>
      <c r="E217" s="174"/>
      <c r="F217" s="341">
        <f t="shared" si="95"/>
        <v>0</v>
      </c>
      <c r="G217" s="283"/>
      <c r="H217" s="118" t="str">
        <f t="shared" si="83"/>
        <v>-</v>
      </c>
      <c r="I217" s="119" t="str">
        <f>IF(J217="s",(D217+E217)/16*F217/12*SUMMARY!$H$60," ")</f>
        <v xml:space="preserve"> </v>
      </c>
      <c r="J217" s="119" t="str">
        <f>IF(F217&gt;0,IF(B217&lt;SUMMARY!$H$63,"C","S")," ")</f>
        <v xml:space="preserve"> </v>
      </c>
      <c r="K217" s="119" t="str">
        <f t="shared" si="84"/>
        <v>-</v>
      </c>
      <c r="L217" s="156"/>
      <c r="M217" s="44" t="str">
        <f t="shared" si="85"/>
        <v>-</v>
      </c>
      <c r="N217" s="157">
        <f t="shared" si="96"/>
        <v>0</v>
      </c>
      <c r="O217" s="157">
        <f t="shared" si="97"/>
        <v>0</v>
      </c>
      <c r="P217" s="157">
        <f t="shared" si="98"/>
        <v>0</v>
      </c>
      <c r="Q217" s="157">
        <f t="shared" si="99"/>
        <v>0</v>
      </c>
      <c r="R217" s="158">
        <f t="shared" si="82"/>
        <v>0</v>
      </c>
      <c r="S217" s="158">
        <f t="shared" si="82"/>
        <v>0</v>
      </c>
      <c r="T217" s="158">
        <f t="shared" si="82"/>
        <v>0</v>
      </c>
      <c r="U217" s="158">
        <f t="shared" si="82"/>
        <v>0</v>
      </c>
      <c r="V217" s="158">
        <f t="shared" si="82"/>
        <v>0</v>
      </c>
      <c r="W217" s="158">
        <f t="shared" si="82"/>
        <v>0</v>
      </c>
      <c r="X217" s="158">
        <f t="shared" si="82"/>
        <v>0</v>
      </c>
      <c r="Y217" s="158">
        <f t="shared" si="82"/>
        <v>0</v>
      </c>
      <c r="Z217" s="158">
        <f t="shared" si="80"/>
        <v>0</v>
      </c>
      <c r="AA217" s="158">
        <f t="shared" si="80"/>
        <v>0</v>
      </c>
      <c r="AB217" s="158">
        <f t="shared" si="80"/>
        <v>0</v>
      </c>
      <c r="AC217" s="158">
        <f t="shared" si="80"/>
        <v>0</v>
      </c>
      <c r="AD217" s="158">
        <f t="shared" si="80"/>
        <v>0</v>
      </c>
      <c r="AE217" s="44" t="str">
        <f>IF(J217="s",IF(K217&gt;(SUMMARY!$I$12*H217),K217,0),"- ")</f>
        <v xml:space="preserve">- </v>
      </c>
      <c r="AF217" s="56" t="str">
        <f t="shared" si="86"/>
        <v>OK</v>
      </c>
      <c r="AG217" s="56">
        <f t="shared" si="87"/>
        <v>0</v>
      </c>
      <c r="AH217" s="56">
        <f t="shared" si="88"/>
        <v>0</v>
      </c>
      <c r="AI217" s="56">
        <f t="shared" si="89"/>
        <v>0</v>
      </c>
      <c r="AJ217" s="56">
        <f t="shared" si="90"/>
        <v>0</v>
      </c>
      <c r="AK217" s="56">
        <f t="shared" si="91"/>
        <v>0</v>
      </c>
      <c r="AL217" s="56">
        <f t="shared" si="92"/>
        <v>0</v>
      </c>
      <c r="AM217" s="159" t="b">
        <f t="shared" si="93"/>
        <v>0</v>
      </c>
      <c r="AN217" s="160" t="str">
        <f>IF(J217="c",SUMMARY!$C$13*F217/12,"-")</f>
        <v>-</v>
      </c>
      <c r="AO217" s="160" t="str">
        <f>IF(J217="s",SUMMARY!$C$12*I217,"-")</f>
        <v>-</v>
      </c>
      <c r="AP217" s="178" t="str">
        <f t="shared" si="94"/>
        <v>-</v>
      </c>
      <c r="AQ217" s="166" t="str">
        <f>IF(J217="s",H217*SUMMARY!$I$12,"-")</f>
        <v>-</v>
      </c>
      <c r="AR217" s="170" t="str">
        <f>IF(J217="S",IF(AO217*SUMMARY!$H$61&gt;AQ217,SUMMARY!$H$61*AQ217,AO217),"-")</f>
        <v>-</v>
      </c>
      <c r="AS217" s="32"/>
      <c r="AT217" s="125">
        <f t="shared" si="100"/>
        <v>0</v>
      </c>
      <c r="AU217" s="125">
        <f t="shared" si="101"/>
        <v>0</v>
      </c>
      <c r="AV217" s="183">
        <f t="shared" si="102"/>
        <v>0</v>
      </c>
      <c r="AW217" s="32"/>
      <c r="AX217" s="32"/>
      <c r="AY217" s="450" t="str">
        <f t="shared" si="103"/>
        <v xml:space="preserve"> </v>
      </c>
    </row>
    <row r="218" spans="1:51" s="120" customFormat="1">
      <c r="A218" s="547"/>
      <c r="B218" s="547"/>
      <c r="C218" s="117">
        <f t="shared" si="104"/>
        <v>197</v>
      </c>
      <c r="D218" s="174"/>
      <c r="E218" s="174"/>
      <c r="F218" s="341">
        <f t="shared" si="95"/>
        <v>0</v>
      </c>
      <c r="G218" s="283"/>
      <c r="H218" s="118" t="str">
        <f t="shared" si="83"/>
        <v>-</v>
      </c>
      <c r="I218" s="119" t="str">
        <f>IF(J218="s",(D218+E218)/16*F218/12*SUMMARY!$H$60," ")</f>
        <v xml:space="preserve"> </v>
      </c>
      <c r="J218" s="119" t="str">
        <f>IF(F218&gt;0,IF(B218&lt;SUMMARY!$H$63,"C","S")," ")</f>
        <v xml:space="preserve"> </v>
      </c>
      <c r="K218" s="119" t="str">
        <f t="shared" si="84"/>
        <v>-</v>
      </c>
      <c r="L218" s="156"/>
      <c r="M218" s="44" t="str">
        <f t="shared" si="85"/>
        <v>-</v>
      </c>
      <c r="N218" s="157">
        <f t="shared" si="96"/>
        <v>0</v>
      </c>
      <c r="O218" s="157">
        <f t="shared" si="97"/>
        <v>0</v>
      </c>
      <c r="P218" s="157">
        <f t="shared" si="98"/>
        <v>0</v>
      </c>
      <c r="Q218" s="157">
        <f t="shared" si="99"/>
        <v>0</v>
      </c>
      <c r="R218" s="158">
        <f t="shared" si="82"/>
        <v>0</v>
      </c>
      <c r="S218" s="158">
        <f t="shared" si="82"/>
        <v>0</v>
      </c>
      <c r="T218" s="158">
        <f t="shared" si="82"/>
        <v>0</v>
      </c>
      <c r="U218" s="158">
        <f t="shared" si="82"/>
        <v>0</v>
      </c>
      <c r="V218" s="158">
        <f t="shared" si="82"/>
        <v>0</v>
      </c>
      <c r="W218" s="158">
        <f t="shared" si="82"/>
        <v>0</v>
      </c>
      <c r="X218" s="158">
        <f t="shared" si="82"/>
        <v>0</v>
      </c>
      <c r="Y218" s="158">
        <f t="shared" si="82"/>
        <v>0</v>
      </c>
      <c r="Z218" s="158">
        <f t="shared" si="80"/>
        <v>0</v>
      </c>
      <c r="AA218" s="158">
        <f t="shared" si="80"/>
        <v>0</v>
      </c>
      <c r="AB218" s="158">
        <f t="shared" si="80"/>
        <v>0</v>
      </c>
      <c r="AC218" s="158">
        <f t="shared" si="80"/>
        <v>0</v>
      </c>
      <c r="AD218" s="158">
        <f t="shared" si="80"/>
        <v>0</v>
      </c>
      <c r="AE218" s="44" t="str">
        <f>IF(J218="s",IF(K218&gt;(SUMMARY!$I$12*H218),K218,0),"- ")</f>
        <v xml:space="preserve">- </v>
      </c>
      <c r="AF218" s="56" t="str">
        <f t="shared" si="86"/>
        <v>OK</v>
      </c>
      <c r="AG218" s="56">
        <f t="shared" si="87"/>
        <v>0</v>
      </c>
      <c r="AH218" s="56">
        <f t="shared" si="88"/>
        <v>0</v>
      </c>
      <c r="AI218" s="56">
        <f t="shared" si="89"/>
        <v>0</v>
      </c>
      <c r="AJ218" s="56">
        <f t="shared" si="90"/>
        <v>0</v>
      </c>
      <c r="AK218" s="56">
        <f t="shared" si="91"/>
        <v>0</v>
      </c>
      <c r="AL218" s="56">
        <f t="shared" si="92"/>
        <v>0</v>
      </c>
      <c r="AM218" s="159" t="b">
        <f t="shared" si="93"/>
        <v>0</v>
      </c>
      <c r="AN218" s="160" t="str">
        <f>IF(J218="c",SUMMARY!$C$13*F218/12,"-")</f>
        <v>-</v>
      </c>
      <c r="AO218" s="160" t="str">
        <f>IF(J218="s",SUMMARY!$C$12*I218,"-")</f>
        <v>-</v>
      </c>
      <c r="AP218" s="178" t="str">
        <f t="shared" si="94"/>
        <v>-</v>
      </c>
      <c r="AQ218" s="166" t="str">
        <f>IF(J218="s",H218*SUMMARY!$I$12,"-")</f>
        <v>-</v>
      </c>
      <c r="AR218" s="170" t="str">
        <f>IF(J218="S",IF(AO218*SUMMARY!$H$61&gt;AQ218,SUMMARY!$H$61*AQ218,AO218),"-")</f>
        <v>-</v>
      </c>
      <c r="AS218" s="32"/>
      <c r="AT218" s="125">
        <f t="shared" si="100"/>
        <v>0</v>
      </c>
      <c r="AU218" s="125">
        <f t="shared" si="101"/>
        <v>0</v>
      </c>
      <c r="AV218" s="183">
        <f t="shared" si="102"/>
        <v>0</v>
      </c>
      <c r="AW218" s="32"/>
      <c r="AX218" s="32"/>
      <c r="AY218" s="450" t="str">
        <f t="shared" si="103"/>
        <v xml:space="preserve"> </v>
      </c>
    </row>
    <row r="219" spans="1:51" s="120" customFormat="1">
      <c r="A219" s="547"/>
      <c r="B219" s="547"/>
      <c r="C219" s="117">
        <f t="shared" si="104"/>
        <v>198</v>
      </c>
      <c r="D219" s="174"/>
      <c r="E219" s="174"/>
      <c r="F219" s="341">
        <f t="shared" si="95"/>
        <v>0</v>
      </c>
      <c r="G219" s="283"/>
      <c r="H219" s="118" t="str">
        <f t="shared" si="83"/>
        <v>-</v>
      </c>
      <c r="I219" s="119" t="str">
        <f>IF(J219="s",(D219+E219)/16*F219/12*SUMMARY!$H$60," ")</f>
        <v xml:space="preserve"> </v>
      </c>
      <c r="J219" s="119" t="str">
        <f>IF(F219&gt;0,IF(B219&lt;SUMMARY!$H$63,"C","S")," ")</f>
        <v xml:space="preserve"> </v>
      </c>
      <c r="K219" s="119" t="str">
        <f t="shared" si="84"/>
        <v>-</v>
      </c>
      <c r="L219" s="156"/>
      <c r="M219" s="44" t="str">
        <f t="shared" si="85"/>
        <v>-</v>
      </c>
      <c r="N219" s="157">
        <f t="shared" si="96"/>
        <v>0</v>
      </c>
      <c r="O219" s="157">
        <f t="shared" si="97"/>
        <v>0</v>
      </c>
      <c r="P219" s="157">
        <f t="shared" si="98"/>
        <v>0</v>
      </c>
      <c r="Q219" s="157">
        <f t="shared" si="99"/>
        <v>0</v>
      </c>
      <c r="R219" s="158">
        <f t="shared" si="82"/>
        <v>0</v>
      </c>
      <c r="S219" s="158">
        <f t="shared" si="82"/>
        <v>0</v>
      </c>
      <c r="T219" s="158">
        <f t="shared" si="82"/>
        <v>0</v>
      </c>
      <c r="U219" s="158">
        <f t="shared" si="82"/>
        <v>0</v>
      </c>
      <c r="V219" s="158">
        <f t="shared" si="82"/>
        <v>0</v>
      </c>
      <c r="W219" s="158">
        <f t="shared" si="82"/>
        <v>0</v>
      </c>
      <c r="X219" s="158">
        <f t="shared" si="82"/>
        <v>0</v>
      </c>
      <c r="Y219" s="158">
        <f t="shared" si="82"/>
        <v>0</v>
      </c>
      <c r="Z219" s="158">
        <f t="shared" si="80"/>
        <v>0</v>
      </c>
      <c r="AA219" s="158">
        <f t="shared" si="80"/>
        <v>0</v>
      </c>
      <c r="AB219" s="158">
        <f t="shared" si="80"/>
        <v>0</v>
      </c>
      <c r="AC219" s="158">
        <f t="shared" si="80"/>
        <v>0</v>
      </c>
      <c r="AD219" s="158">
        <f t="shared" si="80"/>
        <v>0</v>
      </c>
      <c r="AE219" s="44" t="str">
        <f>IF(J219="s",IF(K219&gt;(SUMMARY!$I$12*H219),K219,0),"- ")</f>
        <v xml:space="preserve">- </v>
      </c>
      <c r="AF219" s="56" t="str">
        <f t="shared" si="86"/>
        <v>OK</v>
      </c>
      <c r="AG219" s="56">
        <f t="shared" si="87"/>
        <v>0</v>
      </c>
      <c r="AH219" s="56">
        <f t="shared" si="88"/>
        <v>0</v>
      </c>
      <c r="AI219" s="56">
        <f t="shared" si="89"/>
        <v>0</v>
      </c>
      <c r="AJ219" s="56">
        <f t="shared" si="90"/>
        <v>0</v>
      </c>
      <c r="AK219" s="56">
        <f t="shared" si="91"/>
        <v>0</v>
      </c>
      <c r="AL219" s="56">
        <f t="shared" si="92"/>
        <v>0</v>
      </c>
      <c r="AM219" s="159" t="b">
        <f t="shared" si="93"/>
        <v>0</v>
      </c>
      <c r="AN219" s="160" t="str">
        <f>IF(J219="c",SUMMARY!$C$13*F219/12,"-")</f>
        <v>-</v>
      </c>
      <c r="AO219" s="160" t="str">
        <f>IF(J219="s",SUMMARY!$C$12*I219,"-")</f>
        <v>-</v>
      </c>
      <c r="AP219" s="178" t="str">
        <f t="shared" si="94"/>
        <v>-</v>
      </c>
      <c r="AQ219" s="166" t="str">
        <f>IF(J219="s",H219*SUMMARY!$I$12,"-")</f>
        <v>-</v>
      </c>
      <c r="AR219" s="170" t="str">
        <f>IF(J219="S",IF(AO219*SUMMARY!$H$61&gt;AQ219,SUMMARY!$H$61*AQ219,AO219),"-")</f>
        <v>-</v>
      </c>
      <c r="AS219" s="32"/>
      <c r="AT219" s="125">
        <f t="shared" si="100"/>
        <v>0</v>
      </c>
      <c r="AU219" s="125">
        <f t="shared" si="101"/>
        <v>0</v>
      </c>
      <c r="AV219" s="183">
        <f t="shared" si="102"/>
        <v>0</v>
      </c>
      <c r="AW219" s="32"/>
      <c r="AX219" s="32"/>
      <c r="AY219" s="450" t="str">
        <f t="shared" si="103"/>
        <v xml:space="preserve"> </v>
      </c>
    </row>
    <row r="220" spans="1:51" s="120" customFormat="1">
      <c r="A220" s="547"/>
      <c r="B220" s="547"/>
      <c r="C220" s="117">
        <f t="shared" si="104"/>
        <v>199</v>
      </c>
      <c r="D220" s="174"/>
      <c r="E220" s="174"/>
      <c r="F220" s="341">
        <f t="shared" si="95"/>
        <v>0</v>
      </c>
      <c r="G220" s="283"/>
      <c r="H220" s="118" t="str">
        <f t="shared" si="83"/>
        <v>-</v>
      </c>
      <c r="I220" s="119" t="str">
        <f>IF(J220="s",(D220+E220)/16*F220/12*SUMMARY!$H$60," ")</f>
        <v xml:space="preserve"> </v>
      </c>
      <c r="J220" s="119" t="str">
        <f>IF(F220&gt;0,IF(B220&lt;SUMMARY!$H$63,"C","S")," ")</f>
        <v xml:space="preserve"> </v>
      </c>
      <c r="K220" s="119" t="str">
        <f t="shared" si="84"/>
        <v>-</v>
      </c>
      <c r="L220" s="156"/>
      <c r="M220" s="44" t="str">
        <f t="shared" si="85"/>
        <v>-</v>
      </c>
      <c r="N220" s="157">
        <f t="shared" si="96"/>
        <v>0</v>
      </c>
      <c r="O220" s="157">
        <f t="shared" si="97"/>
        <v>0</v>
      </c>
      <c r="P220" s="157">
        <f t="shared" si="98"/>
        <v>0</v>
      </c>
      <c r="Q220" s="157">
        <f t="shared" si="99"/>
        <v>0</v>
      </c>
      <c r="R220" s="158">
        <f t="shared" si="82"/>
        <v>0</v>
      </c>
      <c r="S220" s="158">
        <f t="shared" si="82"/>
        <v>0</v>
      </c>
      <c r="T220" s="158">
        <f t="shared" si="82"/>
        <v>0</v>
      </c>
      <c r="U220" s="158">
        <f t="shared" si="82"/>
        <v>0</v>
      </c>
      <c r="V220" s="158">
        <f t="shared" si="82"/>
        <v>0</v>
      </c>
      <c r="W220" s="158">
        <f t="shared" si="82"/>
        <v>0</v>
      </c>
      <c r="X220" s="158">
        <f t="shared" si="82"/>
        <v>0</v>
      </c>
      <c r="Y220" s="158">
        <f t="shared" si="82"/>
        <v>0</v>
      </c>
      <c r="Z220" s="158">
        <f t="shared" si="80"/>
        <v>0</v>
      </c>
      <c r="AA220" s="158">
        <f t="shared" si="80"/>
        <v>0</v>
      </c>
      <c r="AB220" s="158">
        <f t="shared" si="80"/>
        <v>0</v>
      </c>
      <c r="AC220" s="158">
        <f t="shared" si="80"/>
        <v>0</v>
      </c>
      <c r="AD220" s="158">
        <f t="shared" si="80"/>
        <v>0</v>
      </c>
      <c r="AE220" s="44" t="str">
        <f>IF(J220="s",IF(K220&gt;(SUMMARY!$I$12*H220),K220,0),"- ")</f>
        <v xml:space="preserve">- </v>
      </c>
      <c r="AF220" s="56" t="str">
        <f t="shared" si="86"/>
        <v>OK</v>
      </c>
      <c r="AG220" s="56">
        <f t="shared" si="87"/>
        <v>0</v>
      </c>
      <c r="AH220" s="56">
        <f t="shared" si="88"/>
        <v>0</v>
      </c>
      <c r="AI220" s="56">
        <f t="shared" si="89"/>
        <v>0</v>
      </c>
      <c r="AJ220" s="56">
        <f t="shared" si="90"/>
        <v>0</v>
      </c>
      <c r="AK220" s="56">
        <f t="shared" si="91"/>
        <v>0</v>
      </c>
      <c r="AL220" s="56">
        <f t="shared" si="92"/>
        <v>0</v>
      </c>
      <c r="AM220" s="159" t="b">
        <f t="shared" si="93"/>
        <v>0</v>
      </c>
      <c r="AN220" s="160" t="str">
        <f>IF(J220="c",SUMMARY!$C$13*F220/12,"-")</f>
        <v>-</v>
      </c>
      <c r="AO220" s="160" t="str">
        <f>IF(J220="s",SUMMARY!$C$12*I220,"-")</f>
        <v>-</v>
      </c>
      <c r="AP220" s="178" t="str">
        <f t="shared" si="94"/>
        <v>-</v>
      </c>
      <c r="AQ220" s="166" t="str">
        <f>IF(J220="s",H220*SUMMARY!$I$12,"-")</f>
        <v>-</v>
      </c>
      <c r="AR220" s="170" t="str">
        <f>IF(J220="S",IF(AO220*SUMMARY!$H$61&gt;AQ220,SUMMARY!$H$61*AQ220,AO220),"-")</f>
        <v>-</v>
      </c>
      <c r="AS220" s="32"/>
      <c r="AT220" s="125">
        <f t="shared" si="100"/>
        <v>0</v>
      </c>
      <c r="AU220" s="125">
        <f t="shared" si="101"/>
        <v>0</v>
      </c>
      <c r="AV220" s="183">
        <f t="shared" si="102"/>
        <v>0</v>
      </c>
      <c r="AW220" s="32"/>
      <c r="AX220" s="32"/>
      <c r="AY220" s="450" t="str">
        <f t="shared" si="103"/>
        <v xml:space="preserve"> </v>
      </c>
    </row>
    <row r="221" spans="1:51" s="120" customFormat="1">
      <c r="A221" s="547"/>
      <c r="B221" s="547"/>
      <c r="C221" s="117">
        <f t="shared" si="104"/>
        <v>200</v>
      </c>
      <c r="D221" s="174"/>
      <c r="E221" s="174"/>
      <c r="F221" s="341">
        <f t="shared" si="95"/>
        <v>0</v>
      </c>
      <c r="G221" s="283"/>
      <c r="H221" s="118" t="str">
        <f t="shared" si="83"/>
        <v>-</v>
      </c>
      <c r="I221" s="119" t="str">
        <f>IF(J221="s",(D221+E221)/16*F221/12*SUMMARY!$H$60," ")</f>
        <v xml:space="preserve"> </v>
      </c>
      <c r="J221" s="119" t="str">
        <f>IF(F221&gt;0,IF(B221&lt;SUMMARY!$H$63,"C","S")," ")</f>
        <v xml:space="preserve"> </v>
      </c>
      <c r="K221" s="119" t="str">
        <f t="shared" si="84"/>
        <v>-</v>
      </c>
      <c r="L221" s="156"/>
      <c r="M221" s="44" t="str">
        <f t="shared" si="85"/>
        <v>-</v>
      </c>
      <c r="N221" s="157">
        <f t="shared" si="96"/>
        <v>0</v>
      </c>
      <c r="O221" s="157">
        <f t="shared" si="97"/>
        <v>0</v>
      </c>
      <c r="P221" s="157">
        <f t="shared" si="98"/>
        <v>0</v>
      </c>
      <c r="Q221" s="157">
        <f t="shared" si="99"/>
        <v>0</v>
      </c>
      <c r="R221" s="158">
        <f t="shared" si="82"/>
        <v>0</v>
      </c>
      <c r="S221" s="158">
        <f t="shared" si="82"/>
        <v>0</v>
      </c>
      <c r="T221" s="158">
        <f t="shared" si="82"/>
        <v>0</v>
      </c>
      <c r="U221" s="158">
        <f t="shared" si="82"/>
        <v>0</v>
      </c>
      <c r="V221" s="158">
        <f t="shared" si="82"/>
        <v>0</v>
      </c>
      <c r="W221" s="158">
        <f t="shared" si="82"/>
        <v>0</v>
      </c>
      <c r="X221" s="158">
        <f t="shared" si="82"/>
        <v>0</v>
      </c>
      <c r="Y221" s="158">
        <f t="shared" si="82"/>
        <v>0</v>
      </c>
      <c r="Z221" s="158">
        <f t="shared" si="80"/>
        <v>0</v>
      </c>
      <c r="AA221" s="158">
        <f t="shared" si="80"/>
        <v>0</v>
      </c>
      <c r="AB221" s="158">
        <f t="shared" si="80"/>
        <v>0</v>
      </c>
      <c r="AC221" s="158">
        <f t="shared" si="80"/>
        <v>0</v>
      </c>
      <c r="AD221" s="158">
        <f t="shared" si="80"/>
        <v>0</v>
      </c>
      <c r="AE221" s="44" t="str">
        <f>IF(J221="s",IF(K221&gt;(SUMMARY!$I$12*H221),K221,0),"- ")</f>
        <v xml:space="preserve">- </v>
      </c>
      <c r="AF221" s="56" t="str">
        <f t="shared" si="86"/>
        <v>OK</v>
      </c>
      <c r="AG221" s="56">
        <f t="shared" si="87"/>
        <v>0</v>
      </c>
      <c r="AH221" s="56">
        <f t="shared" si="88"/>
        <v>0</v>
      </c>
      <c r="AI221" s="56">
        <f t="shared" si="89"/>
        <v>0</v>
      </c>
      <c r="AJ221" s="56">
        <f t="shared" si="90"/>
        <v>0</v>
      </c>
      <c r="AK221" s="56">
        <f t="shared" si="91"/>
        <v>0</v>
      </c>
      <c r="AL221" s="56">
        <f t="shared" si="92"/>
        <v>0</v>
      </c>
      <c r="AM221" s="159" t="b">
        <f t="shared" si="93"/>
        <v>0</v>
      </c>
      <c r="AN221" s="160" t="str">
        <f>IF(J221="c",SUMMARY!$C$13*F221/12,"-")</f>
        <v>-</v>
      </c>
      <c r="AO221" s="160" t="str">
        <f>IF(J221="s",SUMMARY!$C$12*I221,"-")</f>
        <v>-</v>
      </c>
      <c r="AP221" s="178" t="str">
        <f t="shared" si="94"/>
        <v>-</v>
      </c>
      <c r="AQ221" s="166" t="str">
        <f>IF(J221="s",H221*SUMMARY!$I$12,"-")</f>
        <v>-</v>
      </c>
      <c r="AR221" s="170" t="str">
        <f>IF(J221="S",IF(AO221*SUMMARY!$H$61&gt;AQ221,SUMMARY!$H$61*AQ221,AO221),"-")</f>
        <v>-</v>
      </c>
      <c r="AS221" s="32"/>
      <c r="AT221" s="125">
        <f t="shared" si="100"/>
        <v>0</v>
      </c>
      <c r="AU221" s="125">
        <f t="shared" si="101"/>
        <v>0</v>
      </c>
      <c r="AV221" s="183">
        <f t="shared" si="102"/>
        <v>0</v>
      </c>
      <c r="AW221" s="32"/>
      <c r="AX221" s="32"/>
      <c r="AY221" s="450" t="str">
        <f t="shared" si="103"/>
        <v xml:space="preserve"> </v>
      </c>
    </row>
    <row r="222" spans="1:51" s="120" customFormat="1">
      <c r="A222" s="547"/>
      <c r="B222" s="547"/>
      <c r="C222" s="117">
        <f t="shared" si="104"/>
        <v>201</v>
      </c>
      <c r="D222" s="174"/>
      <c r="E222" s="174"/>
      <c r="F222" s="341">
        <f t="shared" si="95"/>
        <v>0</v>
      </c>
      <c r="G222" s="283"/>
      <c r="H222" s="118" t="str">
        <f t="shared" si="83"/>
        <v>-</v>
      </c>
      <c r="I222" s="119" t="str">
        <f>IF(J222="s",(D222+E222)/16*F222/12*SUMMARY!$H$60," ")</f>
        <v xml:space="preserve"> </v>
      </c>
      <c r="J222" s="119" t="str">
        <f>IF(F222&gt;0,IF(B222&lt;SUMMARY!$H$63,"C","S")," ")</f>
        <v xml:space="preserve"> </v>
      </c>
      <c r="K222" s="119" t="str">
        <f t="shared" si="84"/>
        <v>-</v>
      </c>
      <c r="L222" s="156"/>
      <c r="M222" s="44" t="str">
        <f t="shared" si="85"/>
        <v>-</v>
      </c>
      <c r="N222" s="157">
        <f t="shared" si="96"/>
        <v>0</v>
      </c>
      <c r="O222" s="157">
        <f t="shared" si="97"/>
        <v>0</v>
      </c>
      <c r="P222" s="157">
        <f t="shared" si="98"/>
        <v>0</v>
      </c>
      <c r="Q222" s="157">
        <f t="shared" si="99"/>
        <v>0</v>
      </c>
      <c r="R222" s="158">
        <f t="shared" si="82"/>
        <v>0</v>
      </c>
      <c r="S222" s="158">
        <f t="shared" si="82"/>
        <v>0</v>
      </c>
      <c r="T222" s="158">
        <f t="shared" si="82"/>
        <v>0</v>
      </c>
      <c r="U222" s="158">
        <f t="shared" si="82"/>
        <v>0</v>
      </c>
      <c r="V222" s="158">
        <f t="shared" si="82"/>
        <v>0</v>
      </c>
      <c r="W222" s="158">
        <f t="shared" si="82"/>
        <v>0</v>
      </c>
      <c r="X222" s="158">
        <f t="shared" si="82"/>
        <v>0</v>
      </c>
      <c r="Y222" s="158">
        <f t="shared" si="82"/>
        <v>0</v>
      </c>
      <c r="Z222" s="158">
        <f t="shared" si="80"/>
        <v>0</v>
      </c>
      <c r="AA222" s="158">
        <f t="shared" si="80"/>
        <v>0</v>
      </c>
      <c r="AB222" s="158">
        <f t="shared" si="80"/>
        <v>0</v>
      </c>
      <c r="AC222" s="158">
        <f t="shared" si="80"/>
        <v>0</v>
      </c>
      <c r="AD222" s="158">
        <f t="shared" si="80"/>
        <v>0</v>
      </c>
      <c r="AE222" s="44" t="str">
        <f>IF(J222="s",IF(K222&gt;(SUMMARY!$I$12*H222),K222,0),"- ")</f>
        <v xml:space="preserve">- </v>
      </c>
      <c r="AF222" s="56" t="str">
        <f t="shared" si="86"/>
        <v>OK</v>
      </c>
      <c r="AG222" s="56">
        <f t="shared" si="87"/>
        <v>0</v>
      </c>
      <c r="AH222" s="56">
        <f t="shared" si="88"/>
        <v>0</v>
      </c>
      <c r="AI222" s="56">
        <f t="shared" si="89"/>
        <v>0</v>
      </c>
      <c r="AJ222" s="56">
        <f t="shared" si="90"/>
        <v>0</v>
      </c>
      <c r="AK222" s="56">
        <f t="shared" si="91"/>
        <v>0</v>
      </c>
      <c r="AL222" s="56">
        <f t="shared" si="92"/>
        <v>0</v>
      </c>
      <c r="AM222" s="159" t="b">
        <f t="shared" si="93"/>
        <v>0</v>
      </c>
      <c r="AN222" s="160" t="str">
        <f>IF(J222="c",SUMMARY!$C$13*F222/12,"-")</f>
        <v>-</v>
      </c>
      <c r="AO222" s="160" t="str">
        <f>IF(J222="s",SUMMARY!$C$12*I222,"-")</f>
        <v>-</v>
      </c>
      <c r="AP222" s="178" t="str">
        <f t="shared" si="94"/>
        <v>-</v>
      </c>
      <c r="AQ222" s="166" t="str">
        <f>IF(J222="s",H222*SUMMARY!$I$12,"-")</f>
        <v>-</v>
      </c>
      <c r="AR222" s="170" t="str">
        <f>IF(J222="S",IF(AO222*SUMMARY!$H$61&gt;AQ222,SUMMARY!$H$61*AQ222,AO222),"-")</f>
        <v>-</v>
      </c>
      <c r="AS222" s="32"/>
      <c r="AT222" s="125">
        <f t="shared" si="100"/>
        <v>0</v>
      </c>
      <c r="AU222" s="125">
        <f t="shared" si="101"/>
        <v>0</v>
      </c>
      <c r="AV222" s="183">
        <f t="shared" si="102"/>
        <v>0</v>
      </c>
      <c r="AW222" s="32"/>
      <c r="AX222" s="32"/>
      <c r="AY222" s="450" t="str">
        <f t="shared" si="103"/>
        <v xml:space="preserve"> </v>
      </c>
    </row>
    <row r="223" spans="1:51" s="120" customFormat="1">
      <c r="A223" s="547"/>
      <c r="B223" s="547"/>
      <c r="C223" s="117">
        <f t="shared" si="104"/>
        <v>202</v>
      </c>
      <c r="D223" s="174"/>
      <c r="E223" s="174"/>
      <c r="F223" s="341">
        <f t="shared" si="95"/>
        <v>0</v>
      </c>
      <c r="G223" s="283"/>
      <c r="H223" s="118" t="str">
        <f t="shared" si="83"/>
        <v>-</v>
      </c>
      <c r="I223" s="119" t="str">
        <f>IF(J223="s",(D223+E223)/16*F223/12*SUMMARY!$H$60," ")</f>
        <v xml:space="preserve"> </v>
      </c>
      <c r="J223" s="119" t="str">
        <f>IF(F223&gt;0,IF(B223&lt;SUMMARY!$H$63,"C","S")," ")</f>
        <v xml:space="preserve"> </v>
      </c>
      <c r="K223" s="119" t="str">
        <f t="shared" si="84"/>
        <v>-</v>
      </c>
      <c r="L223" s="156"/>
      <c r="M223" s="44" t="str">
        <f t="shared" si="85"/>
        <v>-</v>
      </c>
      <c r="N223" s="157">
        <f t="shared" si="96"/>
        <v>0</v>
      </c>
      <c r="O223" s="157">
        <f t="shared" si="97"/>
        <v>0</v>
      </c>
      <c r="P223" s="157">
        <f t="shared" si="98"/>
        <v>0</v>
      </c>
      <c r="Q223" s="157">
        <f t="shared" si="99"/>
        <v>0</v>
      </c>
      <c r="R223" s="158">
        <f t="shared" si="82"/>
        <v>0</v>
      </c>
      <c r="S223" s="158">
        <f t="shared" si="82"/>
        <v>0</v>
      </c>
      <c r="T223" s="158">
        <f t="shared" si="82"/>
        <v>0</v>
      </c>
      <c r="U223" s="158">
        <f t="shared" si="82"/>
        <v>0</v>
      </c>
      <c r="V223" s="158">
        <f t="shared" si="82"/>
        <v>0</v>
      </c>
      <c r="W223" s="158">
        <f t="shared" si="82"/>
        <v>0</v>
      </c>
      <c r="X223" s="158">
        <f t="shared" si="82"/>
        <v>0</v>
      </c>
      <c r="Y223" s="158">
        <f t="shared" si="82"/>
        <v>0</v>
      </c>
      <c r="Z223" s="158">
        <f t="shared" si="80"/>
        <v>0</v>
      </c>
      <c r="AA223" s="158">
        <f t="shared" si="80"/>
        <v>0</v>
      </c>
      <c r="AB223" s="158">
        <f t="shared" si="80"/>
        <v>0</v>
      </c>
      <c r="AC223" s="158">
        <f t="shared" si="80"/>
        <v>0</v>
      </c>
      <c r="AD223" s="158">
        <f t="shared" si="80"/>
        <v>0</v>
      </c>
      <c r="AE223" s="44" t="str">
        <f>IF(J223="s",IF(K223&gt;(SUMMARY!$I$12*H223),K223,0),"- ")</f>
        <v xml:space="preserve">- </v>
      </c>
      <c r="AF223" s="56" t="str">
        <f t="shared" si="86"/>
        <v>OK</v>
      </c>
      <c r="AG223" s="56">
        <f t="shared" si="87"/>
        <v>0</v>
      </c>
      <c r="AH223" s="56">
        <f t="shared" si="88"/>
        <v>0</v>
      </c>
      <c r="AI223" s="56">
        <f t="shared" si="89"/>
        <v>0</v>
      </c>
      <c r="AJ223" s="56">
        <f t="shared" si="90"/>
        <v>0</v>
      </c>
      <c r="AK223" s="56">
        <f t="shared" si="91"/>
        <v>0</v>
      </c>
      <c r="AL223" s="56">
        <f t="shared" si="92"/>
        <v>0</v>
      </c>
      <c r="AM223" s="159" t="b">
        <f t="shared" si="93"/>
        <v>0</v>
      </c>
      <c r="AN223" s="160" t="str">
        <f>IF(J223="c",SUMMARY!$C$13*F223/12,"-")</f>
        <v>-</v>
      </c>
      <c r="AO223" s="160" t="str">
        <f>IF(J223="s",SUMMARY!$C$12*I223,"-")</f>
        <v>-</v>
      </c>
      <c r="AP223" s="178" t="str">
        <f t="shared" si="94"/>
        <v>-</v>
      </c>
      <c r="AQ223" s="166" t="str">
        <f>IF(J223="s",H223*SUMMARY!$I$12,"-")</f>
        <v>-</v>
      </c>
      <c r="AR223" s="170" t="str">
        <f>IF(J223="S",IF(AO223*SUMMARY!$H$61&gt;AQ223,SUMMARY!$H$61*AQ223,AO223),"-")</f>
        <v>-</v>
      </c>
      <c r="AS223" s="32"/>
      <c r="AT223" s="125">
        <f t="shared" si="100"/>
        <v>0</v>
      </c>
      <c r="AU223" s="125">
        <f t="shared" si="101"/>
        <v>0</v>
      </c>
      <c r="AV223" s="183">
        <f t="shared" si="102"/>
        <v>0</v>
      </c>
      <c r="AW223" s="32"/>
      <c r="AX223" s="32"/>
      <c r="AY223" s="450" t="str">
        <f t="shared" si="103"/>
        <v xml:space="preserve"> </v>
      </c>
    </row>
    <row r="224" spans="1:51" s="120" customFormat="1">
      <c r="A224" s="547"/>
      <c r="B224" s="547"/>
      <c r="C224" s="117">
        <f t="shared" si="104"/>
        <v>203</v>
      </c>
      <c r="D224" s="174"/>
      <c r="E224" s="174"/>
      <c r="F224" s="341">
        <f t="shared" si="95"/>
        <v>0</v>
      </c>
      <c r="G224" s="283"/>
      <c r="H224" s="118" t="str">
        <f t="shared" si="83"/>
        <v>-</v>
      </c>
      <c r="I224" s="119" t="str">
        <f>IF(J224="s",(D224+E224)/16*F224/12*SUMMARY!$H$60," ")</f>
        <v xml:space="preserve"> </v>
      </c>
      <c r="J224" s="119" t="str">
        <f>IF(F224&gt;0,IF(B224&lt;SUMMARY!$H$63,"C","S")," ")</f>
        <v xml:space="preserve"> </v>
      </c>
      <c r="K224" s="119" t="str">
        <f t="shared" si="84"/>
        <v>-</v>
      </c>
      <c r="L224" s="156"/>
      <c r="M224" s="44" t="str">
        <f t="shared" si="85"/>
        <v>-</v>
      </c>
      <c r="N224" s="157">
        <f t="shared" si="96"/>
        <v>0</v>
      </c>
      <c r="O224" s="157">
        <f t="shared" si="97"/>
        <v>0</v>
      </c>
      <c r="P224" s="157">
        <f t="shared" si="98"/>
        <v>0</v>
      </c>
      <c r="Q224" s="157">
        <f t="shared" si="99"/>
        <v>0</v>
      </c>
      <c r="R224" s="158">
        <f t="shared" si="82"/>
        <v>0</v>
      </c>
      <c r="S224" s="158">
        <f t="shared" si="82"/>
        <v>0</v>
      </c>
      <c r="T224" s="158">
        <f t="shared" si="82"/>
        <v>0</v>
      </c>
      <c r="U224" s="158">
        <f t="shared" si="82"/>
        <v>0</v>
      </c>
      <c r="V224" s="158">
        <f t="shared" si="82"/>
        <v>0</v>
      </c>
      <c r="W224" s="158">
        <f t="shared" si="82"/>
        <v>0</v>
      </c>
      <c r="X224" s="158">
        <f t="shared" si="82"/>
        <v>0</v>
      </c>
      <c r="Y224" s="158">
        <f t="shared" si="82"/>
        <v>0</v>
      </c>
      <c r="Z224" s="158">
        <f t="shared" si="80"/>
        <v>0</v>
      </c>
      <c r="AA224" s="158">
        <f t="shared" si="80"/>
        <v>0</v>
      </c>
      <c r="AB224" s="158">
        <f t="shared" si="80"/>
        <v>0</v>
      </c>
      <c r="AC224" s="158">
        <f t="shared" si="80"/>
        <v>0</v>
      </c>
      <c r="AD224" s="158">
        <f t="shared" si="80"/>
        <v>0</v>
      </c>
      <c r="AE224" s="44" t="str">
        <f>IF(J224="s",IF(K224&gt;(SUMMARY!$I$12*H224),K224,0),"- ")</f>
        <v xml:space="preserve">- </v>
      </c>
      <c r="AF224" s="56" t="str">
        <f t="shared" si="86"/>
        <v>OK</v>
      </c>
      <c r="AG224" s="56">
        <f t="shared" si="87"/>
        <v>0</v>
      </c>
      <c r="AH224" s="56">
        <f t="shared" si="88"/>
        <v>0</v>
      </c>
      <c r="AI224" s="56">
        <f t="shared" si="89"/>
        <v>0</v>
      </c>
      <c r="AJ224" s="56">
        <f t="shared" si="90"/>
        <v>0</v>
      </c>
      <c r="AK224" s="56">
        <f t="shared" si="91"/>
        <v>0</v>
      </c>
      <c r="AL224" s="56">
        <f t="shared" si="92"/>
        <v>0</v>
      </c>
      <c r="AM224" s="159" t="b">
        <f t="shared" si="93"/>
        <v>0</v>
      </c>
      <c r="AN224" s="160" t="str">
        <f>IF(J224="c",SUMMARY!$C$13*F224/12,"-")</f>
        <v>-</v>
      </c>
      <c r="AO224" s="160" t="str">
        <f>IF(J224="s",SUMMARY!$C$12*I224,"-")</f>
        <v>-</v>
      </c>
      <c r="AP224" s="178" t="str">
        <f t="shared" si="94"/>
        <v>-</v>
      </c>
      <c r="AQ224" s="166" t="str">
        <f>IF(J224="s",H224*SUMMARY!$I$12,"-")</f>
        <v>-</v>
      </c>
      <c r="AR224" s="170" t="str">
        <f>IF(J224="S",IF(AO224*SUMMARY!$H$61&gt;AQ224,SUMMARY!$H$61*AQ224,AO224),"-")</f>
        <v>-</v>
      </c>
      <c r="AS224" s="32"/>
      <c r="AT224" s="125">
        <f t="shared" si="100"/>
        <v>0</v>
      </c>
      <c r="AU224" s="125">
        <f t="shared" si="101"/>
        <v>0</v>
      </c>
      <c r="AV224" s="183">
        <f t="shared" si="102"/>
        <v>0</v>
      </c>
      <c r="AW224" s="32"/>
      <c r="AX224" s="32"/>
      <c r="AY224" s="450" t="str">
        <f t="shared" si="103"/>
        <v xml:space="preserve"> </v>
      </c>
    </row>
    <row r="225" spans="1:51" s="120" customFormat="1">
      <c r="A225" s="547"/>
      <c r="B225" s="547"/>
      <c r="C225" s="117">
        <f t="shared" si="104"/>
        <v>204</v>
      </c>
      <c r="D225" s="174"/>
      <c r="E225" s="174"/>
      <c r="F225" s="341">
        <f t="shared" si="95"/>
        <v>0</v>
      </c>
      <c r="G225" s="283"/>
      <c r="H225" s="118" t="str">
        <f t="shared" si="83"/>
        <v>-</v>
      </c>
      <c r="I225" s="119" t="str">
        <f>IF(J225="s",(D225+E225)/16*F225/12*SUMMARY!$H$60," ")</f>
        <v xml:space="preserve"> </v>
      </c>
      <c r="J225" s="119" t="str">
        <f>IF(F225&gt;0,IF(B225&lt;SUMMARY!$H$63,"C","S")," ")</f>
        <v xml:space="preserve"> </v>
      </c>
      <c r="K225" s="119" t="str">
        <f t="shared" si="84"/>
        <v>-</v>
      </c>
      <c r="L225" s="156"/>
      <c r="M225" s="44" t="str">
        <f t="shared" si="85"/>
        <v>-</v>
      </c>
      <c r="N225" s="157">
        <f t="shared" si="96"/>
        <v>0</v>
      </c>
      <c r="O225" s="157">
        <f t="shared" si="97"/>
        <v>0</v>
      </c>
      <c r="P225" s="157">
        <f t="shared" si="98"/>
        <v>0</v>
      </c>
      <c r="Q225" s="157">
        <f t="shared" si="99"/>
        <v>0</v>
      </c>
      <c r="R225" s="158">
        <f t="shared" si="82"/>
        <v>0</v>
      </c>
      <c r="S225" s="158">
        <f t="shared" si="82"/>
        <v>0</v>
      </c>
      <c r="T225" s="158">
        <f t="shared" si="82"/>
        <v>0</v>
      </c>
      <c r="U225" s="158">
        <f t="shared" si="82"/>
        <v>0</v>
      </c>
      <c r="V225" s="158">
        <f t="shared" si="82"/>
        <v>0</v>
      </c>
      <c r="W225" s="158">
        <f t="shared" si="82"/>
        <v>0</v>
      </c>
      <c r="X225" s="158">
        <f t="shared" si="82"/>
        <v>0</v>
      </c>
      <c r="Y225" s="158">
        <f t="shared" si="82"/>
        <v>0</v>
      </c>
      <c r="Z225" s="158">
        <f t="shared" si="80"/>
        <v>0</v>
      </c>
      <c r="AA225" s="158">
        <f t="shared" si="80"/>
        <v>0</v>
      </c>
      <c r="AB225" s="158">
        <f t="shared" si="80"/>
        <v>0</v>
      </c>
      <c r="AC225" s="158">
        <f t="shared" si="80"/>
        <v>0</v>
      </c>
      <c r="AD225" s="158">
        <f t="shared" si="80"/>
        <v>0</v>
      </c>
      <c r="AE225" s="44" t="str">
        <f>IF(J225="s",IF(K225&gt;(SUMMARY!$I$12*H225),K225,0),"- ")</f>
        <v xml:space="preserve">- </v>
      </c>
      <c r="AF225" s="56" t="str">
        <f t="shared" si="86"/>
        <v>OK</v>
      </c>
      <c r="AG225" s="56">
        <f t="shared" si="87"/>
        <v>0</v>
      </c>
      <c r="AH225" s="56">
        <f t="shared" si="88"/>
        <v>0</v>
      </c>
      <c r="AI225" s="56">
        <f t="shared" si="89"/>
        <v>0</v>
      </c>
      <c r="AJ225" s="56">
        <f t="shared" si="90"/>
        <v>0</v>
      </c>
      <c r="AK225" s="56">
        <f t="shared" si="91"/>
        <v>0</v>
      </c>
      <c r="AL225" s="56">
        <f t="shared" si="92"/>
        <v>0</v>
      </c>
      <c r="AM225" s="159" t="b">
        <f t="shared" si="93"/>
        <v>0</v>
      </c>
      <c r="AN225" s="160" t="str">
        <f>IF(J225="c",SUMMARY!$C$13*F225/12,"-")</f>
        <v>-</v>
      </c>
      <c r="AO225" s="160" t="str">
        <f>IF(J225="s",SUMMARY!$C$12*I225,"-")</f>
        <v>-</v>
      </c>
      <c r="AP225" s="178" t="str">
        <f t="shared" si="94"/>
        <v>-</v>
      </c>
      <c r="AQ225" s="166" t="str">
        <f>IF(J225="s",H225*SUMMARY!$I$12,"-")</f>
        <v>-</v>
      </c>
      <c r="AR225" s="170" t="str">
        <f>IF(J225="S",IF(AO225*SUMMARY!$H$61&gt;AQ225,SUMMARY!$H$61*AQ225,AO225),"-")</f>
        <v>-</v>
      </c>
      <c r="AS225" s="32"/>
      <c r="AT225" s="125">
        <f t="shared" si="100"/>
        <v>0</v>
      </c>
      <c r="AU225" s="125">
        <f t="shared" si="101"/>
        <v>0</v>
      </c>
      <c r="AV225" s="183">
        <f t="shared" si="102"/>
        <v>0</v>
      </c>
      <c r="AW225" s="32"/>
      <c r="AX225" s="32"/>
      <c r="AY225" s="450" t="str">
        <f t="shared" si="103"/>
        <v xml:space="preserve"> </v>
      </c>
    </row>
    <row r="226" spans="1:51" s="120" customFormat="1">
      <c r="A226" s="547"/>
      <c r="B226" s="547"/>
      <c r="C226" s="117">
        <f t="shared" si="104"/>
        <v>205</v>
      </c>
      <c r="D226" s="174"/>
      <c r="E226" s="174"/>
      <c r="F226" s="341">
        <f t="shared" si="95"/>
        <v>0</v>
      </c>
      <c r="G226" s="283"/>
      <c r="H226" s="118" t="str">
        <f t="shared" si="83"/>
        <v>-</v>
      </c>
      <c r="I226" s="119" t="str">
        <f>IF(J226="s",(D226+E226)/16*F226/12*SUMMARY!$H$60," ")</f>
        <v xml:space="preserve"> </v>
      </c>
      <c r="J226" s="119" t="str">
        <f>IF(F226&gt;0,IF(B226&lt;SUMMARY!$H$63,"C","S")," ")</f>
        <v xml:space="preserve"> </v>
      </c>
      <c r="K226" s="119" t="str">
        <f t="shared" si="84"/>
        <v>-</v>
      </c>
      <c r="L226" s="156"/>
      <c r="M226" s="44" t="str">
        <f t="shared" si="85"/>
        <v>-</v>
      </c>
      <c r="N226" s="157">
        <f t="shared" si="96"/>
        <v>0</v>
      </c>
      <c r="O226" s="157">
        <f t="shared" si="97"/>
        <v>0</v>
      </c>
      <c r="P226" s="157">
        <f t="shared" si="98"/>
        <v>0</v>
      </c>
      <c r="Q226" s="157">
        <f t="shared" si="99"/>
        <v>0</v>
      </c>
      <c r="R226" s="158">
        <f t="shared" si="82"/>
        <v>0</v>
      </c>
      <c r="S226" s="158">
        <f t="shared" si="82"/>
        <v>0</v>
      </c>
      <c r="T226" s="158">
        <f t="shared" si="82"/>
        <v>0</v>
      </c>
      <c r="U226" s="158">
        <f t="shared" si="82"/>
        <v>0</v>
      </c>
      <c r="V226" s="158">
        <f t="shared" si="82"/>
        <v>0</v>
      </c>
      <c r="W226" s="158">
        <f t="shared" si="82"/>
        <v>0</v>
      </c>
      <c r="X226" s="158">
        <f t="shared" si="82"/>
        <v>0</v>
      </c>
      <c r="Y226" s="158">
        <f t="shared" si="82"/>
        <v>0</v>
      </c>
      <c r="Z226" s="158">
        <f t="shared" si="80"/>
        <v>0</v>
      </c>
      <c r="AA226" s="158">
        <f t="shared" si="80"/>
        <v>0</v>
      </c>
      <c r="AB226" s="158">
        <f t="shared" si="80"/>
        <v>0</v>
      </c>
      <c r="AC226" s="158">
        <f t="shared" si="80"/>
        <v>0</v>
      </c>
      <c r="AD226" s="158">
        <f t="shared" si="80"/>
        <v>0</v>
      </c>
      <c r="AE226" s="44" t="str">
        <f>IF(J226="s",IF(K226&gt;(SUMMARY!$I$12*H226),K226,0),"- ")</f>
        <v xml:space="preserve">- </v>
      </c>
      <c r="AF226" s="56" t="str">
        <f t="shared" si="86"/>
        <v>OK</v>
      </c>
      <c r="AG226" s="56">
        <f t="shared" si="87"/>
        <v>0</v>
      </c>
      <c r="AH226" s="56">
        <f t="shared" si="88"/>
        <v>0</v>
      </c>
      <c r="AI226" s="56">
        <f t="shared" si="89"/>
        <v>0</v>
      </c>
      <c r="AJ226" s="56">
        <f t="shared" si="90"/>
        <v>0</v>
      </c>
      <c r="AK226" s="56">
        <f t="shared" si="91"/>
        <v>0</v>
      </c>
      <c r="AL226" s="56">
        <f t="shared" si="92"/>
        <v>0</v>
      </c>
      <c r="AM226" s="159" t="b">
        <f t="shared" si="93"/>
        <v>0</v>
      </c>
      <c r="AN226" s="160" t="str">
        <f>IF(J226="c",SUMMARY!$C$13*F226/12,"-")</f>
        <v>-</v>
      </c>
      <c r="AO226" s="160" t="str">
        <f>IF(J226="s",SUMMARY!$C$12*I226,"-")</f>
        <v>-</v>
      </c>
      <c r="AP226" s="178" t="str">
        <f t="shared" si="94"/>
        <v>-</v>
      </c>
      <c r="AQ226" s="166" t="str">
        <f>IF(J226="s",H226*SUMMARY!$I$12,"-")</f>
        <v>-</v>
      </c>
      <c r="AR226" s="170" t="str">
        <f>IF(J226="S",IF(AO226*SUMMARY!$H$61&gt;AQ226,SUMMARY!$H$61*AQ226,AO226),"-")</f>
        <v>-</v>
      </c>
      <c r="AS226" s="32"/>
      <c r="AT226" s="125">
        <f t="shared" si="100"/>
        <v>0</v>
      </c>
      <c r="AU226" s="125">
        <f t="shared" si="101"/>
        <v>0</v>
      </c>
      <c r="AV226" s="183">
        <f t="shared" si="102"/>
        <v>0</v>
      </c>
      <c r="AW226" s="32"/>
      <c r="AX226" s="32"/>
      <c r="AY226" s="450" t="str">
        <f t="shared" si="103"/>
        <v xml:space="preserve"> </v>
      </c>
    </row>
    <row r="227" spans="1:51" s="120" customFormat="1">
      <c r="A227" s="547"/>
      <c r="B227" s="547"/>
      <c r="C227" s="117">
        <f t="shared" si="104"/>
        <v>206</v>
      </c>
      <c r="D227" s="174"/>
      <c r="E227" s="174"/>
      <c r="F227" s="341">
        <f t="shared" si="95"/>
        <v>0</v>
      </c>
      <c r="G227" s="283"/>
      <c r="H227" s="118" t="str">
        <f t="shared" si="83"/>
        <v>-</v>
      </c>
      <c r="I227" s="119" t="str">
        <f>IF(J227="s",(D227+E227)/16*F227/12*SUMMARY!$H$60," ")</f>
        <v xml:space="preserve"> </v>
      </c>
      <c r="J227" s="119" t="str">
        <f>IF(F227&gt;0,IF(B227&lt;SUMMARY!$H$63,"C","S")," ")</f>
        <v xml:space="preserve"> </v>
      </c>
      <c r="K227" s="119" t="str">
        <f t="shared" si="84"/>
        <v>-</v>
      </c>
      <c r="L227" s="156"/>
      <c r="M227" s="44" t="str">
        <f t="shared" si="85"/>
        <v>-</v>
      </c>
      <c r="N227" s="157">
        <f t="shared" si="96"/>
        <v>0</v>
      </c>
      <c r="O227" s="157">
        <f t="shared" si="97"/>
        <v>0</v>
      </c>
      <c r="P227" s="157">
        <f t="shared" si="98"/>
        <v>0</v>
      </c>
      <c r="Q227" s="157">
        <f t="shared" si="99"/>
        <v>0</v>
      </c>
      <c r="R227" s="158">
        <f t="shared" si="82"/>
        <v>0</v>
      </c>
      <c r="S227" s="158">
        <f t="shared" si="82"/>
        <v>0</v>
      </c>
      <c r="T227" s="158">
        <f t="shared" si="82"/>
        <v>0</v>
      </c>
      <c r="U227" s="158">
        <f t="shared" si="82"/>
        <v>0</v>
      </c>
      <c r="V227" s="158">
        <f t="shared" si="82"/>
        <v>0</v>
      </c>
      <c r="W227" s="158">
        <f t="shared" si="82"/>
        <v>0</v>
      </c>
      <c r="X227" s="158">
        <f t="shared" si="82"/>
        <v>0</v>
      </c>
      <c r="Y227" s="158">
        <f t="shared" si="82"/>
        <v>0</v>
      </c>
      <c r="Z227" s="158">
        <f t="shared" si="80"/>
        <v>0</v>
      </c>
      <c r="AA227" s="158">
        <f t="shared" si="80"/>
        <v>0</v>
      </c>
      <c r="AB227" s="158">
        <f t="shared" si="80"/>
        <v>0</v>
      </c>
      <c r="AC227" s="158">
        <f t="shared" si="80"/>
        <v>0</v>
      </c>
      <c r="AD227" s="158">
        <f t="shared" si="80"/>
        <v>0</v>
      </c>
      <c r="AE227" s="44" t="str">
        <f>IF(J227="s",IF(K227&gt;(SUMMARY!$I$12*H227),K227,0),"- ")</f>
        <v xml:space="preserve">- </v>
      </c>
      <c r="AF227" s="56" t="str">
        <f t="shared" si="86"/>
        <v>OK</v>
      </c>
      <c r="AG227" s="56">
        <f t="shared" si="87"/>
        <v>0</v>
      </c>
      <c r="AH227" s="56">
        <f t="shared" si="88"/>
        <v>0</v>
      </c>
      <c r="AI227" s="56">
        <f t="shared" si="89"/>
        <v>0</v>
      </c>
      <c r="AJ227" s="56">
        <f t="shared" si="90"/>
        <v>0</v>
      </c>
      <c r="AK227" s="56">
        <f t="shared" si="91"/>
        <v>0</v>
      </c>
      <c r="AL227" s="56">
        <f t="shared" si="92"/>
        <v>0</v>
      </c>
      <c r="AM227" s="159" t="b">
        <f t="shared" si="93"/>
        <v>0</v>
      </c>
      <c r="AN227" s="160" t="str">
        <f>IF(J227="c",SUMMARY!$C$13*F227/12,"-")</f>
        <v>-</v>
      </c>
      <c r="AO227" s="160" t="str">
        <f>IF(J227="s",SUMMARY!$C$12*I227,"-")</f>
        <v>-</v>
      </c>
      <c r="AP227" s="178" t="str">
        <f t="shared" si="94"/>
        <v>-</v>
      </c>
      <c r="AQ227" s="166" t="str">
        <f>IF(J227="s",H227*SUMMARY!$I$12,"-")</f>
        <v>-</v>
      </c>
      <c r="AR227" s="170" t="str">
        <f>IF(J227="S",IF(AO227*SUMMARY!$H$61&gt;AQ227,SUMMARY!$H$61*AQ227,AO227),"-")</f>
        <v>-</v>
      </c>
      <c r="AS227" s="32"/>
      <c r="AT227" s="125">
        <f t="shared" si="100"/>
        <v>0</v>
      </c>
      <c r="AU227" s="125">
        <f t="shared" si="101"/>
        <v>0</v>
      </c>
      <c r="AV227" s="183">
        <f t="shared" si="102"/>
        <v>0</v>
      </c>
      <c r="AW227" s="32"/>
      <c r="AX227" s="32"/>
      <c r="AY227" s="450" t="str">
        <f t="shared" si="103"/>
        <v xml:space="preserve"> </v>
      </c>
    </row>
    <row r="228" spans="1:51" s="120" customFormat="1">
      <c r="A228" s="547"/>
      <c r="B228" s="547"/>
      <c r="C228" s="117">
        <f t="shared" si="104"/>
        <v>207</v>
      </c>
      <c r="D228" s="174"/>
      <c r="E228" s="174"/>
      <c r="F228" s="341">
        <f t="shared" si="95"/>
        <v>0</v>
      </c>
      <c r="G228" s="283"/>
      <c r="H228" s="118" t="str">
        <f t="shared" si="83"/>
        <v>-</v>
      </c>
      <c r="I228" s="119" t="str">
        <f>IF(J228="s",(D228+E228)/16*F228/12*SUMMARY!$H$60," ")</f>
        <v xml:space="preserve"> </v>
      </c>
      <c r="J228" s="119" t="str">
        <f>IF(F228&gt;0,IF(B228&lt;SUMMARY!$H$63,"C","S")," ")</f>
        <v xml:space="preserve"> </v>
      </c>
      <c r="K228" s="119" t="str">
        <f t="shared" si="84"/>
        <v>-</v>
      </c>
      <c r="L228" s="156"/>
      <c r="M228" s="44" t="str">
        <f t="shared" si="85"/>
        <v>-</v>
      </c>
      <c r="N228" s="157">
        <f t="shared" si="96"/>
        <v>0</v>
      </c>
      <c r="O228" s="157">
        <f t="shared" si="97"/>
        <v>0</v>
      </c>
      <c r="P228" s="157">
        <f t="shared" si="98"/>
        <v>0</v>
      </c>
      <c r="Q228" s="157">
        <f t="shared" si="99"/>
        <v>0</v>
      </c>
      <c r="R228" s="158">
        <f t="shared" si="82"/>
        <v>0</v>
      </c>
      <c r="S228" s="158">
        <f t="shared" si="82"/>
        <v>0</v>
      </c>
      <c r="T228" s="158">
        <f t="shared" si="82"/>
        <v>0</v>
      </c>
      <c r="U228" s="158">
        <f t="shared" si="82"/>
        <v>0</v>
      </c>
      <c r="V228" s="158">
        <f t="shared" si="82"/>
        <v>0</v>
      </c>
      <c r="W228" s="158">
        <f t="shared" si="82"/>
        <v>0</v>
      </c>
      <c r="X228" s="158">
        <f t="shared" si="82"/>
        <v>0</v>
      </c>
      <c r="Y228" s="158">
        <f t="shared" si="82"/>
        <v>0</v>
      </c>
      <c r="Z228" s="158">
        <f t="shared" si="80"/>
        <v>0</v>
      </c>
      <c r="AA228" s="158">
        <f t="shared" si="80"/>
        <v>0</v>
      </c>
      <c r="AB228" s="158">
        <f t="shared" ref="AB228:AD276" si="105">IF($L228=AN$4,$I228,0)</f>
        <v>0</v>
      </c>
      <c r="AC228" s="158">
        <f t="shared" si="105"/>
        <v>0</v>
      </c>
      <c r="AD228" s="158">
        <f t="shared" si="105"/>
        <v>0</v>
      </c>
      <c r="AE228" s="44" t="str">
        <f>IF(J228="s",IF(K228&gt;(SUMMARY!$I$12*H228),K228,0),"- ")</f>
        <v xml:space="preserve">- </v>
      </c>
      <c r="AF228" s="56" t="str">
        <f t="shared" si="86"/>
        <v>OK</v>
      </c>
      <c r="AG228" s="56">
        <f t="shared" si="87"/>
        <v>0</v>
      </c>
      <c r="AH228" s="56">
        <f t="shared" si="88"/>
        <v>0</v>
      </c>
      <c r="AI228" s="56">
        <f t="shared" si="89"/>
        <v>0</v>
      </c>
      <c r="AJ228" s="56">
        <f t="shared" si="90"/>
        <v>0</v>
      </c>
      <c r="AK228" s="56">
        <f t="shared" si="91"/>
        <v>0</v>
      </c>
      <c r="AL228" s="56">
        <f t="shared" si="92"/>
        <v>0</v>
      </c>
      <c r="AM228" s="159" t="b">
        <f t="shared" si="93"/>
        <v>0</v>
      </c>
      <c r="AN228" s="160" t="str">
        <f>IF(J228="c",SUMMARY!$C$13*F228/12,"-")</f>
        <v>-</v>
      </c>
      <c r="AO228" s="160" t="str">
        <f>IF(J228="s",SUMMARY!$C$12*I228,"-")</f>
        <v>-</v>
      </c>
      <c r="AP228" s="178" t="str">
        <f t="shared" si="94"/>
        <v>-</v>
      </c>
      <c r="AQ228" s="166" t="str">
        <f>IF(J228="s",H228*SUMMARY!$I$12,"-")</f>
        <v>-</v>
      </c>
      <c r="AR228" s="170" t="str">
        <f>IF(J228="S",IF(AO228*SUMMARY!$H$61&gt;AQ228,SUMMARY!$H$61*AQ228,AO228),"-")</f>
        <v>-</v>
      </c>
      <c r="AS228" s="32"/>
      <c r="AT228" s="125">
        <f t="shared" si="100"/>
        <v>0</v>
      </c>
      <c r="AU228" s="125">
        <f t="shared" si="101"/>
        <v>0</v>
      </c>
      <c r="AV228" s="183">
        <f t="shared" si="102"/>
        <v>0</v>
      </c>
      <c r="AW228" s="32"/>
      <c r="AX228" s="32"/>
      <c r="AY228" s="450" t="str">
        <f t="shared" si="103"/>
        <v xml:space="preserve"> </v>
      </c>
    </row>
    <row r="229" spans="1:51" s="120" customFormat="1">
      <c r="A229" s="547"/>
      <c r="B229" s="547"/>
      <c r="C229" s="117">
        <f t="shared" si="104"/>
        <v>208</v>
      </c>
      <c r="D229" s="174"/>
      <c r="E229" s="174"/>
      <c r="F229" s="341">
        <f t="shared" si="95"/>
        <v>0</v>
      </c>
      <c r="G229" s="283"/>
      <c r="H229" s="118" t="str">
        <f t="shared" si="83"/>
        <v>-</v>
      </c>
      <c r="I229" s="119" t="str">
        <f>IF(J229="s",(D229+E229)/16*F229/12*SUMMARY!$H$60," ")</f>
        <v xml:space="preserve"> </v>
      </c>
      <c r="J229" s="119" t="str">
        <f>IF(F229&gt;0,IF(B229&lt;SUMMARY!$H$63,"C","S")," ")</f>
        <v xml:space="preserve"> </v>
      </c>
      <c r="K229" s="119" t="str">
        <f t="shared" si="84"/>
        <v>-</v>
      </c>
      <c r="L229" s="156"/>
      <c r="M229" s="44" t="str">
        <f t="shared" si="85"/>
        <v>-</v>
      </c>
      <c r="N229" s="157">
        <f t="shared" si="96"/>
        <v>0</v>
      </c>
      <c r="O229" s="157">
        <f t="shared" si="97"/>
        <v>0</v>
      </c>
      <c r="P229" s="157">
        <f t="shared" si="98"/>
        <v>0</v>
      </c>
      <c r="Q229" s="157">
        <f t="shared" si="99"/>
        <v>0</v>
      </c>
      <c r="R229" s="158">
        <f t="shared" si="82"/>
        <v>0</v>
      </c>
      <c r="S229" s="158">
        <f t="shared" si="82"/>
        <v>0</v>
      </c>
      <c r="T229" s="158">
        <f t="shared" si="82"/>
        <v>0</v>
      </c>
      <c r="U229" s="158">
        <f t="shared" si="82"/>
        <v>0</v>
      </c>
      <c r="V229" s="158">
        <f t="shared" si="82"/>
        <v>0</v>
      </c>
      <c r="W229" s="158">
        <f t="shared" si="82"/>
        <v>0</v>
      </c>
      <c r="X229" s="158">
        <f t="shared" si="82"/>
        <v>0</v>
      </c>
      <c r="Y229" s="158">
        <f t="shared" si="82"/>
        <v>0</v>
      </c>
      <c r="Z229" s="158">
        <f t="shared" si="82"/>
        <v>0</v>
      </c>
      <c r="AA229" s="158">
        <f t="shared" si="82"/>
        <v>0</v>
      </c>
      <c r="AB229" s="158">
        <f t="shared" si="82"/>
        <v>0</v>
      </c>
      <c r="AC229" s="158">
        <f t="shared" si="105"/>
        <v>0</v>
      </c>
      <c r="AD229" s="158">
        <f t="shared" si="105"/>
        <v>0</v>
      </c>
      <c r="AE229" s="44" t="str">
        <f>IF(J229="s",IF(K229&gt;(SUMMARY!$I$12*H229),K229,0),"- ")</f>
        <v xml:space="preserve">- </v>
      </c>
      <c r="AF229" s="56" t="str">
        <f t="shared" si="86"/>
        <v>OK</v>
      </c>
      <c r="AG229" s="56">
        <f t="shared" si="87"/>
        <v>0</v>
      </c>
      <c r="AH229" s="56">
        <f t="shared" si="88"/>
        <v>0</v>
      </c>
      <c r="AI229" s="56">
        <f t="shared" si="89"/>
        <v>0</v>
      </c>
      <c r="AJ229" s="56">
        <f t="shared" si="90"/>
        <v>0</v>
      </c>
      <c r="AK229" s="56">
        <f t="shared" si="91"/>
        <v>0</v>
      </c>
      <c r="AL229" s="56">
        <f t="shared" si="92"/>
        <v>0</v>
      </c>
      <c r="AM229" s="159" t="b">
        <f t="shared" si="93"/>
        <v>0</v>
      </c>
      <c r="AN229" s="160" t="str">
        <f>IF(J229="c",SUMMARY!$C$13*F229/12,"-")</f>
        <v>-</v>
      </c>
      <c r="AO229" s="160" t="str">
        <f>IF(J229="s",SUMMARY!$C$12*I229,"-")</f>
        <v>-</v>
      </c>
      <c r="AP229" s="178" t="str">
        <f t="shared" si="94"/>
        <v>-</v>
      </c>
      <c r="AQ229" s="166" t="str">
        <f>IF(J229="s",H229*SUMMARY!$I$12,"-")</f>
        <v>-</v>
      </c>
      <c r="AR229" s="170" t="str">
        <f>IF(J229="S",IF(AO229*SUMMARY!$H$61&gt;AQ229,SUMMARY!$H$61*AQ229,AO229),"-")</f>
        <v>-</v>
      </c>
      <c r="AS229" s="32"/>
      <c r="AT229" s="125">
        <f t="shared" si="100"/>
        <v>0</v>
      </c>
      <c r="AU229" s="125">
        <f t="shared" si="101"/>
        <v>0</v>
      </c>
      <c r="AV229" s="183">
        <f t="shared" si="102"/>
        <v>0</v>
      </c>
      <c r="AW229" s="32"/>
      <c r="AX229" s="32"/>
      <c r="AY229" s="450" t="str">
        <f t="shared" si="103"/>
        <v xml:space="preserve"> </v>
      </c>
    </row>
    <row r="230" spans="1:51" s="120" customFormat="1">
      <c r="A230" s="547"/>
      <c r="B230" s="547"/>
      <c r="C230" s="117">
        <f t="shared" si="104"/>
        <v>209</v>
      </c>
      <c r="D230" s="174"/>
      <c r="E230" s="174"/>
      <c r="F230" s="341">
        <f t="shared" si="95"/>
        <v>0</v>
      </c>
      <c r="G230" s="283"/>
      <c r="H230" s="118" t="str">
        <f t="shared" si="83"/>
        <v>-</v>
      </c>
      <c r="I230" s="119" t="str">
        <f>IF(J230="s",(D230+E230)/16*F230/12*SUMMARY!$H$60," ")</f>
        <v xml:space="preserve"> </v>
      </c>
      <c r="J230" s="119" t="str">
        <f>IF(F230&gt;0,IF(B230&lt;SUMMARY!$H$63,"C","S")," ")</f>
        <v xml:space="preserve"> </v>
      </c>
      <c r="K230" s="119" t="str">
        <f t="shared" si="84"/>
        <v>-</v>
      </c>
      <c r="L230" s="156"/>
      <c r="M230" s="44" t="str">
        <f t="shared" si="85"/>
        <v>-</v>
      </c>
      <c r="N230" s="157">
        <f t="shared" si="96"/>
        <v>0</v>
      </c>
      <c r="O230" s="157">
        <f t="shared" si="97"/>
        <v>0</v>
      </c>
      <c r="P230" s="157">
        <f t="shared" si="98"/>
        <v>0</v>
      </c>
      <c r="Q230" s="157">
        <f t="shared" si="99"/>
        <v>0</v>
      </c>
      <c r="R230" s="158">
        <f t="shared" si="82"/>
        <v>0</v>
      </c>
      <c r="S230" s="158">
        <f t="shared" si="82"/>
        <v>0</v>
      </c>
      <c r="T230" s="158">
        <f t="shared" si="82"/>
        <v>0</v>
      </c>
      <c r="U230" s="158">
        <f t="shared" si="82"/>
        <v>0</v>
      </c>
      <c r="V230" s="158">
        <f t="shared" si="82"/>
        <v>0</v>
      </c>
      <c r="W230" s="158">
        <f t="shared" si="82"/>
        <v>0</v>
      </c>
      <c r="X230" s="158">
        <f t="shared" si="82"/>
        <v>0</v>
      </c>
      <c r="Y230" s="158">
        <f t="shared" si="82"/>
        <v>0</v>
      </c>
      <c r="Z230" s="158">
        <f t="shared" si="82"/>
        <v>0</v>
      </c>
      <c r="AA230" s="158">
        <f t="shared" si="82"/>
        <v>0</v>
      </c>
      <c r="AB230" s="158">
        <f t="shared" si="82"/>
        <v>0</v>
      </c>
      <c r="AC230" s="158">
        <f t="shared" si="105"/>
        <v>0</v>
      </c>
      <c r="AD230" s="158">
        <f t="shared" si="105"/>
        <v>0</v>
      </c>
      <c r="AE230" s="44" t="str">
        <f>IF(J230="s",IF(K230&gt;(SUMMARY!$I$12*H230),K230,0),"- ")</f>
        <v xml:space="preserve">- </v>
      </c>
      <c r="AF230" s="56" t="str">
        <f t="shared" si="86"/>
        <v>OK</v>
      </c>
      <c r="AG230" s="56">
        <f t="shared" si="87"/>
        <v>0</v>
      </c>
      <c r="AH230" s="56">
        <f t="shared" si="88"/>
        <v>0</v>
      </c>
      <c r="AI230" s="56">
        <f t="shared" si="89"/>
        <v>0</v>
      </c>
      <c r="AJ230" s="56">
        <f t="shared" si="90"/>
        <v>0</v>
      </c>
      <c r="AK230" s="56">
        <f t="shared" si="91"/>
        <v>0</v>
      </c>
      <c r="AL230" s="56">
        <f t="shared" si="92"/>
        <v>0</v>
      </c>
      <c r="AM230" s="159" t="b">
        <f t="shared" si="93"/>
        <v>0</v>
      </c>
      <c r="AN230" s="160" t="str">
        <f>IF(J230="c",SUMMARY!$C$13*F230/12,"-")</f>
        <v>-</v>
      </c>
      <c r="AO230" s="160" t="str">
        <f>IF(J230="s",SUMMARY!$C$12*I230,"-")</f>
        <v>-</v>
      </c>
      <c r="AP230" s="178" t="str">
        <f t="shared" si="94"/>
        <v>-</v>
      </c>
      <c r="AQ230" s="166" t="str">
        <f>IF(J230="s",H230*SUMMARY!$I$12,"-")</f>
        <v>-</v>
      </c>
      <c r="AR230" s="170" t="str">
        <f>IF(J230="S",IF(AO230*SUMMARY!$H$61&gt;AQ230,SUMMARY!$H$61*AQ230,AO230),"-")</f>
        <v>-</v>
      </c>
      <c r="AS230" s="32"/>
      <c r="AT230" s="125">
        <f t="shared" si="100"/>
        <v>0</v>
      </c>
      <c r="AU230" s="125">
        <f t="shared" si="101"/>
        <v>0</v>
      </c>
      <c r="AV230" s="183">
        <f t="shared" si="102"/>
        <v>0</v>
      </c>
      <c r="AW230" s="32"/>
      <c r="AX230" s="32"/>
      <c r="AY230" s="450" t="str">
        <f t="shared" si="103"/>
        <v xml:space="preserve"> </v>
      </c>
    </row>
    <row r="231" spans="1:51" s="120" customFormat="1">
      <c r="A231" s="547"/>
      <c r="B231" s="547"/>
      <c r="C231" s="117">
        <f t="shared" si="104"/>
        <v>210</v>
      </c>
      <c r="D231" s="174"/>
      <c r="E231" s="174"/>
      <c r="F231" s="341">
        <f t="shared" si="95"/>
        <v>0</v>
      </c>
      <c r="G231" s="283"/>
      <c r="H231" s="118" t="str">
        <f t="shared" si="83"/>
        <v>-</v>
      </c>
      <c r="I231" s="119" t="str">
        <f>IF(J231="s",(D231+E231)/16*F231/12*SUMMARY!$H$60," ")</f>
        <v xml:space="preserve"> </v>
      </c>
      <c r="J231" s="119" t="str">
        <f>IF(F231&gt;0,IF(B231&lt;SUMMARY!$H$63,"C","S")," ")</f>
        <v xml:space="preserve"> </v>
      </c>
      <c r="K231" s="119" t="str">
        <f t="shared" si="84"/>
        <v>-</v>
      </c>
      <c r="L231" s="156"/>
      <c r="M231" s="44" t="str">
        <f t="shared" si="85"/>
        <v>-</v>
      </c>
      <c r="N231" s="157">
        <f t="shared" si="96"/>
        <v>0</v>
      </c>
      <c r="O231" s="157">
        <f t="shared" si="97"/>
        <v>0</v>
      </c>
      <c r="P231" s="157">
        <f t="shared" si="98"/>
        <v>0</v>
      </c>
      <c r="Q231" s="157">
        <f t="shared" si="99"/>
        <v>0</v>
      </c>
      <c r="R231" s="158">
        <f t="shared" si="82"/>
        <v>0</v>
      </c>
      <c r="S231" s="158">
        <f t="shared" si="82"/>
        <v>0</v>
      </c>
      <c r="T231" s="158">
        <f t="shared" si="82"/>
        <v>0</v>
      </c>
      <c r="U231" s="158">
        <f t="shared" si="82"/>
        <v>0</v>
      </c>
      <c r="V231" s="158">
        <f t="shared" si="82"/>
        <v>0</v>
      </c>
      <c r="W231" s="158">
        <f t="shared" si="82"/>
        <v>0</v>
      </c>
      <c r="X231" s="158">
        <f t="shared" si="82"/>
        <v>0</v>
      </c>
      <c r="Y231" s="158">
        <f t="shared" si="82"/>
        <v>0</v>
      </c>
      <c r="Z231" s="158">
        <f t="shared" si="82"/>
        <v>0</v>
      </c>
      <c r="AA231" s="158">
        <f t="shared" si="82"/>
        <v>0</v>
      </c>
      <c r="AB231" s="158">
        <f t="shared" si="82"/>
        <v>0</v>
      </c>
      <c r="AC231" s="158">
        <f t="shared" si="105"/>
        <v>0</v>
      </c>
      <c r="AD231" s="158">
        <f t="shared" si="105"/>
        <v>0</v>
      </c>
      <c r="AE231" s="44" t="str">
        <f>IF(J231="s",IF(K231&gt;(SUMMARY!$I$12*H231),K231,0),"- ")</f>
        <v xml:space="preserve">- </v>
      </c>
      <c r="AF231" s="56" t="str">
        <f t="shared" si="86"/>
        <v>OK</v>
      </c>
      <c r="AG231" s="56">
        <f t="shared" si="87"/>
        <v>0</v>
      </c>
      <c r="AH231" s="56">
        <f t="shared" si="88"/>
        <v>0</v>
      </c>
      <c r="AI231" s="56">
        <f t="shared" si="89"/>
        <v>0</v>
      </c>
      <c r="AJ231" s="56">
        <f t="shared" si="90"/>
        <v>0</v>
      </c>
      <c r="AK231" s="56">
        <f t="shared" si="91"/>
        <v>0</v>
      </c>
      <c r="AL231" s="56">
        <f t="shared" si="92"/>
        <v>0</v>
      </c>
      <c r="AM231" s="159" t="b">
        <f t="shared" si="93"/>
        <v>0</v>
      </c>
      <c r="AN231" s="160" t="str">
        <f>IF(J231="c",SUMMARY!$C$13*F231/12,"-")</f>
        <v>-</v>
      </c>
      <c r="AO231" s="160" t="str">
        <f>IF(J231="s",SUMMARY!$C$12*I231,"-")</f>
        <v>-</v>
      </c>
      <c r="AP231" s="178" t="str">
        <f t="shared" si="94"/>
        <v>-</v>
      </c>
      <c r="AQ231" s="166" t="str">
        <f>IF(J231="s",H231*SUMMARY!$I$12,"-")</f>
        <v>-</v>
      </c>
      <c r="AR231" s="170" t="str">
        <f>IF(J231="S",IF(AO231*SUMMARY!$H$61&gt;AQ231,SUMMARY!$H$61*AQ231,AO231),"-")</f>
        <v>-</v>
      </c>
      <c r="AS231" s="32"/>
      <c r="AT231" s="125">
        <f t="shared" si="100"/>
        <v>0</v>
      </c>
      <c r="AU231" s="125">
        <f t="shared" si="101"/>
        <v>0</v>
      </c>
      <c r="AV231" s="183">
        <f t="shared" si="102"/>
        <v>0</v>
      </c>
      <c r="AW231" s="32"/>
      <c r="AX231" s="32"/>
      <c r="AY231" s="450" t="str">
        <f t="shared" si="103"/>
        <v xml:space="preserve"> </v>
      </c>
    </row>
    <row r="232" spans="1:51" s="120" customFormat="1">
      <c r="A232" s="547"/>
      <c r="B232" s="547"/>
      <c r="C232" s="117">
        <f t="shared" si="104"/>
        <v>211</v>
      </c>
      <c r="D232" s="174"/>
      <c r="E232" s="174"/>
      <c r="F232" s="341">
        <f t="shared" si="95"/>
        <v>0</v>
      </c>
      <c r="G232" s="283"/>
      <c r="H232" s="118" t="str">
        <f t="shared" si="83"/>
        <v>-</v>
      </c>
      <c r="I232" s="119" t="str">
        <f>IF(J232="s",(D232+E232)/16*F232/12*SUMMARY!$H$60," ")</f>
        <v xml:space="preserve"> </v>
      </c>
      <c r="J232" s="119" t="str">
        <f>IF(F232&gt;0,IF(B232&lt;SUMMARY!$H$63,"C","S")," ")</f>
        <v xml:space="preserve"> </v>
      </c>
      <c r="K232" s="119" t="str">
        <f t="shared" si="84"/>
        <v>-</v>
      </c>
      <c r="L232" s="156"/>
      <c r="M232" s="44" t="str">
        <f t="shared" si="85"/>
        <v>-</v>
      </c>
      <c r="N232" s="157">
        <f t="shared" si="96"/>
        <v>0</v>
      </c>
      <c r="O232" s="157">
        <f t="shared" si="97"/>
        <v>0</v>
      </c>
      <c r="P232" s="157">
        <f t="shared" si="98"/>
        <v>0</v>
      </c>
      <c r="Q232" s="157">
        <f t="shared" si="99"/>
        <v>0</v>
      </c>
      <c r="R232" s="158">
        <f t="shared" si="82"/>
        <v>0</v>
      </c>
      <c r="S232" s="158">
        <f t="shared" si="82"/>
        <v>0</v>
      </c>
      <c r="T232" s="158">
        <f t="shared" si="82"/>
        <v>0</v>
      </c>
      <c r="U232" s="158">
        <f t="shared" si="82"/>
        <v>0</v>
      </c>
      <c r="V232" s="158">
        <f t="shared" si="82"/>
        <v>0</v>
      </c>
      <c r="W232" s="158">
        <f t="shared" si="82"/>
        <v>0</v>
      </c>
      <c r="X232" s="158">
        <f t="shared" si="82"/>
        <v>0</v>
      </c>
      <c r="Y232" s="158">
        <f t="shared" si="82"/>
        <v>0</v>
      </c>
      <c r="Z232" s="158">
        <f t="shared" si="82"/>
        <v>0</v>
      </c>
      <c r="AA232" s="158">
        <f t="shared" si="82"/>
        <v>0</v>
      </c>
      <c r="AB232" s="158">
        <f t="shared" si="82"/>
        <v>0</v>
      </c>
      <c r="AC232" s="158">
        <f t="shared" si="105"/>
        <v>0</v>
      </c>
      <c r="AD232" s="158">
        <f t="shared" si="105"/>
        <v>0</v>
      </c>
      <c r="AE232" s="44" t="str">
        <f>IF(J232="s",IF(K232&gt;(SUMMARY!$I$12*H232),K232,0),"- ")</f>
        <v xml:space="preserve">- </v>
      </c>
      <c r="AF232" s="56" t="str">
        <f t="shared" si="86"/>
        <v>OK</v>
      </c>
      <c r="AG232" s="56">
        <f t="shared" si="87"/>
        <v>0</v>
      </c>
      <c r="AH232" s="56">
        <f t="shared" si="88"/>
        <v>0</v>
      </c>
      <c r="AI232" s="56">
        <f t="shared" si="89"/>
        <v>0</v>
      </c>
      <c r="AJ232" s="56">
        <f t="shared" si="90"/>
        <v>0</v>
      </c>
      <c r="AK232" s="56">
        <f t="shared" si="91"/>
        <v>0</v>
      </c>
      <c r="AL232" s="56">
        <f t="shared" si="92"/>
        <v>0</v>
      </c>
      <c r="AM232" s="159" t="b">
        <f t="shared" si="93"/>
        <v>0</v>
      </c>
      <c r="AN232" s="160" t="str">
        <f>IF(J232="c",SUMMARY!$C$13*F232/12,"-")</f>
        <v>-</v>
      </c>
      <c r="AO232" s="160" t="str">
        <f>IF(J232="s",SUMMARY!$C$12*I232,"-")</f>
        <v>-</v>
      </c>
      <c r="AP232" s="178" t="str">
        <f t="shared" si="94"/>
        <v>-</v>
      </c>
      <c r="AQ232" s="166" t="str">
        <f>IF(J232="s",H232*SUMMARY!$I$12,"-")</f>
        <v>-</v>
      </c>
      <c r="AR232" s="170" t="str">
        <f>IF(J232="S",IF(AO232*SUMMARY!$H$61&gt;AQ232,SUMMARY!$H$61*AQ232,AO232),"-")</f>
        <v>-</v>
      </c>
      <c r="AS232" s="32"/>
      <c r="AT232" s="125">
        <f t="shared" si="100"/>
        <v>0</v>
      </c>
      <c r="AU232" s="125">
        <f t="shared" si="101"/>
        <v>0</v>
      </c>
      <c r="AV232" s="183">
        <f t="shared" si="102"/>
        <v>0</v>
      </c>
      <c r="AW232" s="32"/>
      <c r="AX232" s="32"/>
      <c r="AY232" s="450" t="str">
        <f t="shared" si="103"/>
        <v xml:space="preserve"> </v>
      </c>
    </row>
    <row r="233" spans="1:51" s="120" customFormat="1">
      <c r="A233" s="547"/>
      <c r="B233" s="547"/>
      <c r="C233" s="117">
        <f t="shared" si="104"/>
        <v>212</v>
      </c>
      <c r="D233" s="174"/>
      <c r="E233" s="174"/>
      <c r="F233" s="341">
        <f t="shared" si="95"/>
        <v>0</v>
      </c>
      <c r="G233" s="283"/>
      <c r="H233" s="118" t="str">
        <f t="shared" si="83"/>
        <v>-</v>
      </c>
      <c r="I233" s="119" t="str">
        <f>IF(J233="s",(D233+E233)/16*F233/12*SUMMARY!$H$60," ")</f>
        <v xml:space="preserve"> </v>
      </c>
      <c r="J233" s="119" t="str">
        <f>IF(F233&gt;0,IF(B233&lt;SUMMARY!$H$63,"C","S")," ")</f>
        <v xml:space="preserve"> </v>
      </c>
      <c r="K233" s="119" t="str">
        <f t="shared" si="84"/>
        <v>-</v>
      </c>
      <c r="L233" s="156"/>
      <c r="M233" s="44" t="str">
        <f t="shared" si="85"/>
        <v>-</v>
      </c>
      <c r="N233" s="157">
        <f t="shared" si="96"/>
        <v>0</v>
      </c>
      <c r="O233" s="157">
        <f t="shared" si="97"/>
        <v>0</v>
      </c>
      <c r="P233" s="157">
        <f t="shared" si="98"/>
        <v>0</v>
      </c>
      <c r="Q233" s="157">
        <f t="shared" si="99"/>
        <v>0</v>
      </c>
      <c r="R233" s="158">
        <f t="shared" si="82"/>
        <v>0</v>
      </c>
      <c r="S233" s="158">
        <f t="shared" si="82"/>
        <v>0</v>
      </c>
      <c r="T233" s="158">
        <f t="shared" si="82"/>
        <v>0</v>
      </c>
      <c r="U233" s="158">
        <f t="shared" si="82"/>
        <v>0</v>
      </c>
      <c r="V233" s="158">
        <f t="shared" si="82"/>
        <v>0</v>
      </c>
      <c r="W233" s="158">
        <f t="shared" si="82"/>
        <v>0</v>
      </c>
      <c r="X233" s="158">
        <f t="shared" si="82"/>
        <v>0</v>
      </c>
      <c r="Y233" s="158">
        <f t="shared" si="82"/>
        <v>0</v>
      </c>
      <c r="Z233" s="158">
        <f t="shared" si="82"/>
        <v>0</v>
      </c>
      <c r="AA233" s="158">
        <f t="shared" si="82"/>
        <v>0</v>
      </c>
      <c r="AB233" s="158">
        <f t="shared" si="82"/>
        <v>0</v>
      </c>
      <c r="AC233" s="158">
        <f t="shared" si="105"/>
        <v>0</v>
      </c>
      <c r="AD233" s="158">
        <f t="shared" si="105"/>
        <v>0</v>
      </c>
      <c r="AE233" s="44" t="str">
        <f>IF(J233="s",IF(K233&gt;(SUMMARY!$I$12*H233),K233,0),"-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c r="AH233" s="56">
        <f t="shared" si="88"/>
        <v>0</v>
      </c>
      <c r="AI233" s="56">
        <f t="shared" si="89"/>
        <v>0</v>
      </c>
      <c r="AJ233" s="56">
        <f t="shared" si="90"/>
        <v>0</v>
      </c>
      <c r="AK233" s="56">
        <f t="shared" si="91"/>
        <v>0</v>
      </c>
      <c r="AL233" s="56">
        <f t="shared" si="92"/>
        <v>0</v>
      </c>
      <c r="AM233" s="159" t="b">
        <f t="shared" si="93"/>
        <v>0</v>
      </c>
      <c r="AN233" s="160" t="str">
        <f>IF(J233="c",SUMMARY!$C$13*F233/12,"-")</f>
        <v>-</v>
      </c>
      <c r="AO233" s="160" t="str">
        <f>IF(J233="s",SUMMARY!$C$12*I233,"-")</f>
        <v>-</v>
      </c>
      <c r="AP233" s="178" t="str">
        <f t="shared" si="94"/>
        <v>-</v>
      </c>
      <c r="AQ233" s="166" t="str">
        <f>IF(J233="s",H233*SUMMARY!$I$12,"-")</f>
        <v>-</v>
      </c>
      <c r="AR233" s="170" t="str">
        <f>IF(J233="S",IF(AO233*SUMMARY!$H$61&gt;AQ233,SUMMARY!$H$61*AQ233,AO233),"-")</f>
        <v>-</v>
      </c>
      <c r="AS233" s="32"/>
      <c r="AT233" s="125">
        <f t="shared" si="100"/>
        <v>0</v>
      </c>
      <c r="AU233" s="125">
        <f t="shared" si="101"/>
        <v>0</v>
      </c>
      <c r="AV233" s="183">
        <f t="shared" si="102"/>
        <v>0</v>
      </c>
      <c r="AW233" s="32"/>
      <c r="AX233" s="32"/>
      <c r="AY233" s="450" t="str">
        <f t="shared" si="103"/>
        <v xml:space="preserve"> </v>
      </c>
    </row>
    <row r="234" spans="1:51" s="120" customFormat="1">
      <c r="A234" s="547"/>
      <c r="B234" s="547"/>
      <c r="C234" s="117">
        <f t="shared" si="104"/>
        <v>213</v>
      </c>
      <c r="D234" s="174"/>
      <c r="E234" s="174"/>
      <c r="F234" s="341">
        <f t="shared" si="95"/>
        <v>0</v>
      </c>
      <c r="G234" s="283"/>
      <c r="H234" s="118" t="str">
        <f t="shared" si="83"/>
        <v>-</v>
      </c>
      <c r="I234" s="119" t="str">
        <f>IF(J234="s",(D234+E234)/16*F234/12*SUMMARY!$H$60," ")</f>
        <v xml:space="preserve"> </v>
      </c>
      <c r="J234" s="119" t="str">
        <f>IF(F234&gt;0,IF(B234&lt;SUMMARY!$H$63,"C","S")," ")</f>
        <v xml:space="preserve"> </v>
      </c>
      <c r="K234" s="119" t="str">
        <f t="shared" si="84"/>
        <v>-</v>
      </c>
      <c r="L234" s="156"/>
      <c r="M234" s="44" t="str">
        <f t="shared" si="85"/>
        <v>-</v>
      </c>
      <c r="N234" s="157">
        <f t="shared" si="96"/>
        <v>0</v>
      </c>
      <c r="O234" s="157">
        <f t="shared" si="97"/>
        <v>0</v>
      </c>
      <c r="P234" s="157">
        <f t="shared" si="98"/>
        <v>0</v>
      </c>
      <c r="Q234" s="157">
        <f t="shared" si="99"/>
        <v>0</v>
      </c>
      <c r="R234" s="158">
        <f t="shared" si="82"/>
        <v>0</v>
      </c>
      <c r="S234" s="158">
        <f t="shared" si="82"/>
        <v>0</v>
      </c>
      <c r="T234" s="158">
        <f t="shared" si="82"/>
        <v>0</v>
      </c>
      <c r="U234" s="158">
        <f t="shared" si="82"/>
        <v>0</v>
      </c>
      <c r="V234" s="158">
        <f t="shared" si="82"/>
        <v>0</v>
      </c>
      <c r="W234" s="158">
        <f t="shared" si="82"/>
        <v>0</v>
      </c>
      <c r="X234" s="158">
        <f t="shared" si="82"/>
        <v>0</v>
      </c>
      <c r="Y234" s="158">
        <f t="shared" si="82"/>
        <v>0</v>
      </c>
      <c r="Z234" s="158">
        <f t="shared" si="82"/>
        <v>0</v>
      </c>
      <c r="AA234" s="158">
        <f t="shared" si="82"/>
        <v>0</v>
      </c>
      <c r="AB234" s="158">
        <f t="shared" si="82"/>
        <v>0</v>
      </c>
      <c r="AC234" s="158">
        <f t="shared" si="105"/>
        <v>0</v>
      </c>
      <c r="AD234" s="158">
        <f t="shared" si="105"/>
        <v>0</v>
      </c>
      <c r="AE234" s="44" t="str">
        <f>IF(J234="s",IF(K234&gt;(SUMMARY!$I$12*H234),K234,0),"- ")</f>
        <v xml:space="preserve">- </v>
      </c>
      <c r="AF234" s="56" t="str">
        <f t="shared" si="86"/>
        <v>OK</v>
      </c>
      <c r="AG234" s="56">
        <f t="shared" si="87"/>
        <v>0</v>
      </c>
      <c r="AH234" s="56">
        <f t="shared" si="88"/>
        <v>0</v>
      </c>
      <c r="AI234" s="56">
        <f t="shared" si="89"/>
        <v>0</v>
      </c>
      <c r="AJ234" s="56">
        <f t="shared" si="90"/>
        <v>0</v>
      </c>
      <c r="AK234" s="56">
        <f t="shared" si="91"/>
        <v>0</v>
      </c>
      <c r="AL234" s="56">
        <f t="shared" si="92"/>
        <v>0</v>
      </c>
      <c r="AM234" s="159" t="b">
        <f t="shared" si="93"/>
        <v>0</v>
      </c>
      <c r="AN234" s="160" t="str">
        <f>IF(J234="c",SUMMARY!$C$13*F234/12,"-")</f>
        <v>-</v>
      </c>
      <c r="AO234" s="160" t="str">
        <f>IF(J234="s",SUMMARY!$C$12*I234,"-")</f>
        <v>-</v>
      </c>
      <c r="AP234" s="178" t="str">
        <f t="shared" si="94"/>
        <v>-</v>
      </c>
      <c r="AQ234" s="166" t="str">
        <f>IF(J234="s",H234*SUMMARY!$I$12,"-")</f>
        <v>-</v>
      </c>
      <c r="AR234" s="170" t="str">
        <f>IF(J234="S",IF(AO234*SUMMARY!$H$61&gt;AQ234,SUMMARY!$H$61*AQ234,AO234),"-")</f>
        <v>-</v>
      </c>
      <c r="AS234" s="32"/>
      <c r="AT234" s="125">
        <f t="shared" si="100"/>
        <v>0</v>
      </c>
      <c r="AU234" s="125">
        <f t="shared" si="101"/>
        <v>0</v>
      </c>
      <c r="AV234" s="183">
        <f t="shared" si="102"/>
        <v>0</v>
      </c>
      <c r="AW234" s="32"/>
      <c r="AX234" s="32"/>
      <c r="AY234" s="450" t="str">
        <f t="shared" si="103"/>
        <v xml:space="preserve"> </v>
      </c>
    </row>
    <row r="235" spans="1:51" s="120" customFormat="1">
      <c r="A235" s="547"/>
      <c r="B235" s="547"/>
      <c r="C235" s="117">
        <f t="shared" si="104"/>
        <v>214</v>
      </c>
      <c r="D235" s="174"/>
      <c r="E235" s="174"/>
      <c r="F235" s="341">
        <f t="shared" si="95"/>
        <v>0</v>
      </c>
      <c r="G235" s="283"/>
      <c r="H235" s="118" t="str">
        <f t="shared" si="83"/>
        <v>-</v>
      </c>
      <c r="I235" s="119" t="str">
        <f>IF(J235="s",(D235+E235)/16*F235/12*SUMMARY!$H$60," ")</f>
        <v xml:space="preserve"> </v>
      </c>
      <c r="J235" s="119" t="str">
        <f>IF(F235&gt;0,IF(B235&lt;SUMMARY!$H$63,"C","S")," ")</f>
        <v xml:space="preserve"> </v>
      </c>
      <c r="K235" s="119" t="str">
        <f t="shared" si="84"/>
        <v>-</v>
      </c>
      <c r="L235" s="156"/>
      <c r="M235" s="44" t="str">
        <f t="shared" si="85"/>
        <v>-</v>
      </c>
      <c r="N235" s="157">
        <f t="shared" si="96"/>
        <v>0</v>
      </c>
      <c r="O235" s="157">
        <f t="shared" si="97"/>
        <v>0</v>
      </c>
      <c r="P235" s="157">
        <f t="shared" si="98"/>
        <v>0</v>
      </c>
      <c r="Q235" s="157">
        <f t="shared" si="99"/>
        <v>0</v>
      </c>
      <c r="R235" s="158">
        <f t="shared" si="82"/>
        <v>0</v>
      </c>
      <c r="S235" s="158">
        <f t="shared" si="82"/>
        <v>0</v>
      </c>
      <c r="T235" s="158">
        <f t="shared" si="82"/>
        <v>0</v>
      </c>
      <c r="U235" s="158">
        <f t="shared" si="82"/>
        <v>0</v>
      </c>
      <c r="V235" s="158">
        <f t="shared" si="82"/>
        <v>0</v>
      </c>
      <c r="W235" s="158">
        <f t="shared" si="82"/>
        <v>0</v>
      </c>
      <c r="X235" s="158">
        <f t="shared" si="82"/>
        <v>0</v>
      </c>
      <c r="Y235" s="158">
        <f t="shared" si="82"/>
        <v>0</v>
      </c>
      <c r="Z235" s="158">
        <f t="shared" si="82"/>
        <v>0</v>
      </c>
      <c r="AA235" s="158">
        <f t="shared" si="82"/>
        <v>0</v>
      </c>
      <c r="AB235" s="158">
        <f t="shared" si="82"/>
        <v>0</v>
      </c>
      <c r="AC235" s="158">
        <f t="shared" si="105"/>
        <v>0</v>
      </c>
      <c r="AD235" s="158">
        <f t="shared" si="105"/>
        <v>0</v>
      </c>
      <c r="AE235" s="44" t="str">
        <f>IF(J235="s",IF(K235&gt;(SUMMARY!$I$12*H235),K235,0),"- ")</f>
        <v xml:space="preserve">- </v>
      </c>
      <c r="AF235" s="56" t="str">
        <f t="shared" si="86"/>
        <v>OK</v>
      </c>
      <c r="AG235" s="56">
        <f t="shared" si="87"/>
        <v>0</v>
      </c>
      <c r="AH235" s="56">
        <f t="shared" si="88"/>
        <v>0</v>
      </c>
      <c r="AI235" s="56">
        <f t="shared" si="89"/>
        <v>0</v>
      </c>
      <c r="AJ235" s="56">
        <f t="shared" si="90"/>
        <v>0</v>
      </c>
      <c r="AK235" s="56">
        <f t="shared" si="91"/>
        <v>0</v>
      </c>
      <c r="AL235" s="56">
        <f t="shared" si="92"/>
        <v>0</v>
      </c>
      <c r="AM235" s="159" t="b">
        <f t="shared" si="93"/>
        <v>0</v>
      </c>
      <c r="AN235" s="160" t="str">
        <f>IF(J235="c",SUMMARY!$C$13*F235/12,"-")</f>
        <v>-</v>
      </c>
      <c r="AO235" s="160" t="str">
        <f>IF(J235="s",SUMMARY!$C$12*I235,"-")</f>
        <v>-</v>
      </c>
      <c r="AP235" s="178" t="str">
        <f t="shared" si="94"/>
        <v>-</v>
      </c>
      <c r="AQ235" s="166" t="str">
        <f>IF(J235="s",H235*SUMMARY!$I$12,"-")</f>
        <v>-</v>
      </c>
      <c r="AR235" s="170" t="str">
        <f>IF(J235="S",IF(AO235*SUMMARY!$H$61&gt;AQ235,SUMMARY!$H$61*AQ235,AO235),"-")</f>
        <v>-</v>
      </c>
      <c r="AS235" s="32"/>
      <c r="AT235" s="125">
        <f t="shared" si="100"/>
        <v>0</v>
      </c>
      <c r="AU235" s="125">
        <f t="shared" si="101"/>
        <v>0</v>
      </c>
      <c r="AV235" s="183">
        <f t="shared" si="102"/>
        <v>0</v>
      </c>
      <c r="AW235" s="32"/>
      <c r="AX235" s="32"/>
      <c r="AY235" s="450" t="str">
        <f t="shared" si="103"/>
        <v xml:space="preserve"> </v>
      </c>
    </row>
    <row r="236" spans="1:51" s="120" customFormat="1">
      <c r="A236" s="547"/>
      <c r="B236" s="547"/>
      <c r="C236" s="117">
        <f t="shared" si="104"/>
        <v>215</v>
      </c>
      <c r="D236" s="174"/>
      <c r="E236" s="174"/>
      <c r="F236" s="341">
        <f t="shared" si="95"/>
        <v>0</v>
      </c>
      <c r="G236" s="283"/>
      <c r="H236" s="118" t="str">
        <f t="shared" si="83"/>
        <v>-</v>
      </c>
      <c r="I236" s="119" t="str">
        <f>IF(J236="s",(D236+E236)/16*F236/12*SUMMARY!$H$60," ")</f>
        <v xml:space="preserve"> </v>
      </c>
      <c r="J236" s="119" t="str">
        <f>IF(F236&gt;0,IF(B236&lt;SUMMARY!$H$63,"C","S")," ")</f>
        <v xml:space="preserve"> </v>
      </c>
      <c r="K236" s="119" t="str">
        <f t="shared" si="84"/>
        <v>-</v>
      </c>
      <c r="L236" s="156"/>
      <c r="M236" s="44" t="str">
        <f t="shared" si="85"/>
        <v>-</v>
      </c>
      <c r="N236" s="157">
        <f t="shared" si="96"/>
        <v>0</v>
      </c>
      <c r="O236" s="157">
        <f t="shared" si="97"/>
        <v>0</v>
      </c>
      <c r="P236" s="157">
        <f t="shared" si="98"/>
        <v>0</v>
      </c>
      <c r="Q236" s="157">
        <f t="shared" si="99"/>
        <v>0</v>
      </c>
      <c r="R236" s="158">
        <f t="shared" si="82"/>
        <v>0</v>
      </c>
      <c r="S236" s="158">
        <f t="shared" si="82"/>
        <v>0</v>
      </c>
      <c r="T236" s="158">
        <f t="shared" si="82"/>
        <v>0</v>
      </c>
      <c r="U236" s="158">
        <f t="shared" si="82"/>
        <v>0</v>
      </c>
      <c r="V236" s="158">
        <f t="shared" si="82"/>
        <v>0</v>
      </c>
      <c r="W236" s="158">
        <f t="shared" si="82"/>
        <v>0</v>
      </c>
      <c r="X236" s="158">
        <f t="shared" si="82"/>
        <v>0</v>
      </c>
      <c r="Y236" s="158">
        <f t="shared" si="82"/>
        <v>0</v>
      </c>
      <c r="Z236" s="158">
        <f t="shared" si="82"/>
        <v>0</v>
      </c>
      <c r="AA236" s="158">
        <f t="shared" si="82"/>
        <v>0</v>
      </c>
      <c r="AB236" s="158">
        <f t="shared" si="82"/>
        <v>0</v>
      </c>
      <c r="AC236" s="158">
        <f t="shared" si="105"/>
        <v>0</v>
      </c>
      <c r="AD236" s="158">
        <f t="shared" si="105"/>
        <v>0</v>
      </c>
      <c r="AE236" s="44" t="str">
        <f>IF(J236="s",IF(K236&gt;(SUMMARY!$I$12*H236),K236,0),"- ")</f>
        <v xml:space="preserve">- </v>
      </c>
      <c r="AF236" s="56" t="str">
        <f t="shared" si="86"/>
        <v>OK</v>
      </c>
      <c r="AG236" s="56">
        <f t="shared" si="87"/>
        <v>0</v>
      </c>
      <c r="AH236" s="56">
        <f t="shared" si="88"/>
        <v>0</v>
      </c>
      <c r="AI236" s="56">
        <f t="shared" si="89"/>
        <v>0</v>
      </c>
      <c r="AJ236" s="56">
        <f t="shared" si="90"/>
        <v>0</v>
      </c>
      <c r="AK236" s="56">
        <f t="shared" si="91"/>
        <v>0</v>
      </c>
      <c r="AL236" s="56">
        <f t="shared" si="92"/>
        <v>0</v>
      </c>
      <c r="AM236" s="159" t="b">
        <f t="shared" si="93"/>
        <v>0</v>
      </c>
      <c r="AN236" s="160" t="str">
        <f>IF(J236="c",SUMMARY!$C$13*F236/12,"-")</f>
        <v>-</v>
      </c>
      <c r="AO236" s="160" t="str">
        <f>IF(J236="s",SUMMARY!$C$12*I236,"-")</f>
        <v>-</v>
      </c>
      <c r="AP236" s="178" t="str">
        <f t="shared" si="94"/>
        <v>-</v>
      </c>
      <c r="AQ236" s="166" t="str">
        <f>IF(J236="s",H236*SUMMARY!$I$12,"-")</f>
        <v>-</v>
      </c>
      <c r="AR236" s="170" t="str">
        <f>IF(J236="S",IF(AO236*SUMMARY!$H$61&gt;AQ236,SUMMARY!$H$61*AQ236,AO236),"-")</f>
        <v>-</v>
      </c>
      <c r="AS236" s="32"/>
      <c r="AT236" s="125">
        <f t="shared" si="100"/>
        <v>0</v>
      </c>
      <c r="AU236" s="125">
        <f t="shared" si="101"/>
        <v>0</v>
      </c>
      <c r="AV236" s="183">
        <f t="shared" si="102"/>
        <v>0</v>
      </c>
      <c r="AW236" s="32"/>
      <c r="AX236" s="32"/>
      <c r="AY236" s="450" t="str">
        <f t="shared" si="103"/>
        <v xml:space="preserve"> </v>
      </c>
    </row>
    <row r="237" spans="1:51" s="120" customFormat="1">
      <c r="A237" s="547"/>
      <c r="B237" s="547"/>
      <c r="C237" s="117">
        <f t="shared" si="104"/>
        <v>216</v>
      </c>
      <c r="D237" s="174"/>
      <c r="E237" s="174"/>
      <c r="F237" s="341">
        <f t="shared" si="95"/>
        <v>0</v>
      </c>
      <c r="G237" s="283"/>
      <c r="H237" s="118" t="str">
        <f t="shared" si="83"/>
        <v>-</v>
      </c>
      <c r="I237" s="119" t="str">
        <f>IF(J237="s",(D237+E237)/16*F237/12*SUMMARY!$H$60," ")</f>
        <v xml:space="preserve"> </v>
      </c>
      <c r="J237" s="119" t="str">
        <f>IF(F237&gt;0,IF(B237&lt;SUMMARY!$H$63,"C","S")," ")</f>
        <v xml:space="preserve"> </v>
      </c>
      <c r="K237" s="119" t="str">
        <f t="shared" si="84"/>
        <v>-</v>
      </c>
      <c r="L237" s="156"/>
      <c r="M237" s="44" t="str">
        <f t="shared" si="85"/>
        <v>-</v>
      </c>
      <c r="N237" s="157">
        <f t="shared" si="96"/>
        <v>0</v>
      </c>
      <c r="O237" s="157">
        <f t="shared" si="97"/>
        <v>0</v>
      </c>
      <c r="P237" s="157">
        <f t="shared" si="98"/>
        <v>0</v>
      </c>
      <c r="Q237" s="157">
        <f t="shared" si="99"/>
        <v>0</v>
      </c>
      <c r="R237" s="158">
        <f t="shared" si="82"/>
        <v>0</v>
      </c>
      <c r="S237" s="158">
        <f t="shared" si="82"/>
        <v>0</v>
      </c>
      <c r="T237" s="158">
        <f t="shared" si="82"/>
        <v>0</v>
      </c>
      <c r="U237" s="158">
        <f t="shared" si="82"/>
        <v>0</v>
      </c>
      <c r="V237" s="158">
        <f t="shared" si="82"/>
        <v>0</v>
      </c>
      <c r="W237" s="158">
        <f t="shared" si="82"/>
        <v>0</v>
      </c>
      <c r="X237" s="158">
        <f t="shared" si="82"/>
        <v>0</v>
      </c>
      <c r="Y237" s="158">
        <f t="shared" si="82"/>
        <v>0</v>
      </c>
      <c r="Z237" s="158">
        <f t="shared" si="82"/>
        <v>0</v>
      </c>
      <c r="AA237" s="158">
        <f t="shared" si="82"/>
        <v>0</v>
      </c>
      <c r="AB237" s="158">
        <f t="shared" si="82"/>
        <v>0</v>
      </c>
      <c r="AC237" s="158">
        <f t="shared" si="105"/>
        <v>0</v>
      </c>
      <c r="AD237" s="158">
        <f t="shared" si="105"/>
        <v>0</v>
      </c>
      <c r="AE237" s="44" t="str">
        <f>IF(J237="s",IF(K237&gt;(SUMMARY!$I$12*H237),K237,0),"- ")</f>
        <v xml:space="preserve">- </v>
      </c>
      <c r="AF237" s="56" t="str">
        <f t="shared" si="86"/>
        <v>OK</v>
      </c>
      <c r="AG237" s="56">
        <f t="shared" si="87"/>
        <v>0</v>
      </c>
      <c r="AH237" s="56">
        <f t="shared" si="88"/>
        <v>0</v>
      </c>
      <c r="AI237" s="56">
        <f t="shared" si="89"/>
        <v>0</v>
      </c>
      <c r="AJ237" s="56">
        <f t="shared" si="90"/>
        <v>0</v>
      </c>
      <c r="AK237" s="56">
        <f t="shared" si="91"/>
        <v>0</v>
      </c>
      <c r="AL237" s="56">
        <f t="shared" si="92"/>
        <v>0</v>
      </c>
      <c r="AM237" s="159" t="b">
        <f t="shared" si="93"/>
        <v>0</v>
      </c>
      <c r="AN237" s="160" t="str">
        <f>IF(J237="c",SUMMARY!$C$13*F237/12,"-")</f>
        <v>-</v>
      </c>
      <c r="AO237" s="160" t="str">
        <f>IF(J237="s",SUMMARY!$C$12*I237,"-")</f>
        <v>-</v>
      </c>
      <c r="AP237" s="178" t="str">
        <f t="shared" si="94"/>
        <v>-</v>
      </c>
      <c r="AQ237" s="166" t="str">
        <f>IF(J237="s",H237*SUMMARY!$I$12,"-")</f>
        <v>-</v>
      </c>
      <c r="AR237" s="170" t="str">
        <f>IF(J237="S",IF(AO237*SUMMARY!$H$61&gt;AQ237,SUMMARY!$H$61*AQ237,AO237),"-")</f>
        <v>-</v>
      </c>
      <c r="AS237" s="32"/>
      <c r="AT237" s="125">
        <f t="shared" si="100"/>
        <v>0</v>
      </c>
      <c r="AU237" s="125">
        <f t="shared" si="101"/>
        <v>0</v>
      </c>
      <c r="AV237" s="183">
        <f t="shared" si="102"/>
        <v>0</v>
      </c>
      <c r="AW237" s="32"/>
      <c r="AX237" s="32"/>
      <c r="AY237" s="450" t="str">
        <f t="shared" si="103"/>
        <v xml:space="preserve"> </v>
      </c>
    </row>
    <row r="238" spans="1:51" s="120" customFormat="1">
      <c r="A238" s="547"/>
      <c r="B238" s="547"/>
      <c r="C238" s="117">
        <f t="shared" si="104"/>
        <v>217</v>
      </c>
      <c r="D238" s="174"/>
      <c r="E238" s="174"/>
      <c r="F238" s="341">
        <f t="shared" si="95"/>
        <v>0</v>
      </c>
      <c r="G238" s="283"/>
      <c r="H238" s="118" t="str">
        <f t="shared" si="83"/>
        <v>-</v>
      </c>
      <c r="I238" s="119" t="str">
        <f>IF(J238="s",(D238+E238)/16*F238/12*SUMMARY!$H$60," ")</f>
        <v xml:space="preserve"> </v>
      </c>
      <c r="J238" s="119" t="str">
        <f>IF(F238&gt;0,IF(B238&lt;SUMMARY!$H$63,"C","S")," ")</f>
        <v xml:space="preserve"> </v>
      </c>
      <c r="K238" s="119" t="str">
        <f t="shared" si="84"/>
        <v>-</v>
      </c>
      <c r="L238" s="156"/>
      <c r="M238" s="44" t="str">
        <f t="shared" si="85"/>
        <v>-</v>
      </c>
      <c r="N238" s="157">
        <f t="shared" si="96"/>
        <v>0</v>
      </c>
      <c r="O238" s="157">
        <f t="shared" si="97"/>
        <v>0</v>
      </c>
      <c r="P238" s="157">
        <f t="shared" si="98"/>
        <v>0</v>
      </c>
      <c r="Q238" s="157">
        <f t="shared" si="99"/>
        <v>0</v>
      </c>
      <c r="R238" s="158">
        <f t="shared" si="82"/>
        <v>0</v>
      </c>
      <c r="S238" s="158">
        <f t="shared" si="82"/>
        <v>0</v>
      </c>
      <c r="T238" s="158">
        <f t="shared" si="82"/>
        <v>0</v>
      </c>
      <c r="U238" s="158">
        <f t="shared" si="82"/>
        <v>0</v>
      </c>
      <c r="V238" s="158">
        <f t="shared" si="82"/>
        <v>0</v>
      </c>
      <c r="W238" s="158">
        <f t="shared" si="82"/>
        <v>0</v>
      </c>
      <c r="X238" s="158">
        <f t="shared" si="82"/>
        <v>0</v>
      </c>
      <c r="Y238" s="158">
        <f t="shared" si="82"/>
        <v>0</v>
      </c>
      <c r="Z238" s="158">
        <f t="shared" si="82"/>
        <v>0</v>
      </c>
      <c r="AA238" s="158">
        <f t="shared" si="82"/>
        <v>0</v>
      </c>
      <c r="AB238" s="158">
        <f t="shared" si="82"/>
        <v>0</v>
      </c>
      <c r="AC238" s="158">
        <f t="shared" si="105"/>
        <v>0</v>
      </c>
      <c r="AD238" s="158">
        <f t="shared" si="105"/>
        <v>0</v>
      </c>
      <c r="AE238" s="44" t="str">
        <f>IF(J238="s",IF(K238&gt;(SUMMARY!$I$12*H238),K238,0),"- ")</f>
        <v xml:space="preserve">- </v>
      </c>
      <c r="AF238" s="56" t="str">
        <f t="shared" si="86"/>
        <v>OK</v>
      </c>
      <c r="AG238" s="56">
        <f t="shared" si="87"/>
        <v>0</v>
      </c>
      <c r="AH238" s="56">
        <f t="shared" si="88"/>
        <v>0</v>
      </c>
      <c r="AI238" s="56">
        <f t="shared" si="89"/>
        <v>0</v>
      </c>
      <c r="AJ238" s="56">
        <f t="shared" si="90"/>
        <v>0</v>
      </c>
      <c r="AK238" s="56">
        <f t="shared" si="91"/>
        <v>0</v>
      </c>
      <c r="AL238" s="56">
        <f t="shared" si="92"/>
        <v>0</v>
      </c>
      <c r="AM238" s="159" t="b">
        <f t="shared" si="93"/>
        <v>0</v>
      </c>
      <c r="AN238" s="160" t="str">
        <f>IF(J238="c",SUMMARY!$C$13*F238/12,"-")</f>
        <v>-</v>
      </c>
      <c r="AO238" s="160" t="str">
        <f>IF(J238="s",SUMMARY!$C$12*I238,"-")</f>
        <v>-</v>
      </c>
      <c r="AP238" s="178" t="str">
        <f t="shared" si="94"/>
        <v>-</v>
      </c>
      <c r="AQ238" s="166" t="str">
        <f>IF(J238="s",H238*SUMMARY!$I$12,"-")</f>
        <v>-</v>
      </c>
      <c r="AR238" s="170" t="str">
        <f>IF(J238="S",IF(AO238*SUMMARY!$H$61&gt;AQ238,SUMMARY!$H$61*AQ238,AO238),"-")</f>
        <v>-</v>
      </c>
      <c r="AS238" s="32"/>
      <c r="AT238" s="125">
        <f t="shared" si="100"/>
        <v>0</v>
      </c>
      <c r="AU238" s="125">
        <f t="shared" si="101"/>
        <v>0</v>
      </c>
      <c r="AV238" s="183">
        <f t="shared" si="102"/>
        <v>0</v>
      </c>
      <c r="AW238" s="32"/>
      <c r="AX238" s="32"/>
      <c r="AY238" s="450" t="str">
        <f t="shared" si="103"/>
        <v xml:space="preserve"> </v>
      </c>
    </row>
    <row r="239" spans="1:51" s="120" customFormat="1">
      <c r="A239" s="547"/>
      <c r="B239" s="547"/>
      <c r="C239" s="117">
        <f t="shared" si="104"/>
        <v>218</v>
      </c>
      <c r="D239" s="174"/>
      <c r="E239" s="174"/>
      <c r="F239" s="341">
        <f t="shared" si="95"/>
        <v>0</v>
      </c>
      <c r="G239" s="283"/>
      <c r="H239" s="118" t="str">
        <f t="shared" si="83"/>
        <v>-</v>
      </c>
      <c r="I239" s="119" t="str">
        <f>IF(J239="s",(D239+E239)/16*F239/12*SUMMARY!$H$60," ")</f>
        <v xml:space="preserve"> </v>
      </c>
      <c r="J239" s="119" t="str">
        <f>IF(F239&gt;0,IF(B239&lt;SUMMARY!$H$63,"C","S")," ")</f>
        <v xml:space="preserve"> </v>
      </c>
      <c r="K239" s="119" t="str">
        <f t="shared" si="84"/>
        <v>-</v>
      </c>
      <c r="L239" s="156"/>
      <c r="M239" s="44" t="str">
        <f t="shared" si="85"/>
        <v>-</v>
      </c>
      <c r="N239" s="157">
        <f t="shared" si="96"/>
        <v>0</v>
      </c>
      <c r="O239" s="157">
        <f t="shared" si="97"/>
        <v>0</v>
      </c>
      <c r="P239" s="157">
        <f t="shared" si="98"/>
        <v>0</v>
      </c>
      <c r="Q239" s="157">
        <f t="shared" si="99"/>
        <v>0</v>
      </c>
      <c r="R239" s="158">
        <f t="shared" si="82"/>
        <v>0</v>
      </c>
      <c r="S239" s="158">
        <f t="shared" si="82"/>
        <v>0</v>
      </c>
      <c r="T239" s="158">
        <f t="shared" si="82"/>
        <v>0</v>
      </c>
      <c r="U239" s="158">
        <f t="shared" si="82"/>
        <v>0</v>
      </c>
      <c r="V239" s="158">
        <f t="shared" si="82"/>
        <v>0</v>
      </c>
      <c r="W239" s="158">
        <f t="shared" si="82"/>
        <v>0</v>
      </c>
      <c r="X239" s="158">
        <f t="shared" si="82"/>
        <v>0</v>
      </c>
      <c r="Y239" s="158">
        <f t="shared" si="82"/>
        <v>0</v>
      </c>
      <c r="Z239" s="158">
        <f t="shared" si="82"/>
        <v>0</v>
      </c>
      <c r="AA239" s="158">
        <f t="shared" si="82"/>
        <v>0</v>
      </c>
      <c r="AB239" s="158">
        <f t="shared" si="82"/>
        <v>0</v>
      </c>
      <c r="AC239" s="158">
        <f t="shared" si="105"/>
        <v>0</v>
      </c>
      <c r="AD239" s="158">
        <f t="shared" si="105"/>
        <v>0</v>
      </c>
      <c r="AE239" s="44" t="str">
        <f>IF(J239="s",IF(K239&gt;(SUMMARY!$I$12*H239),K239,0),"- ")</f>
        <v xml:space="preserve">- </v>
      </c>
      <c r="AF239" s="56" t="str">
        <f t="shared" si="86"/>
        <v>OK</v>
      </c>
      <c r="AG239" s="56">
        <f t="shared" si="87"/>
        <v>0</v>
      </c>
      <c r="AH239" s="56">
        <f t="shared" si="88"/>
        <v>0</v>
      </c>
      <c r="AI239" s="56">
        <f t="shared" si="89"/>
        <v>0</v>
      </c>
      <c r="AJ239" s="56">
        <f t="shared" si="90"/>
        <v>0</v>
      </c>
      <c r="AK239" s="56">
        <f t="shared" si="91"/>
        <v>0</v>
      </c>
      <c r="AL239" s="56">
        <f t="shared" si="92"/>
        <v>0</v>
      </c>
      <c r="AM239" s="159" t="b">
        <f t="shared" si="93"/>
        <v>0</v>
      </c>
      <c r="AN239" s="160" t="str">
        <f>IF(J239="c",SUMMARY!$C$13*F239/12,"-")</f>
        <v>-</v>
      </c>
      <c r="AO239" s="160" t="str">
        <f>IF(J239="s",SUMMARY!$C$12*I239,"-")</f>
        <v>-</v>
      </c>
      <c r="AP239" s="178" t="str">
        <f t="shared" si="94"/>
        <v>-</v>
      </c>
      <c r="AQ239" s="166" t="str">
        <f>IF(J239="s",H239*SUMMARY!$I$12,"-")</f>
        <v>-</v>
      </c>
      <c r="AR239" s="170" t="str">
        <f>IF(J239="S",IF(AO239*SUMMARY!$H$61&gt;AQ239,SUMMARY!$H$61*AQ239,AO239),"-")</f>
        <v>-</v>
      </c>
      <c r="AS239" s="32"/>
      <c r="AT239" s="125">
        <f t="shared" si="100"/>
        <v>0</v>
      </c>
      <c r="AU239" s="125">
        <f t="shared" si="101"/>
        <v>0</v>
      </c>
      <c r="AV239" s="183">
        <f t="shared" si="102"/>
        <v>0</v>
      </c>
      <c r="AW239" s="32"/>
      <c r="AX239" s="32"/>
      <c r="AY239" s="450" t="str">
        <f t="shared" si="103"/>
        <v xml:space="preserve"> </v>
      </c>
    </row>
    <row r="240" spans="1:51" s="120" customFormat="1">
      <c r="A240" s="547"/>
      <c r="B240" s="547"/>
      <c r="C240" s="117">
        <f t="shared" si="104"/>
        <v>219</v>
      </c>
      <c r="D240" s="174"/>
      <c r="E240" s="174"/>
      <c r="F240" s="341">
        <f t="shared" si="95"/>
        <v>0</v>
      </c>
      <c r="G240" s="283"/>
      <c r="H240" s="118" t="str">
        <f t="shared" si="83"/>
        <v>-</v>
      </c>
      <c r="I240" s="119" t="str">
        <f>IF(J240="s",(D240+E240)/16*F240/12*SUMMARY!$H$60," ")</f>
        <v xml:space="preserve"> </v>
      </c>
      <c r="J240" s="119" t="str">
        <f>IF(F240&gt;0,IF(B240&lt;SUMMARY!$H$63,"C","S")," ")</f>
        <v xml:space="preserve"> </v>
      </c>
      <c r="K240" s="119" t="str">
        <f t="shared" si="84"/>
        <v>-</v>
      </c>
      <c r="L240" s="156"/>
      <c r="M240" s="44" t="str">
        <f t="shared" si="85"/>
        <v>-</v>
      </c>
      <c r="N240" s="157">
        <f t="shared" si="96"/>
        <v>0</v>
      </c>
      <c r="O240" s="157">
        <f t="shared" si="97"/>
        <v>0</v>
      </c>
      <c r="P240" s="157">
        <f t="shared" si="98"/>
        <v>0</v>
      </c>
      <c r="Q240" s="157">
        <f t="shared" si="99"/>
        <v>0</v>
      </c>
      <c r="R240" s="158">
        <f t="shared" si="82"/>
        <v>0</v>
      </c>
      <c r="S240" s="158">
        <f t="shared" si="82"/>
        <v>0</v>
      </c>
      <c r="T240" s="158">
        <f t="shared" si="82"/>
        <v>0</v>
      </c>
      <c r="U240" s="158">
        <f t="shared" si="82"/>
        <v>0</v>
      </c>
      <c r="V240" s="158">
        <f t="shared" si="82"/>
        <v>0</v>
      </c>
      <c r="W240" s="158">
        <f t="shared" si="82"/>
        <v>0</v>
      </c>
      <c r="X240" s="158">
        <f t="shared" si="82"/>
        <v>0</v>
      </c>
      <c r="Y240" s="158">
        <f t="shared" si="82"/>
        <v>0</v>
      </c>
      <c r="Z240" s="158">
        <f t="shared" si="82"/>
        <v>0</v>
      </c>
      <c r="AA240" s="158">
        <f t="shared" si="82"/>
        <v>0</v>
      </c>
      <c r="AB240" s="158">
        <f t="shared" si="82"/>
        <v>0</v>
      </c>
      <c r="AC240" s="158">
        <f t="shared" si="105"/>
        <v>0</v>
      </c>
      <c r="AD240" s="158">
        <f t="shared" si="105"/>
        <v>0</v>
      </c>
      <c r="AE240" s="44" t="str">
        <f>IF(J240="s",IF(K240&gt;(SUMMARY!$I$12*H240),K240,0),"- ")</f>
        <v xml:space="preserve">- </v>
      </c>
      <c r="AF240" s="56" t="str">
        <f t="shared" si="86"/>
        <v>OK</v>
      </c>
      <c r="AG240" s="56">
        <f t="shared" si="87"/>
        <v>0</v>
      </c>
      <c r="AH240" s="56">
        <f t="shared" si="88"/>
        <v>0</v>
      </c>
      <c r="AI240" s="56">
        <f t="shared" si="89"/>
        <v>0</v>
      </c>
      <c r="AJ240" s="56">
        <f t="shared" si="90"/>
        <v>0</v>
      </c>
      <c r="AK240" s="56">
        <f t="shared" si="91"/>
        <v>0</v>
      </c>
      <c r="AL240" s="56">
        <f t="shared" si="92"/>
        <v>0</v>
      </c>
      <c r="AM240" s="159" t="b">
        <f t="shared" si="93"/>
        <v>0</v>
      </c>
      <c r="AN240" s="160" t="str">
        <f>IF(J240="c",SUMMARY!$C$13*F240/12,"-")</f>
        <v>-</v>
      </c>
      <c r="AO240" s="160" t="str">
        <f>IF(J240="s",SUMMARY!$C$12*I240,"-")</f>
        <v>-</v>
      </c>
      <c r="AP240" s="178" t="str">
        <f t="shared" si="94"/>
        <v>-</v>
      </c>
      <c r="AQ240" s="166" t="str">
        <f>IF(J240="s",H240*SUMMARY!$I$12,"-")</f>
        <v>-</v>
      </c>
      <c r="AR240" s="170" t="str">
        <f>IF(J240="S",IF(AO240*SUMMARY!$H$61&gt;AQ240,SUMMARY!$H$61*AQ240,AO240),"-")</f>
        <v>-</v>
      </c>
      <c r="AS240" s="32"/>
      <c r="AT240" s="125">
        <f t="shared" si="100"/>
        <v>0</v>
      </c>
      <c r="AU240" s="125">
        <f t="shared" si="101"/>
        <v>0</v>
      </c>
      <c r="AV240" s="183">
        <f t="shared" si="102"/>
        <v>0</v>
      </c>
      <c r="AW240" s="32"/>
      <c r="AX240" s="32"/>
      <c r="AY240" s="450" t="str">
        <f t="shared" si="103"/>
        <v xml:space="preserve"> </v>
      </c>
    </row>
    <row r="241" spans="1:51" s="120" customFormat="1">
      <c r="A241" s="547"/>
      <c r="B241" s="547"/>
      <c r="C241" s="117">
        <f t="shared" si="104"/>
        <v>220</v>
      </c>
      <c r="D241" s="174"/>
      <c r="E241" s="174"/>
      <c r="F241" s="341">
        <f t="shared" si="95"/>
        <v>0</v>
      </c>
      <c r="G241" s="283"/>
      <c r="H241" s="118" t="str">
        <f t="shared" si="83"/>
        <v>-</v>
      </c>
      <c r="I241" s="119" t="str">
        <f>IF(J241="s",(D241+E241)/16*F241/12*SUMMARY!$H$60," ")</f>
        <v xml:space="preserve"> </v>
      </c>
      <c r="J241" s="119" t="str">
        <f>IF(F241&gt;0,IF(B241&lt;SUMMARY!$H$63,"C","S")," ")</f>
        <v xml:space="preserve"> </v>
      </c>
      <c r="K241" s="119" t="str">
        <f t="shared" si="84"/>
        <v>-</v>
      </c>
      <c r="L241" s="156"/>
      <c r="M241" s="44" t="str">
        <f t="shared" si="85"/>
        <v>-</v>
      </c>
      <c r="N241" s="157">
        <f t="shared" si="96"/>
        <v>0</v>
      </c>
      <c r="O241" s="157">
        <f t="shared" si="97"/>
        <v>0</v>
      </c>
      <c r="P241" s="157">
        <f t="shared" si="98"/>
        <v>0</v>
      </c>
      <c r="Q241" s="157">
        <f t="shared" si="99"/>
        <v>0</v>
      </c>
      <c r="R241" s="158">
        <f t="shared" ref="R241:AB264" si="106">IF($L241=AD$4,$I241,0)</f>
        <v>0</v>
      </c>
      <c r="S241" s="158">
        <f t="shared" si="106"/>
        <v>0</v>
      </c>
      <c r="T241" s="158">
        <f t="shared" si="106"/>
        <v>0</v>
      </c>
      <c r="U241" s="158">
        <f t="shared" si="106"/>
        <v>0</v>
      </c>
      <c r="V241" s="158">
        <f t="shared" si="106"/>
        <v>0</v>
      </c>
      <c r="W241" s="158">
        <f t="shared" si="106"/>
        <v>0</v>
      </c>
      <c r="X241" s="158">
        <f t="shared" si="106"/>
        <v>0</v>
      </c>
      <c r="Y241" s="158">
        <f t="shared" si="106"/>
        <v>0</v>
      </c>
      <c r="Z241" s="158">
        <f t="shared" si="106"/>
        <v>0</v>
      </c>
      <c r="AA241" s="158">
        <f t="shared" si="106"/>
        <v>0</v>
      </c>
      <c r="AB241" s="158">
        <f t="shared" si="106"/>
        <v>0</v>
      </c>
      <c r="AC241" s="158">
        <f t="shared" si="105"/>
        <v>0</v>
      </c>
      <c r="AD241" s="158">
        <f t="shared" si="105"/>
        <v>0</v>
      </c>
      <c r="AE241" s="44" t="str">
        <f>IF(J241="s",IF(K241&gt;(SUMMARY!$I$12*H241),K241,0),"- ")</f>
        <v xml:space="preserve">- </v>
      </c>
      <c r="AF241" s="56" t="str">
        <f t="shared" si="86"/>
        <v>OK</v>
      </c>
      <c r="AG241" s="56">
        <f t="shared" si="87"/>
        <v>0</v>
      </c>
      <c r="AH241" s="56">
        <f t="shared" si="88"/>
        <v>0</v>
      </c>
      <c r="AI241" s="56">
        <f t="shared" si="89"/>
        <v>0</v>
      </c>
      <c r="AJ241" s="56">
        <f t="shared" si="90"/>
        <v>0</v>
      </c>
      <c r="AK241" s="56">
        <f t="shared" si="91"/>
        <v>0</v>
      </c>
      <c r="AL241" s="56">
        <f t="shared" si="92"/>
        <v>0</v>
      </c>
      <c r="AM241" s="159" t="b">
        <f t="shared" si="93"/>
        <v>0</v>
      </c>
      <c r="AN241" s="160" t="str">
        <f>IF(J241="c",SUMMARY!$C$13*F241/12,"-")</f>
        <v>-</v>
      </c>
      <c r="AO241" s="160" t="str">
        <f>IF(J241="s",SUMMARY!$C$12*I241,"-")</f>
        <v>-</v>
      </c>
      <c r="AP241" s="178" t="str">
        <f t="shared" si="94"/>
        <v>-</v>
      </c>
      <c r="AQ241" s="166" t="str">
        <f>IF(J241="s",H241*SUMMARY!$I$12,"-")</f>
        <v>-</v>
      </c>
      <c r="AR241" s="170" t="str">
        <f>IF(J241="S",IF(AO241*SUMMARY!$H$61&gt;AQ241,SUMMARY!$H$61*AQ241,AO241),"-")</f>
        <v>-</v>
      </c>
      <c r="AS241" s="32"/>
      <c r="AT241" s="125">
        <f t="shared" si="100"/>
        <v>0</v>
      </c>
      <c r="AU241" s="125">
        <f t="shared" si="101"/>
        <v>0</v>
      </c>
      <c r="AV241" s="183">
        <f t="shared" si="102"/>
        <v>0</v>
      </c>
      <c r="AW241" s="32"/>
      <c r="AX241" s="32"/>
      <c r="AY241" s="450" t="str">
        <f t="shared" si="103"/>
        <v xml:space="preserve"> </v>
      </c>
    </row>
    <row r="242" spans="1:51" s="120" customFormat="1">
      <c r="A242" s="547"/>
      <c r="B242" s="547"/>
      <c r="C242" s="117">
        <f t="shared" si="104"/>
        <v>221</v>
      </c>
      <c r="D242" s="174"/>
      <c r="E242" s="174"/>
      <c r="F242" s="341">
        <f t="shared" si="95"/>
        <v>0</v>
      </c>
      <c r="G242" s="283"/>
      <c r="H242" s="118" t="str">
        <f t="shared" si="83"/>
        <v>-</v>
      </c>
      <c r="I242" s="119" t="str">
        <f>IF(J242="s",(D242+E242)/16*F242/12*SUMMARY!$H$60," ")</f>
        <v xml:space="preserve"> </v>
      </c>
      <c r="J242" s="119" t="str">
        <f>IF(F242&gt;0,IF(B242&lt;SUMMARY!$H$63,"C","S")," ")</f>
        <v xml:space="preserve"> </v>
      </c>
      <c r="K242" s="119" t="str">
        <f t="shared" si="84"/>
        <v>-</v>
      </c>
      <c r="L242" s="156"/>
      <c r="M242" s="44" t="str">
        <f t="shared" si="85"/>
        <v>-</v>
      </c>
      <c r="N242" s="157">
        <f t="shared" si="96"/>
        <v>0</v>
      </c>
      <c r="O242" s="157">
        <f t="shared" si="97"/>
        <v>0</v>
      </c>
      <c r="P242" s="157">
        <f t="shared" si="98"/>
        <v>0</v>
      </c>
      <c r="Q242" s="157">
        <f t="shared" si="99"/>
        <v>0</v>
      </c>
      <c r="R242" s="158">
        <f t="shared" si="106"/>
        <v>0</v>
      </c>
      <c r="S242" s="158">
        <f t="shared" si="106"/>
        <v>0</v>
      </c>
      <c r="T242" s="158">
        <f t="shared" si="106"/>
        <v>0</v>
      </c>
      <c r="U242" s="158">
        <f t="shared" si="106"/>
        <v>0</v>
      </c>
      <c r="V242" s="158">
        <f t="shared" si="106"/>
        <v>0</v>
      </c>
      <c r="W242" s="158">
        <f t="shared" si="106"/>
        <v>0</v>
      </c>
      <c r="X242" s="158">
        <f t="shared" si="106"/>
        <v>0</v>
      </c>
      <c r="Y242" s="158">
        <f t="shared" si="106"/>
        <v>0</v>
      </c>
      <c r="Z242" s="158">
        <f t="shared" si="106"/>
        <v>0</v>
      </c>
      <c r="AA242" s="158">
        <f t="shared" si="106"/>
        <v>0</v>
      </c>
      <c r="AB242" s="158">
        <f t="shared" si="106"/>
        <v>0</v>
      </c>
      <c r="AC242" s="158">
        <f t="shared" si="105"/>
        <v>0</v>
      </c>
      <c r="AD242" s="158">
        <f t="shared" si="105"/>
        <v>0</v>
      </c>
      <c r="AE242" s="44" t="str">
        <f>IF(J242="s",IF(K242&gt;(SUMMARY!$I$12*H242),K242,0),"- ")</f>
        <v xml:space="preserve">- </v>
      </c>
      <c r="AF242" s="56" t="str">
        <f t="shared" si="86"/>
        <v>OK</v>
      </c>
      <c r="AG242" s="56">
        <f t="shared" si="87"/>
        <v>0</v>
      </c>
      <c r="AH242" s="56">
        <f t="shared" si="88"/>
        <v>0</v>
      </c>
      <c r="AI242" s="56">
        <f t="shared" si="89"/>
        <v>0</v>
      </c>
      <c r="AJ242" s="56">
        <f t="shared" si="90"/>
        <v>0</v>
      </c>
      <c r="AK242" s="56">
        <f t="shared" si="91"/>
        <v>0</v>
      </c>
      <c r="AL242" s="56">
        <f t="shared" si="92"/>
        <v>0</v>
      </c>
      <c r="AM242" s="159" t="b">
        <f t="shared" si="93"/>
        <v>0</v>
      </c>
      <c r="AN242" s="160" t="str">
        <f>IF(J242="c",SUMMARY!$C$13*F242/12,"-")</f>
        <v>-</v>
      </c>
      <c r="AO242" s="160" t="str">
        <f>IF(J242="s",SUMMARY!$C$12*I242,"-")</f>
        <v>-</v>
      </c>
      <c r="AP242" s="178" t="str">
        <f t="shared" si="94"/>
        <v>-</v>
      </c>
      <c r="AQ242" s="166" t="str">
        <f>IF(J242="s",H242*SUMMARY!$I$12,"-")</f>
        <v>-</v>
      </c>
      <c r="AR242" s="170" t="str">
        <f>IF(J242="S",IF(AO242*SUMMARY!$H$61&gt;AQ242,SUMMARY!$H$61*AQ242,AO242),"-")</f>
        <v>-</v>
      </c>
      <c r="AS242" s="32"/>
      <c r="AT242" s="125">
        <f t="shared" si="100"/>
        <v>0</v>
      </c>
      <c r="AU242" s="125">
        <f t="shared" si="101"/>
        <v>0</v>
      </c>
      <c r="AV242" s="183">
        <f t="shared" si="102"/>
        <v>0</v>
      </c>
      <c r="AW242" s="32"/>
      <c r="AX242" s="32"/>
      <c r="AY242" s="450" t="str">
        <f t="shared" si="103"/>
        <v xml:space="preserve"> </v>
      </c>
    </row>
    <row r="243" spans="1:51" s="120" customFormat="1">
      <c r="A243" s="547"/>
      <c r="B243" s="547"/>
      <c r="C243" s="117">
        <f t="shared" si="104"/>
        <v>222</v>
      </c>
      <c r="D243" s="174"/>
      <c r="E243" s="174"/>
      <c r="F243" s="341">
        <f t="shared" si="95"/>
        <v>0</v>
      </c>
      <c r="G243" s="283"/>
      <c r="H243" s="118" t="str">
        <f t="shared" si="83"/>
        <v>-</v>
      </c>
      <c r="I243" s="119" t="str">
        <f>IF(J243="s",(D243+E243)/16*F243/12*SUMMARY!$H$60," ")</f>
        <v xml:space="preserve"> </v>
      </c>
      <c r="J243" s="119" t="str">
        <f>IF(F243&gt;0,IF(B243&lt;SUMMARY!$H$63,"C","S")," ")</f>
        <v xml:space="preserve"> </v>
      </c>
      <c r="K243" s="119" t="str">
        <f t="shared" si="84"/>
        <v>-</v>
      </c>
      <c r="L243" s="156"/>
      <c r="M243" s="44" t="str">
        <f t="shared" si="85"/>
        <v>-</v>
      </c>
      <c r="N243" s="157">
        <f t="shared" si="96"/>
        <v>0</v>
      </c>
      <c r="O243" s="157">
        <f t="shared" si="97"/>
        <v>0</v>
      </c>
      <c r="P243" s="157">
        <f t="shared" si="98"/>
        <v>0</v>
      </c>
      <c r="Q243" s="157">
        <f t="shared" si="99"/>
        <v>0</v>
      </c>
      <c r="R243" s="158">
        <f t="shared" si="106"/>
        <v>0</v>
      </c>
      <c r="S243" s="158">
        <f t="shared" si="106"/>
        <v>0</v>
      </c>
      <c r="T243" s="158">
        <f t="shared" si="106"/>
        <v>0</v>
      </c>
      <c r="U243" s="158">
        <f t="shared" si="106"/>
        <v>0</v>
      </c>
      <c r="V243" s="158">
        <f t="shared" si="106"/>
        <v>0</v>
      </c>
      <c r="W243" s="158">
        <f t="shared" si="106"/>
        <v>0</v>
      </c>
      <c r="X243" s="158">
        <f t="shared" si="106"/>
        <v>0</v>
      </c>
      <c r="Y243" s="158">
        <f t="shared" si="106"/>
        <v>0</v>
      </c>
      <c r="Z243" s="158">
        <f t="shared" si="106"/>
        <v>0</v>
      </c>
      <c r="AA243" s="158">
        <f t="shared" si="106"/>
        <v>0</v>
      </c>
      <c r="AB243" s="158">
        <f t="shared" si="106"/>
        <v>0</v>
      </c>
      <c r="AC243" s="158">
        <f t="shared" si="105"/>
        <v>0</v>
      </c>
      <c r="AD243" s="158">
        <f t="shared" si="105"/>
        <v>0</v>
      </c>
      <c r="AE243" s="44" t="str">
        <f>IF(J243="s",IF(K243&gt;(SUMMARY!$I$12*H243),K243,0),"- ")</f>
        <v xml:space="preserve">- </v>
      </c>
      <c r="AF243" s="56" t="str">
        <f t="shared" si="86"/>
        <v>OK</v>
      </c>
      <c r="AG243" s="56">
        <f t="shared" si="87"/>
        <v>0</v>
      </c>
      <c r="AH243" s="56">
        <f t="shared" si="88"/>
        <v>0</v>
      </c>
      <c r="AI243" s="56">
        <f t="shared" si="89"/>
        <v>0</v>
      </c>
      <c r="AJ243" s="56">
        <f t="shared" si="90"/>
        <v>0</v>
      </c>
      <c r="AK243" s="56">
        <f t="shared" si="91"/>
        <v>0</v>
      </c>
      <c r="AL243" s="56">
        <f t="shared" si="92"/>
        <v>0</v>
      </c>
      <c r="AM243" s="159" t="b">
        <f t="shared" si="93"/>
        <v>0</v>
      </c>
      <c r="AN243" s="160" t="str">
        <f>IF(J243="c",SUMMARY!$C$13*F243/12,"-")</f>
        <v>-</v>
      </c>
      <c r="AO243" s="160" t="str">
        <f>IF(J243="s",SUMMARY!$C$12*I243,"-")</f>
        <v>-</v>
      </c>
      <c r="AP243" s="178" t="str">
        <f t="shared" si="94"/>
        <v>-</v>
      </c>
      <c r="AQ243" s="166" t="str">
        <f>IF(J243="s",H243*SUMMARY!$I$12,"-")</f>
        <v>-</v>
      </c>
      <c r="AR243" s="170" t="str">
        <f>IF(J243="S",IF(AO243*SUMMARY!$H$61&gt;AQ243,SUMMARY!$H$61*AQ243,AO243),"-")</f>
        <v>-</v>
      </c>
      <c r="AS243" s="32"/>
      <c r="AT243" s="125">
        <f t="shared" si="100"/>
        <v>0</v>
      </c>
      <c r="AU243" s="125">
        <f t="shared" si="101"/>
        <v>0</v>
      </c>
      <c r="AV243" s="183">
        <f t="shared" si="102"/>
        <v>0</v>
      </c>
      <c r="AW243" s="32"/>
      <c r="AX243" s="32"/>
      <c r="AY243" s="450" t="str">
        <f t="shared" si="103"/>
        <v xml:space="preserve"> </v>
      </c>
    </row>
    <row r="244" spans="1:51" s="120" customFormat="1">
      <c r="A244" s="547"/>
      <c r="B244" s="547"/>
      <c r="C244" s="117">
        <f t="shared" si="104"/>
        <v>223</v>
      </c>
      <c r="D244" s="174"/>
      <c r="E244" s="174"/>
      <c r="F244" s="341">
        <f t="shared" si="95"/>
        <v>0</v>
      </c>
      <c r="G244" s="283"/>
      <c r="H244" s="118" t="str">
        <f t="shared" si="83"/>
        <v>-</v>
      </c>
      <c r="I244" s="119" t="str">
        <f>IF(J244="s",(D244+E244)/16*F244/12*SUMMARY!$H$60," ")</f>
        <v xml:space="preserve"> </v>
      </c>
      <c r="J244" s="119" t="str">
        <f>IF(F244&gt;0,IF(B244&lt;SUMMARY!$H$63,"C","S")," ")</f>
        <v xml:space="preserve"> </v>
      </c>
      <c r="K244" s="119" t="str">
        <f t="shared" si="84"/>
        <v>-</v>
      </c>
      <c r="L244" s="156"/>
      <c r="M244" s="44" t="str">
        <f t="shared" si="85"/>
        <v>-</v>
      </c>
      <c r="N244" s="157">
        <f t="shared" si="96"/>
        <v>0</v>
      </c>
      <c r="O244" s="157">
        <f t="shared" si="97"/>
        <v>0</v>
      </c>
      <c r="P244" s="157">
        <f t="shared" si="98"/>
        <v>0</v>
      </c>
      <c r="Q244" s="157">
        <f t="shared" si="99"/>
        <v>0</v>
      </c>
      <c r="R244" s="158">
        <f t="shared" si="106"/>
        <v>0</v>
      </c>
      <c r="S244" s="158">
        <f t="shared" si="106"/>
        <v>0</v>
      </c>
      <c r="T244" s="158">
        <f t="shared" si="106"/>
        <v>0</v>
      </c>
      <c r="U244" s="158">
        <f t="shared" si="106"/>
        <v>0</v>
      </c>
      <c r="V244" s="158">
        <f t="shared" si="106"/>
        <v>0</v>
      </c>
      <c r="W244" s="158">
        <f t="shared" si="106"/>
        <v>0</v>
      </c>
      <c r="X244" s="158">
        <f t="shared" si="106"/>
        <v>0</v>
      </c>
      <c r="Y244" s="158">
        <f t="shared" si="106"/>
        <v>0</v>
      </c>
      <c r="Z244" s="158">
        <f t="shared" si="106"/>
        <v>0</v>
      </c>
      <c r="AA244" s="158">
        <f t="shared" si="106"/>
        <v>0</v>
      </c>
      <c r="AB244" s="158">
        <f t="shared" si="106"/>
        <v>0</v>
      </c>
      <c r="AC244" s="158">
        <f t="shared" si="105"/>
        <v>0</v>
      </c>
      <c r="AD244" s="158">
        <f t="shared" si="105"/>
        <v>0</v>
      </c>
      <c r="AE244" s="44" t="str">
        <f>IF(J244="s",IF(K244&gt;(SUMMARY!$I$12*H244),K244,0),"- ")</f>
        <v xml:space="preserve">- </v>
      </c>
      <c r="AF244" s="56" t="str">
        <f t="shared" si="86"/>
        <v>OK</v>
      </c>
      <c r="AG244" s="56">
        <f t="shared" si="87"/>
        <v>0</v>
      </c>
      <c r="AH244" s="56">
        <f t="shared" si="88"/>
        <v>0</v>
      </c>
      <c r="AI244" s="56">
        <f t="shared" si="89"/>
        <v>0</v>
      </c>
      <c r="AJ244" s="56">
        <f t="shared" si="90"/>
        <v>0</v>
      </c>
      <c r="AK244" s="56">
        <f t="shared" si="91"/>
        <v>0</v>
      </c>
      <c r="AL244" s="56">
        <f t="shared" si="92"/>
        <v>0</v>
      </c>
      <c r="AM244" s="159" t="b">
        <f t="shared" si="93"/>
        <v>0</v>
      </c>
      <c r="AN244" s="160" t="str">
        <f>IF(J244="c",SUMMARY!$C$13*F244/12,"-")</f>
        <v>-</v>
      </c>
      <c r="AO244" s="160" t="str">
        <f>IF(J244="s",SUMMARY!$C$12*I244,"-")</f>
        <v>-</v>
      </c>
      <c r="AP244" s="178" t="str">
        <f t="shared" si="94"/>
        <v>-</v>
      </c>
      <c r="AQ244" s="166" t="str">
        <f>IF(J244="s",H244*SUMMARY!$I$12,"-")</f>
        <v>-</v>
      </c>
      <c r="AR244" s="170" t="str">
        <f>IF(J244="S",IF(AO244*SUMMARY!$H$61&gt;AQ244,SUMMARY!$H$61*AQ244,AO244),"-")</f>
        <v>-</v>
      </c>
      <c r="AS244" s="32"/>
      <c r="AT244" s="125">
        <f t="shared" si="100"/>
        <v>0</v>
      </c>
      <c r="AU244" s="125">
        <f t="shared" si="101"/>
        <v>0</v>
      </c>
      <c r="AV244" s="183">
        <f t="shared" si="102"/>
        <v>0</v>
      </c>
      <c r="AW244" s="32"/>
      <c r="AX244" s="32"/>
      <c r="AY244" s="450" t="str">
        <f t="shared" si="103"/>
        <v xml:space="preserve"> </v>
      </c>
    </row>
    <row r="245" spans="1:51" s="120" customFormat="1">
      <c r="A245" s="547"/>
      <c r="B245" s="547"/>
      <c r="C245" s="117">
        <f t="shared" si="104"/>
        <v>224</v>
      </c>
      <c r="D245" s="174"/>
      <c r="E245" s="174"/>
      <c r="F245" s="341">
        <f t="shared" si="95"/>
        <v>0</v>
      </c>
      <c r="G245" s="283"/>
      <c r="H245" s="118" t="str">
        <f t="shared" si="83"/>
        <v>-</v>
      </c>
      <c r="I245" s="119" t="str">
        <f>IF(J245="s",(D245+E245)/16*F245/12*SUMMARY!$H$60," ")</f>
        <v xml:space="preserve"> </v>
      </c>
      <c r="J245" s="119" t="str">
        <f>IF(F245&gt;0,IF(B245&lt;SUMMARY!$H$63,"C","S")," ")</f>
        <v xml:space="preserve"> </v>
      </c>
      <c r="K245" s="119" t="str">
        <f t="shared" si="84"/>
        <v>-</v>
      </c>
      <c r="L245" s="156"/>
      <c r="M245" s="44" t="str">
        <f t="shared" si="85"/>
        <v>-</v>
      </c>
      <c r="N245" s="157">
        <f t="shared" si="96"/>
        <v>0</v>
      </c>
      <c r="O245" s="157">
        <f t="shared" si="97"/>
        <v>0</v>
      </c>
      <c r="P245" s="157">
        <f t="shared" si="98"/>
        <v>0</v>
      </c>
      <c r="Q245" s="157">
        <f t="shared" si="99"/>
        <v>0</v>
      </c>
      <c r="R245" s="158">
        <f t="shared" si="106"/>
        <v>0</v>
      </c>
      <c r="S245" s="158">
        <f t="shared" si="106"/>
        <v>0</v>
      </c>
      <c r="T245" s="158">
        <f t="shared" si="106"/>
        <v>0</v>
      </c>
      <c r="U245" s="158">
        <f t="shared" si="106"/>
        <v>0</v>
      </c>
      <c r="V245" s="158">
        <f t="shared" si="106"/>
        <v>0</v>
      </c>
      <c r="W245" s="158">
        <f t="shared" si="106"/>
        <v>0</v>
      </c>
      <c r="X245" s="158">
        <f t="shared" si="106"/>
        <v>0</v>
      </c>
      <c r="Y245" s="158">
        <f t="shared" si="106"/>
        <v>0</v>
      </c>
      <c r="Z245" s="158">
        <f t="shared" si="106"/>
        <v>0</v>
      </c>
      <c r="AA245" s="158">
        <f t="shared" si="106"/>
        <v>0</v>
      </c>
      <c r="AB245" s="158">
        <f t="shared" si="106"/>
        <v>0</v>
      </c>
      <c r="AC245" s="158">
        <f t="shared" si="105"/>
        <v>0</v>
      </c>
      <c r="AD245" s="158">
        <f t="shared" si="105"/>
        <v>0</v>
      </c>
      <c r="AE245" s="44" t="str">
        <f>IF(J245="s",IF(K245&gt;(SUMMARY!$I$12*H245),K245,0),"- ")</f>
        <v xml:space="preserve">- </v>
      </c>
      <c r="AF245" s="56" t="str">
        <f t="shared" si="86"/>
        <v>OK</v>
      </c>
      <c r="AG245" s="56">
        <f t="shared" si="87"/>
        <v>0</v>
      </c>
      <c r="AH245" s="56">
        <f t="shared" si="88"/>
        <v>0</v>
      </c>
      <c r="AI245" s="56">
        <f t="shared" si="89"/>
        <v>0</v>
      </c>
      <c r="AJ245" s="56">
        <f t="shared" si="90"/>
        <v>0</v>
      </c>
      <c r="AK245" s="56">
        <f t="shared" si="91"/>
        <v>0</v>
      </c>
      <c r="AL245" s="56">
        <f t="shared" si="92"/>
        <v>0</v>
      </c>
      <c r="AM245" s="159" t="b">
        <f t="shared" si="93"/>
        <v>0</v>
      </c>
      <c r="AN245" s="160" t="str">
        <f>IF(J245="c",SUMMARY!$C$13*F245/12,"-")</f>
        <v>-</v>
      </c>
      <c r="AO245" s="160" t="str">
        <f>IF(J245="s",SUMMARY!$C$12*I245,"-")</f>
        <v>-</v>
      </c>
      <c r="AP245" s="178" t="str">
        <f t="shared" si="94"/>
        <v>-</v>
      </c>
      <c r="AQ245" s="166" t="str">
        <f>IF(J245="s",H245*SUMMARY!$I$12,"-")</f>
        <v>-</v>
      </c>
      <c r="AR245" s="170" t="str">
        <f>IF(J245="S",IF(AO245*SUMMARY!$H$61&gt;AQ245,SUMMARY!$H$61*AQ245,AO245),"-")</f>
        <v>-</v>
      </c>
      <c r="AS245" s="32"/>
      <c r="AT245" s="125">
        <f t="shared" si="100"/>
        <v>0</v>
      </c>
      <c r="AU245" s="125">
        <f t="shared" si="101"/>
        <v>0</v>
      </c>
      <c r="AV245" s="183">
        <f t="shared" si="102"/>
        <v>0</v>
      </c>
      <c r="AW245" s="32"/>
      <c r="AX245" s="32"/>
      <c r="AY245" s="450" t="str">
        <f t="shared" si="103"/>
        <v xml:space="preserve"> </v>
      </c>
    </row>
    <row r="246" spans="1:51" s="120" customFormat="1">
      <c r="A246" s="547"/>
      <c r="B246" s="547"/>
      <c r="C246" s="117">
        <f t="shared" si="104"/>
        <v>225</v>
      </c>
      <c r="D246" s="174"/>
      <c r="E246" s="174"/>
      <c r="F246" s="341">
        <f t="shared" si="95"/>
        <v>0</v>
      </c>
      <c r="G246" s="283"/>
      <c r="H246" s="118" t="str">
        <f t="shared" si="83"/>
        <v>-</v>
      </c>
      <c r="I246" s="119" t="str">
        <f>IF(J246="s",(D246+E246)/16*F246/12*SUMMARY!$H$60," ")</f>
        <v xml:space="preserve"> </v>
      </c>
      <c r="J246" s="119" t="str">
        <f>IF(F246&gt;0,IF(B246&lt;SUMMARY!$H$63,"C","S")," ")</f>
        <v xml:space="preserve"> </v>
      </c>
      <c r="K246" s="119" t="str">
        <f t="shared" si="84"/>
        <v>-</v>
      </c>
      <c r="L246" s="156"/>
      <c r="M246" s="44" t="str">
        <f t="shared" si="85"/>
        <v>-</v>
      </c>
      <c r="N246" s="157">
        <f t="shared" si="96"/>
        <v>0</v>
      </c>
      <c r="O246" s="157">
        <f t="shared" si="97"/>
        <v>0</v>
      </c>
      <c r="P246" s="157">
        <f t="shared" si="98"/>
        <v>0</v>
      </c>
      <c r="Q246" s="157">
        <f t="shared" si="99"/>
        <v>0</v>
      </c>
      <c r="R246" s="158">
        <f t="shared" si="106"/>
        <v>0</v>
      </c>
      <c r="S246" s="158">
        <f t="shared" si="106"/>
        <v>0</v>
      </c>
      <c r="T246" s="158">
        <f t="shared" si="106"/>
        <v>0</v>
      </c>
      <c r="U246" s="158">
        <f t="shared" si="106"/>
        <v>0</v>
      </c>
      <c r="V246" s="158">
        <f t="shared" si="106"/>
        <v>0</v>
      </c>
      <c r="W246" s="158">
        <f t="shared" si="106"/>
        <v>0</v>
      </c>
      <c r="X246" s="158">
        <f t="shared" si="106"/>
        <v>0</v>
      </c>
      <c r="Y246" s="158">
        <f t="shared" si="106"/>
        <v>0</v>
      </c>
      <c r="Z246" s="158">
        <f t="shared" si="106"/>
        <v>0</v>
      </c>
      <c r="AA246" s="158">
        <f t="shared" si="106"/>
        <v>0</v>
      </c>
      <c r="AB246" s="158">
        <f t="shared" si="106"/>
        <v>0</v>
      </c>
      <c r="AC246" s="158">
        <f t="shared" si="105"/>
        <v>0</v>
      </c>
      <c r="AD246" s="158">
        <f t="shared" si="105"/>
        <v>0</v>
      </c>
      <c r="AE246" s="44" t="str">
        <f>IF(J246="s",IF(K246&gt;(SUMMARY!$I$12*H246),K246,0),"- ")</f>
        <v xml:space="preserve">- </v>
      </c>
      <c r="AF246" s="56" t="str">
        <f t="shared" si="86"/>
        <v>OK</v>
      </c>
      <c r="AG246" s="56">
        <f t="shared" si="87"/>
        <v>0</v>
      </c>
      <c r="AH246" s="56">
        <f t="shared" si="88"/>
        <v>0</v>
      </c>
      <c r="AI246" s="56">
        <f t="shared" si="89"/>
        <v>0</v>
      </c>
      <c r="AJ246" s="56">
        <f t="shared" si="90"/>
        <v>0</v>
      </c>
      <c r="AK246" s="56">
        <f t="shared" si="91"/>
        <v>0</v>
      </c>
      <c r="AL246" s="56">
        <f t="shared" si="92"/>
        <v>0</v>
      </c>
      <c r="AM246" s="159" t="b">
        <f t="shared" si="93"/>
        <v>0</v>
      </c>
      <c r="AN246" s="160" t="str">
        <f>IF(J246="c",SUMMARY!$C$13*F246/12,"-")</f>
        <v>-</v>
      </c>
      <c r="AO246" s="160" t="str">
        <f>IF(J246="s",SUMMARY!$C$12*I246,"-")</f>
        <v>-</v>
      </c>
      <c r="AP246" s="178" t="str">
        <f t="shared" si="94"/>
        <v>-</v>
      </c>
      <c r="AQ246" s="166" t="str">
        <f>IF(J246="s",H246*SUMMARY!$I$12,"-")</f>
        <v>-</v>
      </c>
      <c r="AR246" s="170" t="str">
        <f>IF(J246="S",IF(AO246*SUMMARY!$H$61&gt;AQ246,SUMMARY!$H$61*AQ246,AO246),"-")</f>
        <v>-</v>
      </c>
      <c r="AS246" s="32"/>
      <c r="AT246" s="125">
        <f t="shared" si="100"/>
        <v>0</v>
      </c>
      <c r="AU246" s="125">
        <f t="shared" si="101"/>
        <v>0</v>
      </c>
      <c r="AV246" s="183">
        <f t="shared" si="102"/>
        <v>0</v>
      </c>
      <c r="AW246" s="32"/>
      <c r="AX246" s="32"/>
      <c r="AY246" s="450" t="str">
        <f t="shared" si="103"/>
        <v xml:space="preserve"> </v>
      </c>
    </row>
    <row r="247" spans="1:51" s="120" customFormat="1">
      <c r="A247" s="547"/>
      <c r="B247" s="547"/>
      <c r="C247" s="117">
        <f t="shared" si="104"/>
        <v>226</v>
      </c>
      <c r="D247" s="174"/>
      <c r="E247" s="174"/>
      <c r="F247" s="341">
        <f t="shared" si="95"/>
        <v>0</v>
      </c>
      <c r="G247" s="283"/>
      <c r="H247" s="118" t="str">
        <f t="shared" si="83"/>
        <v>-</v>
      </c>
      <c r="I247" s="119" t="str">
        <f>IF(J247="s",(D247+E247)/16*F247/12*SUMMARY!$H$60," ")</f>
        <v xml:space="preserve"> </v>
      </c>
      <c r="J247" s="119" t="str">
        <f>IF(F247&gt;0,IF(B247&lt;SUMMARY!$H$63,"C","S")," ")</f>
        <v xml:space="preserve"> </v>
      </c>
      <c r="K247" s="119" t="str">
        <f t="shared" si="84"/>
        <v>-</v>
      </c>
      <c r="L247" s="156"/>
      <c r="M247" s="44" t="str">
        <f t="shared" si="85"/>
        <v>-</v>
      </c>
      <c r="N247" s="157">
        <f t="shared" si="96"/>
        <v>0</v>
      </c>
      <c r="O247" s="157">
        <f t="shared" si="97"/>
        <v>0</v>
      </c>
      <c r="P247" s="157">
        <f t="shared" si="98"/>
        <v>0</v>
      </c>
      <c r="Q247" s="157">
        <f t="shared" si="99"/>
        <v>0</v>
      </c>
      <c r="R247" s="158">
        <f t="shared" si="106"/>
        <v>0</v>
      </c>
      <c r="S247" s="158">
        <f t="shared" si="106"/>
        <v>0</v>
      </c>
      <c r="T247" s="158">
        <f t="shared" si="106"/>
        <v>0</v>
      </c>
      <c r="U247" s="158">
        <f t="shared" si="106"/>
        <v>0</v>
      </c>
      <c r="V247" s="158">
        <f t="shared" si="106"/>
        <v>0</v>
      </c>
      <c r="W247" s="158">
        <f t="shared" si="106"/>
        <v>0</v>
      </c>
      <c r="X247" s="158">
        <f t="shared" si="106"/>
        <v>0</v>
      </c>
      <c r="Y247" s="158">
        <f t="shared" si="106"/>
        <v>0</v>
      </c>
      <c r="Z247" s="158">
        <f t="shared" si="106"/>
        <v>0</v>
      </c>
      <c r="AA247" s="158">
        <f t="shared" si="106"/>
        <v>0</v>
      </c>
      <c r="AB247" s="158">
        <f t="shared" si="106"/>
        <v>0</v>
      </c>
      <c r="AC247" s="158">
        <f t="shared" si="105"/>
        <v>0</v>
      </c>
      <c r="AD247" s="158">
        <f t="shared" si="105"/>
        <v>0</v>
      </c>
      <c r="AE247" s="44" t="str">
        <f>IF(J247="s",IF(K247&gt;(SUMMARY!$I$12*H247),K247,0),"- ")</f>
        <v xml:space="preserve">- </v>
      </c>
      <c r="AF247" s="56" t="str">
        <f t="shared" si="86"/>
        <v>OK</v>
      </c>
      <c r="AG247" s="56">
        <f t="shared" si="87"/>
        <v>0</v>
      </c>
      <c r="AH247" s="56">
        <f t="shared" si="88"/>
        <v>0</v>
      </c>
      <c r="AI247" s="56">
        <f t="shared" si="89"/>
        <v>0</v>
      </c>
      <c r="AJ247" s="56">
        <f t="shared" si="90"/>
        <v>0</v>
      </c>
      <c r="AK247" s="56">
        <f t="shared" si="91"/>
        <v>0</v>
      </c>
      <c r="AL247" s="56">
        <f t="shared" si="92"/>
        <v>0</v>
      </c>
      <c r="AM247" s="159" t="b">
        <f t="shared" si="93"/>
        <v>0</v>
      </c>
      <c r="AN247" s="160" t="str">
        <f>IF(J247="c",SUMMARY!$C$13*F247/12,"-")</f>
        <v>-</v>
      </c>
      <c r="AO247" s="160" t="str">
        <f>IF(J247="s",SUMMARY!$C$12*I247,"-")</f>
        <v>-</v>
      </c>
      <c r="AP247" s="178" t="str">
        <f t="shared" si="94"/>
        <v>-</v>
      </c>
      <c r="AQ247" s="166" t="str">
        <f>IF(J247="s",H247*SUMMARY!$I$12,"-")</f>
        <v>-</v>
      </c>
      <c r="AR247" s="170" t="str">
        <f>IF(J247="S",IF(AO247*SUMMARY!$H$61&gt;AQ247,SUMMARY!$H$61*AQ247,AO247),"-")</f>
        <v>-</v>
      </c>
      <c r="AS247" s="32"/>
      <c r="AT247" s="125">
        <f t="shared" si="100"/>
        <v>0</v>
      </c>
      <c r="AU247" s="125">
        <f t="shared" si="101"/>
        <v>0</v>
      </c>
      <c r="AV247" s="183">
        <f t="shared" si="102"/>
        <v>0</v>
      </c>
      <c r="AW247" s="32"/>
      <c r="AX247" s="32"/>
      <c r="AY247" s="450" t="str">
        <f t="shared" si="103"/>
        <v xml:space="preserve"> </v>
      </c>
    </row>
    <row r="248" spans="1:51" s="120" customFormat="1">
      <c r="A248" s="547"/>
      <c r="B248" s="547"/>
      <c r="C248" s="117">
        <f t="shared" si="104"/>
        <v>227</v>
      </c>
      <c r="D248" s="174"/>
      <c r="E248" s="174"/>
      <c r="F248" s="341">
        <f t="shared" si="95"/>
        <v>0</v>
      </c>
      <c r="G248" s="283"/>
      <c r="H248" s="118" t="str">
        <f t="shared" si="83"/>
        <v>-</v>
      </c>
      <c r="I248" s="119" t="str">
        <f>IF(J248="s",(D248+E248)/16*F248/12*SUMMARY!$H$60," ")</f>
        <v xml:space="preserve"> </v>
      </c>
      <c r="J248" s="119" t="str">
        <f>IF(F248&gt;0,IF(B248&lt;SUMMARY!$H$63,"C","S")," ")</f>
        <v xml:space="preserve"> </v>
      </c>
      <c r="K248" s="119" t="str">
        <f t="shared" si="84"/>
        <v>-</v>
      </c>
      <c r="L248" s="156"/>
      <c r="M248" s="44" t="str">
        <f t="shared" si="85"/>
        <v>-</v>
      </c>
      <c r="N248" s="157">
        <f t="shared" si="96"/>
        <v>0</v>
      </c>
      <c r="O248" s="157">
        <f t="shared" si="97"/>
        <v>0</v>
      </c>
      <c r="P248" s="157">
        <f t="shared" si="98"/>
        <v>0</v>
      </c>
      <c r="Q248" s="157">
        <f t="shared" si="99"/>
        <v>0</v>
      </c>
      <c r="R248" s="158">
        <f t="shared" si="106"/>
        <v>0</v>
      </c>
      <c r="S248" s="158">
        <f t="shared" si="106"/>
        <v>0</v>
      </c>
      <c r="T248" s="158">
        <f t="shared" si="106"/>
        <v>0</v>
      </c>
      <c r="U248" s="158">
        <f t="shared" si="106"/>
        <v>0</v>
      </c>
      <c r="V248" s="158">
        <f t="shared" si="106"/>
        <v>0</v>
      </c>
      <c r="W248" s="158">
        <f t="shared" si="106"/>
        <v>0</v>
      </c>
      <c r="X248" s="158">
        <f t="shared" si="106"/>
        <v>0</v>
      </c>
      <c r="Y248" s="158">
        <f t="shared" si="106"/>
        <v>0</v>
      </c>
      <c r="Z248" s="158">
        <f t="shared" si="106"/>
        <v>0</v>
      </c>
      <c r="AA248" s="158">
        <f t="shared" si="106"/>
        <v>0</v>
      </c>
      <c r="AB248" s="158">
        <f t="shared" si="106"/>
        <v>0</v>
      </c>
      <c r="AC248" s="158">
        <f t="shared" si="105"/>
        <v>0</v>
      </c>
      <c r="AD248" s="158">
        <f t="shared" si="105"/>
        <v>0</v>
      </c>
      <c r="AE248" s="44" t="str">
        <f>IF(J248="s",IF(K248&gt;(SUMMARY!$I$12*H248),K248,0),"- ")</f>
        <v xml:space="preserve">- </v>
      </c>
      <c r="AF248" s="56" t="str">
        <f t="shared" si="86"/>
        <v>OK</v>
      </c>
      <c r="AG248" s="56">
        <f t="shared" si="87"/>
        <v>0</v>
      </c>
      <c r="AH248" s="56">
        <f t="shared" si="88"/>
        <v>0</v>
      </c>
      <c r="AI248" s="56">
        <f t="shared" si="89"/>
        <v>0</v>
      </c>
      <c r="AJ248" s="56">
        <f t="shared" si="90"/>
        <v>0</v>
      </c>
      <c r="AK248" s="56">
        <f t="shared" si="91"/>
        <v>0</v>
      </c>
      <c r="AL248" s="56">
        <f t="shared" si="92"/>
        <v>0</v>
      </c>
      <c r="AM248" s="159" t="b">
        <f t="shared" si="93"/>
        <v>0</v>
      </c>
      <c r="AN248" s="160" t="str">
        <f>IF(J248="c",SUMMARY!$C$13*F248/12,"-")</f>
        <v>-</v>
      </c>
      <c r="AO248" s="160" t="str">
        <f>IF(J248="s",SUMMARY!$C$12*I248,"-")</f>
        <v>-</v>
      </c>
      <c r="AP248" s="178" t="str">
        <f t="shared" si="94"/>
        <v>-</v>
      </c>
      <c r="AQ248" s="166" t="str">
        <f>IF(J248="s",H248*SUMMARY!$I$12,"-")</f>
        <v>-</v>
      </c>
      <c r="AR248" s="170" t="str">
        <f>IF(J248="S",IF(AO248*SUMMARY!$H$61&gt;AQ248,SUMMARY!$H$61*AQ248,AO248),"-")</f>
        <v>-</v>
      </c>
      <c r="AS248" s="32"/>
      <c r="AT248" s="125">
        <f t="shared" si="100"/>
        <v>0</v>
      </c>
      <c r="AU248" s="125">
        <f t="shared" si="101"/>
        <v>0</v>
      </c>
      <c r="AV248" s="183">
        <f t="shared" si="102"/>
        <v>0</v>
      </c>
      <c r="AW248" s="32"/>
      <c r="AX248" s="32"/>
      <c r="AY248" s="450" t="str">
        <f t="shared" si="103"/>
        <v xml:space="preserve"> </v>
      </c>
    </row>
    <row r="249" spans="1:51" s="120" customFormat="1">
      <c r="A249" s="547"/>
      <c r="B249" s="547"/>
      <c r="C249" s="117">
        <f t="shared" si="104"/>
        <v>228</v>
      </c>
      <c r="D249" s="174"/>
      <c r="E249" s="174"/>
      <c r="F249" s="341">
        <f t="shared" si="95"/>
        <v>0</v>
      </c>
      <c r="G249" s="283"/>
      <c r="H249" s="118" t="str">
        <f t="shared" si="83"/>
        <v>-</v>
      </c>
      <c r="I249" s="119" t="str">
        <f>IF(J249="s",(D249+E249)/16*F249/12*SUMMARY!$H$60," ")</f>
        <v xml:space="preserve"> </v>
      </c>
      <c r="J249" s="119" t="str">
        <f>IF(F249&gt;0,IF(B249&lt;SUMMARY!$H$63,"C","S")," ")</f>
        <v xml:space="preserve"> </v>
      </c>
      <c r="K249" s="119" t="str">
        <f t="shared" si="84"/>
        <v>-</v>
      </c>
      <c r="L249" s="156"/>
      <c r="M249" s="44" t="str">
        <f t="shared" si="85"/>
        <v>-</v>
      </c>
      <c r="N249" s="157">
        <f t="shared" si="96"/>
        <v>0</v>
      </c>
      <c r="O249" s="157">
        <f t="shared" si="97"/>
        <v>0</v>
      </c>
      <c r="P249" s="157">
        <f t="shared" si="98"/>
        <v>0</v>
      </c>
      <c r="Q249" s="157">
        <f t="shared" si="99"/>
        <v>0</v>
      </c>
      <c r="R249" s="158">
        <f t="shared" si="106"/>
        <v>0</v>
      </c>
      <c r="S249" s="158">
        <f t="shared" si="106"/>
        <v>0</v>
      </c>
      <c r="T249" s="158">
        <f t="shared" si="106"/>
        <v>0</v>
      </c>
      <c r="U249" s="158">
        <f t="shared" si="106"/>
        <v>0</v>
      </c>
      <c r="V249" s="158">
        <f t="shared" si="106"/>
        <v>0</v>
      </c>
      <c r="W249" s="158">
        <f t="shared" si="106"/>
        <v>0</v>
      </c>
      <c r="X249" s="158">
        <f t="shared" si="106"/>
        <v>0</v>
      </c>
      <c r="Y249" s="158">
        <f t="shared" si="106"/>
        <v>0</v>
      </c>
      <c r="Z249" s="158">
        <f t="shared" si="106"/>
        <v>0</v>
      </c>
      <c r="AA249" s="158">
        <f t="shared" si="106"/>
        <v>0</v>
      </c>
      <c r="AB249" s="158">
        <f t="shared" si="106"/>
        <v>0</v>
      </c>
      <c r="AC249" s="158">
        <f t="shared" si="105"/>
        <v>0</v>
      </c>
      <c r="AD249" s="158">
        <f t="shared" si="105"/>
        <v>0</v>
      </c>
      <c r="AE249" s="44" t="str">
        <f>IF(J249="s",IF(K249&gt;(SUMMARY!$I$12*H249),K249,0),"- ")</f>
        <v xml:space="preserve">- </v>
      </c>
      <c r="AF249" s="56" t="str">
        <f t="shared" si="86"/>
        <v>OK</v>
      </c>
      <c r="AG249" s="56">
        <f t="shared" si="87"/>
        <v>0</v>
      </c>
      <c r="AH249" s="56">
        <f t="shared" si="88"/>
        <v>0</v>
      </c>
      <c r="AI249" s="56">
        <f t="shared" si="89"/>
        <v>0</v>
      </c>
      <c r="AJ249" s="56">
        <f t="shared" si="90"/>
        <v>0</v>
      </c>
      <c r="AK249" s="56">
        <f t="shared" si="91"/>
        <v>0</v>
      </c>
      <c r="AL249" s="56">
        <f t="shared" si="92"/>
        <v>0</v>
      </c>
      <c r="AM249" s="159" t="b">
        <f t="shared" si="93"/>
        <v>0</v>
      </c>
      <c r="AN249" s="160" t="str">
        <f>IF(J249="c",SUMMARY!$C$13*F249/12,"-")</f>
        <v>-</v>
      </c>
      <c r="AO249" s="160" t="str">
        <f>IF(J249="s",SUMMARY!$C$12*I249,"-")</f>
        <v>-</v>
      </c>
      <c r="AP249" s="178" t="str">
        <f t="shared" si="94"/>
        <v>-</v>
      </c>
      <c r="AQ249" s="166" t="str">
        <f>IF(J249="s",H249*SUMMARY!$I$12,"-")</f>
        <v>-</v>
      </c>
      <c r="AR249" s="170" t="str">
        <f>IF(J249="S",IF(AO249*SUMMARY!$H$61&gt;AQ249,SUMMARY!$H$61*AQ249,AO249),"-")</f>
        <v>-</v>
      </c>
      <c r="AS249" s="32"/>
      <c r="AT249" s="125">
        <f t="shared" si="100"/>
        <v>0</v>
      </c>
      <c r="AU249" s="125">
        <f t="shared" si="101"/>
        <v>0</v>
      </c>
      <c r="AV249" s="183">
        <f t="shared" si="102"/>
        <v>0</v>
      </c>
      <c r="AW249" s="32"/>
      <c r="AX249" s="32"/>
      <c r="AY249" s="450" t="str">
        <f t="shared" si="103"/>
        <v xml:space="preserve"> </v>
      </c>
    </row>
    <row r="250" spans="1:51" s="120" customFormat="1">
      <c r="A250" s="547"/>
      <c r="B250" s="547"/>
      <c r="C250" s="117">
        <f t="shared" si="104"/>
        <v>229</v>
      </c>
      <c r="D250" s="174"/>
      <c r="E250" s="174"/>
      <c r="F250" s="341">
        <f t="shared" si="95"/>
        <v>0</v>
      </c>
      <c r="G250" s="283"/>
      <c r="H250" s="118" t="str">
        <f t="shared" si="83"/>
        <v>-</v>
      </c>
      <c r="I250" s="119" t="str">
        <f>IF(J250="s",(D250+E250)/16*F250/12*SUMMARY!$H$60," ")</f>
        <v xml:space="preserve"> </v>
      </c>
      <c r="J250" s="119" t="str">
        <f>IF(F250&gt;0,IF(B250&lt;SUMMARY!$H$63,"C","S")," ")</f>
        <v xml:space="preserve"> </v>
      </c>
      <c r="K250" s="119" t="str">
        <f t="shared" si="84"/>
        <v>-</v>
      </c>
      <c r="L250" s="156"/>
      <c r="M250" s="44" t="str">
        <f t="shared" si="85"/>
        <v>-</v>
      </c>
      <c r="N250" s="157">
        <f t="shared" si="96"/>
        <v>0</v>
      </c>
      <c r="O250" s="157">
        <f t="shared" si="97"/>
        <v>0</v>
      </c>
      <c r="P250" s="157">
        <f t="shared" si="98"/>
        <v>0</v>
      </c>
      <c r="Q250" s="157">
        <f t="shared" si="99"/>
        <v>0</v>
      </c>
      <c r="R250" s="158">
        <f t="shared" si="106"/>
        <v>0</v>
      </c>
      <c r="S250" s="158">
        <f t="shared" si="106"/>
        <v>0</v>
      </c>
      <c r="T250" s="158">
        <f t="shared" si="106"/>
        <v>0</v>
      </c>
      <c r="U250" s="158">
        <f t="shared" si="106"/>
        <v>0</v>
      </c>
      <c r="V250" s="158">
        <f t="shared" si="106"/>
        <v>0</v>
      </c>
      <c r="W250" s="158">
        <f t="shared" si="106"/>
        <v>0</v>
      </c>
      <c r="X250" s="158">
        <f t="shared" si="106"/>
        <v>0</v>
      </c>
      <c r="Y250" s="158">
        <f t="shared" si="106"/>
        <v>0</v>
      </c>
      <c r="Z250" s="158">
        <f t="shared" si="106"/>
        <v>0</v>
      </c>
      <c r="AA250" s="158">
        <f t="shared" si="106"/>
        <v>0</v>
      </c>
      <c r="AB250" s="158">
        <f t="shared" si="106"/>
        <v>0</v>
      </c>
      <c r="AC250" s="158">
        <f t="shared" si="105"/>
        <v>0</v>
      </c>
      <c r="AD250" s="158">
        <f t="shared" si="105"/>
        <v>0</v>
      </c>
      <c r="AE250" s="44" t="str">
        <f>IF(J250="s",IF(K250&gt;(SUMMARY!$I$12*H250),K250,0),"- ")</f>
        <v xml:space="preserve">- </v>
      </c>
      <c r="AF250" s="56" t="str">
        <f t="shared" si="86"/>
        <v>OK</v>
      </c>
      <c r="AG250" s="56">
        <f t="shared" si="87"/>
        <v>0</v>
      </c>
      <c r="AH250" s="56">
        <f t="shared" si="88"/>
        <v>0</v>
      </c>
      <c r="AI250" s="56">
        <f t="shared" si="89"/>
        <v>0</v>
      </c>
      <c r="AJ250" s="56">
        <f t="shared" si="90"/>
        <v>0</v>
      </c>
      <c r="AK250" s="56">
        <f t="shared" si="91"/>
        <v>0</v>
      </c>
      <c r="AL250" s="56">
        <f t="shared" si="92"/>
        <v>0</v>
      </c>
      <c r="AM250" s="159" t="b">
        <f t="shared" si="93"/>
        <v>0</v>
      </c>
      <c r="AN250" s="160" t="str">
        <f>IF(J250="c",SUMMARY!$C$13*F250/12,"-")</f>
        <v>-</v>
      </c>
      <c r="AO250" s="160" t="str">
        <f>IF(J250="s",SUMMARY!$C$12*I250,"-")</f>
        <v>-</v>
      </c>
      <c r="AP250" s="178" t="str">
        <f t="shared" si="94"/>
        <v>-</v>
      </c>
      <c r="AQ250" s="166" t="str">
        <f>IF(J250="s",H250*SUMMARY!$I$12,"-")</f>
        <v>-</v>
      </c>
      <c r="AR250" s="170" t="str">
        <f>IF(J250="S",IF(AO250*SUMMARY!$H$61&gt;AQ250,SUMMARY!$H$61*AQ250,AO250),"-")</f>
        <v>-</v>
      </c>
      <c r="AS250" s="32"/>
      <c r="AT250" s="125">
        <f t="shared" si="100"/>
        <v>0</v>
      </c>
      <c r="AU250" s="125">
        <f t="shared" si="101"/>
        <v>0</v>
      </c>
      <c r="AV250" s="183">
        <f t="shared" si="102"/>
        <v>0</v>
      </c>
      <c r="AW250" s="32"/>
      <c r="AX250" s="32"/>
      <c r="AY250" s="450" t="str">
        <f t="shared" si="103"/>
        <v xml:space="preserve"> </v>
      </c>
    </row>
    <row r="251" spans="1:51" s="120" customFormat="1">
      <c r="A251" s="547"/>
      <c r="B251" s="547"/>
      <c r="C251" s="117">
        <f t="shared" si="104"/>
        <v>230</v>
      </c>
      <c r="D251" s="174"/>
      <c r="E251" s="174"/>
      <c r="F251" s="341">
        <f t="shared" si="95"/>
        <v>0</v>
      </c>
      <c r="G251" s="283"/>
      <c r="H251" s="118" t="str">
        <f t="shared" si="83"/>
        <v>-</v>
      </c>
      <c r="I251" s="119" t="str">
        <f>IF(J251="s",(D251+E251)/16*F251/12*SUMMARY!$H$60," ")</f>
        <v xml:space="preserve"> </v>
      </c>
      <c r="J251" s="119" t="str">
        <f>IF(F251&gt;0,IF(B251&lt;SUMMARY!$H$63,"C","S")," ")</f>
        <v xml:space="preserve"> </v>
      </c>
      <c r="K251" s="119" t="str">
        <f t="shared" si="84"/>
        <v>-</v>
      </c>
      <c r="L251" s="156"/>
      <c r="M251" s="44" t="str">
        <f t="shared" si="85"/>
        <v>-</v>
      </c>
      <c r="N251" s="157">
        <f t="shared" si="96"/>
        <v>0</v>
      </c>
      <c r="O251" s="157">
        <f t="shared" si="97"/>
        <v>0</v>
      </c>
      <c r="P251" s="157">
        <f t="shared" si="98"/>
        <v>0</v>
      </c>
      <c r="Q251" s="157">
        <f t="shared" si="99"/>
        <v>0</v>
      </c>
      <c r="R251" s="158">
        <f t="shared" si="106"/>
        <v>0</v>
      </c>
      <c r="S251" s="158">
        <f t="shared" si="106"/>
        <v>0</v>
      </c>
      <c r="T251" s="158">
        <f t="shared" si="106"/>
        <v>0</v>
      </c>
      <c r="U251" s="158">
        <f t="shared" si="106"/>
        <v>0</v>
      </c>
      <c r="V251" s="158">
        <f t="shared" si="106"/>
        <v>0</v>
      </c>
      <c r="W251" s="158">
        <f t="shared" si="106"/>
        <v>0</v>
      </c>
      <c r="X251" s="158">
        <f t="shared" si="106"/>
        <v>0</v>
      </c>
      <c r="Y251" s="158">
        <f t="shared" si="106"/>
        <v>0</v>
      </c>
      <c r="Z251" s="158">
        <f t="shared" si="106"/>
        <v>0</v>
      </c>
      <c r="AA251" s="158">
        <f t="shared" si="106"/>
        <v>0</v>
      </c>
      <c r="AB251" s="158">
        <f t="shared" si="106"/>
        <v>0</v>
      </c>
      <c r="AC251" s="158">
        <f t="shared" si="105"/>
        <v>0</v>
      </c>
      <c r="AD251" s="158">
        <f t="shared" si="105"/>
        <v>0</v>
      </c>
      <c r="AE251" s="44" t="str">
        <f>IF(J251="s",IF(K251&gt;(SUMMARY!$I$12*H251),K251,0),"- ")</f>
        <v xml:space="preserve">- </v>
      </c>
      <c r="AF251" s="56" t="str">
        <f t="shared" si="86"/>
        <v>OK</v>
      </c>
      <c r="AG251" s="56">
        <f t="shared" si="87"/>
        <v>0</v>
      </c>
      <c r="AH251" s="56">
        <f t="shared" si="88"/>
        <v>0</v>
      </c>
      <c r="AI251" s="56">
        <f t="shared" si="89"/>
        <v>0</v>
      </c>
      <c r="AJ251" s="56">
        <f t="shared" si="90"/>
        <v>0</v>
      </c>
      <c r="AK251" s="56">
        <f t="shared" si="91"/>
        <v>0</v>
      </c>
      <c r="AL251" s="56">
        <f t="shared" si="92"/>
        <v>0</v>
      </c>
      <c r="AM251" s="159" t="b">
        <f t="shared" si="93"/>
        <v>0</v>
      </c>
      <c r="AN251" s="160" t="str">
        <f>IF(J251="c",SUMMARY!$C$13*F251/12,"-")</f>
        <v>-</v>
      </c>
      <c r="AO251" s="160" t="str">
        <f>IF(J251="s",SUMMARY!$C$12*I251,"-")</f>
        <v>-</v>
      </c>
      <c r="AP251" s="178" t="str">
        <f t="shared" si="94"/>
        <v>-</v>
      </c>
      <c r="AQ251" s="166" t="str">
        <f>IF(J251="s",H251*SUMMARY!$I$12,"-")</f>
        <v>-</v>
      </c>
      <c r="AR251" s="170" t="str">
        <f>IF(J251="S",IF(AO251*SUMMARY!$H$61&gt;AQ251,SUMMARY!$H$61*AQ251,AO251),"-")</f>
        <v>-</v>
      </c>
      <c r="AS251" s="32"/>
      <c r="AT251" s="125">
        <f t="shared" si="100"/>
        <v>0</v>
      </c>
      <c r="AU251" s="125">
        <f t="shared" si="101"/>
        <v>0</v>
      </c>
      <c r="AV251" s="183">
        <f t="shared" si="102"/>
        <v>0</v>
      </c>
      <c r="AW251" s="32"/>
      <c r="AX251" s="32"/>
      <c r="AY251" s="450" t="str">
        <f t="shared" si="103"/>
        <v xml:space="preserve"> </v>
      </c>
    </row>
    <row r="252" spans="1:51" s="120" customFormat="1">
      <c r="A252" s="547"/>
      <c r="B252" s="547"/>
      <c r="C252" s="117">
        <f t="shared" si="104"/>
        <v>231</v>
      </c>
      <c r="D252" s="174"/>
      <c r="E252" s="174"/>
      <c r="F252" s="341">
        <f t="shared" si="95"/>
        <v>0</v>
      </c>
      <c r="G252" s="283"/>
      <c r="H252" s="118" t="str">
        <f t="shared" si="83"/>
        <v>-</v>
      </c>
      <c r="I252" s="119" t="str">
        <f>IF(J252="s",(D252+E252)/16*F252/12*SUMMARY!$H$60," ")</f>
        <v xml:space="preserve"> </v>
      </c>
      <c r="J252" s="119" t="str">
        <f>IF(F252&gt;0,IF(B252&lt;SUMMARY!$H$63,"C","S")," ")</f>
        <v xml:space="preserve"> </v>
      </c>
      <c r="K252" s="119" t="str">
        <f t="shared" si="84"/>
        <v>-</v>
      </c>
      <c r="L252" s="156"/>
      <c r="M252" s="44" t="str">
        <f t="shared" si="85"/>
        <v>-</v>
      </c>
      <c r="N252" s="157">
        <f t="shared" si="96"/>
        <v>0</v>
      </c>
      <c r="O252" s="157">
        <f t="shared" si="97"/>
        <v>0</v>
      </c>
      <c r="P252" s="157">
        <f t="shared" si="98"/>
        <v>0</v>
      </c>
      <c r="Q252" s="157">
        <f t="shared" si="99"/>
        <v>0</v>
      </c>
      <c r="R252" s="158">
        <f t="shared" si="106"/>
        <v>0</v>
      </c>
      <c r="S252" s="158">
        <f t="shared" si="106"/>
        <v>0</v>
      </c>
      <c r="T252" s="158">
        <f t="shared" si="106"/>
        <v>0</v>
      </c>
      <c r="U252" s="158">
        <f t="shared" si="106"/>
        <v>0</v>
      </c>
      <c r="V252" s="158">
        <f t="shared" si="106"/>
        <v>0</v>
      </c>
      <c r="W252" s="158">
        <f t="shared" si="106"/>
        <v>0</v>
      </c>
      <c r="X252" s="158">
        <f t="shared" si="106"/>
        <v>0</v>
      </c>
      <c r="Y252" s="158">
        <f t="shared" si="106"/>
        <v>0</v>
      </c>
      <c r="Z252" s="158">
        <f t="shared" si="106"/>
        <v>0</v>
      </c>
      <c r="AA252" s="158">
        <f t="shared" si="106"/>
        <v>0</v>
      </c>
      <c r="AB252" s="158">
        <f t="shared" si="106"/>
        <v>0</v>
      </c>
      <c r="AC252" s="158">
        <f t="shared" si="105"/>
        <v>0</v>
      </c>
      <c r="AD252" s="158">
        <f t="shared" si="105"/>
        <v>0</v>
      </c>
      <c r="AE252" s="44" t="str">
        <f>IF(J252="s",IF(K252&gt;(SUMMARY!$I$12*H252),K252,0),"- ")</f>
        <v xml:space="preserve">- </v>
      </c>
      <c r="AF252" s="56" t="str">
        <f t="shared" si="86"/>
        <v>OK</v>
      </c>
      <c r="AG252" s="56">
        <f t="shared" si="87"/>
        <v>0</v>
      </c>
      <c r="AH252" s="56">
        <f t="shared" si="88"/>
        <v>0</v>
      </c>
      <c r="AI252" s="56">
        <f t="shared" si="89"/>
        <v>0</v>
      </c>
      <c r="AJ252" s="56">
        <f t="shared" si="90"/>
        <v>0</v>
      </c>
      <c r="AK252" s="56">
        <f t="shared" si="91"/>
        <v>0</v>
      </c>
      <c r="AL252" s="56">
        <f t="shared" si="92"/>
        <v>0</v>
      </c>
      <c r="AM252" s="159" t="b">
        <f t="shared" si="93"/>
        <v>0</v>
      </c>
      <c r="AN252" s="160" t="str">
        <f>IF(J252="c",SUMMARY!$C$13*F252/12,"-")</f>
        <v>-</v>
      </c>
      <c r="AO252" s="160" t="str">
        <f>IF(J252="s",SUMMARY!$C$12*I252,"-")</f>
        <v>-</v>
      </c>
      <c r="AP252" s="178" t="str">
        <f t="shared" si="94"/>
        <v>-</v>
      </c>
      <c r="AQ252" s="166" t="str">
        <f>IF(J252="s",H252*SUMMARY!$I$12,"-")</f>
        <v>-</v>
      </c>
      <c r="AR252" s="170" t="str">
        <f>IF(J252="S",IF(AO252*SUMMARY!$H$61&gt;AQ252,SUMMARY!$H$61*AQ252,AO252),"-")</f>
        <v>-</v>
      </c>
      <c r="AS252" s="32"/>
      <c r="AT252" s="125">
        <f t="shared" si="100"/>
        <v>0</v>
      </c>
      <c r="AU252" s="125">
        <f t="shared" si="101"/>
        <v>0</v>
      </c>
      <c r="AV252" s="183">
        <f t="shared" si="102"/>
        <v>0</v>
      </c>
      <c r="AW252" s="32"/>
      <c r="AX252" s="32"/>
      <c r="AY252" s="450" t="str">
        <f t="shared" si="103"/>
        <v xml:space="preserve"> </v>
      </c>
    </row>
    <row r="253" spans="1:51" s="120" customFormat="1">
      <c r="A253" s="547"/>
      <c r="B253" s="547"/>
      <c r="C253" s="117">
        <f t="shared" si="104"/>
        <v>232</v>
      </c>
      <c r="D253" s="174"/>
      <c r="E253" s="174"/>
      <c r="F253" s="341">
        <f t="shared" si="95"/>
        <v>0</v>
      </c>
      <c r="G253" s="283"/>
      <c r="H253" s="118" t="str">
        <f t="shared" si="83"/>
        <v>-</v>
      </c>
      <c r="I253" s="119" t="str">
        <f>IF(J253="s",(D253+E253)/16*F253/12*SUMMARY!$H$60," ")</f>
        <v xml:space="preserve"> </v>
      </c>
      <c r="J253" s="119" t="str">
        <f>IF(F253&gt;0,IF(B253&lt;SUMMARY!$H$63,"C","S")," ")</f>
        <v xml:space="preserve"> </v>
      </c>
      <c r="K253" s="119" t="str">
        <f t="shared" si="84"/>
        <v>-</v>
      </c>
      <c r="L253" s="156"/>
      <c r="M253" s="44" t="str">
        <f t="shared" si="85"/>
        <v>-</v>
      </c>
      <c r="N253" s="157">
        <f t="shared" si="96"/>
        <v>0</v>
      </c>
      <c r="O253" s="157">
        <f t="shared" si="97"/>
        <v>0</v>
      </c>
      <c r="P253" s="157">
        <f t="shared" si="98"/>
        <v>0</v>
      </c>
      <c r="Q253" s="157">
        <f t="shared" si="99"/>
        <v>0</v>
      </c>
      <c r="R253" s="158">
        <f t="shared" si="106"/>
        <v>0</v>
      </c>
      <c r="S253" s="158">
        <f t="shared" si="106"/>
        <v>0</v>
      </c>
      <c r="T253" s="158">
        <f t="shared" si="106"/>
        <v>0</v>
      </c>
      <c r="U253" s="158">
        <f t="shared" si="106"/>
        <v>0</v>
      </c>
      <c r="V253" s="158">
        <f t="shared" si="106"/>
        <v>0</v>
      </c>
      <c r="W253" s="158">
        <f t="shared" si="106"/>
        <v>0</v>
      </c>
      <c r="X253" s="158">
        <f t="shared" si="106"/>
        <v>0</v>
      </c>
      <c r="Y253" s="158">
        <f t="shared" si="106"/>
        <v>0</v>
      </c>
      <c r="Z253" s="158">
        <f t="shared" si="106"/>
        <v>0</v>
      </c>
      <c r="AA253" s="158">
        <f t="shared" si="106"/>
        <v>0</v>
      </c>
      <c r="AB253" s="158">
        <f t="shared" si="106"/>
        <v>0</v>
      </c>
      <c r="AC253" s="158">
        <f t="shared" si="105"/>
        <v>0</v>
      </c>
      <c r="AD253" s="158">
        <f t="shared" si="105"/>
        <v>0</v>
      </c>
      <c r="AE253" s="44" t="str">
        <f>IF(J253="s",IF(K253&gt;(SUMMARY!$I$12*H253),K253,0),"- ")</f>
        <v xml:space="preserve">- </v>
      </c>
      <c r="AF253" s="56" t="str">
        <f t="shared" si="86"/>
        <v>OK</v>
      </c>
      <c r="AG253" s="56">
        <f t="shared" si="87"/>
        <v>0</v>
      </c>
      <c r="AH253" s="56">
        <f t="shared" si="88"/>
        <v>0</v>
      </c>
      <c r="AI253" s="56">
        <f t="shared" si="89"/>
        <v>0</v>
      </c>
      <c r="AJ253" s="56">
        <f t="shared" si="90"/>
        <v>0</v>
      </c>
      <c r="AK253" s="56">
        <f t="shared" si="91"/>
        <v>0</v>
      </c>
      <c r="AL253" s="56">
        <f t="shared" si="92"/>
        <v>0</v>
      </c>
      <c r="AM253" s="159" t="b">
        <f t="shared" si="93"/>
        <v>0</v>
      </c>
      <c r="AN253" s="160" t="str">
        <f>IF(J253="c",SUMMARY!$C$13*F253/12,"-")</f>
        <v>-</v>
      </c>
      <c r="AO253" s="160" t="str">
        <f>IF(J253="s",SUMMARY!$C$12*I253,"-")</f>
        <v>-</v>
      </c>
      <c r="AP253" s="178" t="str">
        <f t="shared" si="94"/>
        <v>-</v>
      </c>
      <c r="AQ253" s="166" t="str">
        <f>IF(J253="s",H253*SUMMARY!$I$12,"-")</f>
        <v>-</v>
      </c>
      <c r="AR253" s="170" t="str">
        <f>IF(J253="S",IF(AO253*SUMMARY!$H$61&gt;AQ253,SUMMARY!$H$61*AQ253,AO253),"-")</f>
        <v>-</v>
      </c>
      <c r="AS253" s="32"/>
      <c r="AT253" s="125">
        <f t="shared" si="100"/>
        <v>0</v>
      </c>
      <c r="AU253" s="125">
        <f t="shared" si="101"/>
        <v>0</v>
      </c>
      <c r="AV253" s="183">
        <f t="shared" si="102"/>
        <v>0</v>
      </c>
      <c r="AW253" s="32"/>
      <c r="AX253" s="32"/>
      <c r="AY253" s="450" t="str">
        <f t="shared" si="103"/>
        <v xml:space="preserve"> </v>
      </c>
    </row>
    <row r="254" spans="1:51" s="120" customFormat="1">
      <c r="A254" s="547"/>
      <c r="B254" s="547"/>
      <c r="C254" s="117">
        <f t="shared" si="104"/>
        <v>233</v>
      </c>
      <c r="D254" s="174"/>
      <c r="E254" s="174"/>
      <c r="F254" s="341">
        <f t="shared" si="95"/>
        <v>0</v>
      </c>
      <c r="G254" s="283"/>
      <c r="H254" s="118" t="str">
        <f t="shared" si="83"/>
        <v>-</v>
      </c>
      <c r="I254" s="119" t="str">
        <f>IF(J254="s",(D254+E254)/16*F254/12*SUMMARY!$H$60," ")</f>
        <v xml:space="preserve"> </v>
      </c>
      <c r="J254" s="119" t="str">
        <f>IF(F254&gt;0,IF(B254&lt;SUMMARY!$H$63,"C","S")," ")</f>
        <v xml:space="preserve"> </v>
      </c>
      <c r="K254" s="119" t="str">
        <f t="shared" si="84"/>
        <v>-</v>
      </c>
      <c r="L254" s="156"/>
      <c r="M254" s="44" t="str">
        <f t="shared" si="85"/>
        <v>-</v>
      </c>
      <c r="N254" s="157">
        <f t="shared" si="96"/>
        <v>0</v>
      </c>
      <c r="O254" s="157">
        <f t="shared" si="97"/>
        <v>0</v>
      </c>
      <c r="P254" s="157">
        <f t="shared" si="98"/>
        <v>0</v>
      </c>
      <c r="Q254" s="157">
        <f t="shared" si="99"/>
        <v>0</v>
      </c>
      <c r="R254" s="158">
        <f t="shared" si="106"/>
        <v>0</v>
      </c>
      <c r="S254" s="158">
        <f t="shared" si="106"/>
        <v>0</v>
      </c>
      <c r="T254" s="158">
        <f t="shared" si="106"/>
        <v>0</v>
      </c>
      <c r="U254" s="158">
        <f t="shared" si="106"/>
        <v>0</v>
      </c>
      <c r="V254" s="158">
        <f t="shared" si="106"/>
        <v>0</v>
      </c>
      <c r="W254" s="158">
        <f t="shared" si="106"/>
        <v>0</v>
      </c>
      <c r="X254" s="158">
        <f t="shared" si="106"/>
        <v>0</v>
      </c>
      <c r="Y254" s="158">
        <f t="shared" si="106"/>
        <v>0</v>
      </c>
      <c r="Z254" s="158">
        <f t="shared" si="106"/>
        <v>0</v>
      </c>
      <c r="AA254" s="158">
        <f t="shared" si="106"/>
        <v>0</v>
      </c>
      <c r="AB254" s="158">
        <f t="shared" si="106"/>
        <v>0</v>
      </c>
      <c r="AC254" s="158">
        <f t="shared" si="105"/>
        <v>0</v>
      </c>
      <c r="AD254" s="158">
        <f t="shared" si="105"/>
        <v>0</v>
      </c>
      <c r="AE254" s="44" t="str">
        <f>IF(J254="s",IF(K254&gt;(SUMMARY!$I$12*H254),K254,0),"- ")</f>
        <v xml:space="preserve">- </v>
      </c>
      <c r="AF254" s="56" t="str">
        <f t="shared" si="86"/>
        <v>OK</v>
      </c>
      <c r="AG254" s="56">
        <f t="shared" si="87"/>
        <v>0</v>
      </c>
      <c r="AH254" s="56">
        <f t="shared" si="88"/>
        <v>0</v>
      </c>
      <c r="AI254" s="56">
        <f t="shared" si="89"/>
        <v>0</v>
      </c>
      <c r="AJ254" s="56">
        <f t="shared" si="90"/>
        <v>0</v>
      </c>
      <c r="AK254" s="56">
        <f t="shared" si="91"/>
        <v>0</v>
      </c>
      <c r="AL254" s="56">
        <f t="shared" si="92"/>
        <v>0</v>
      </c>
      <c r="AM254" s="159" t="b">
        <f t="shared" si="93"/>
        <v>0</v>
      </c>
      <c r="AN254" s="160" t="str">
        <f>IF(J254="c",SUMMARY!$C$13*F254/12,"-")</f>
        <v>-</v>
      </c>
      <c r="AO254" s="160" t="str">
        <f>IF(J254="s",SUMMARY!$C$12*I254,"-")</f>
        <v>-</v>
      </c>
      <c r="AP254" s="178" t="str">
        <f t="shared" si="94"/>
        <v>-</v>
      </c>
      <c r="AQ254" s="166" t="str">
        <f>IF(J254="s",H254*SUMMARY!$I$12,"-")</f>
        <v>-</v>
      </c>
      <c r="AR254" s="170" t="str">
        <f>IF(J254="S",IF(AO254*SUMMARY!$H$61&gt;AQ254,SUMMARY!$H$61*AQ254,AO254),"-")</f>
        <v>-</v>
      </c>
      <c r="AS254" s="32"/>
      <c r="AT254" s="125">
        <f t="shared" si="100"/>
        <v>0</v>
      </c>
      <c r="AU254" s="125">
        <f t="shared" si="101"/>
        <v>0</v>
      </c>
      <c r="AV254" s="183">
        <f t="shared" si="102"/>
        <v>0</v>
      </c>
      <c r="AW254" s="32"/>
      <c r="AX254" s="32"/>
      <c r="AY254" s="450" t="str">
        <f t="shared" si="103"/>
        <v xml:space="preserve"> </v>
      </c>
    </row>
    <row r="255" spans="1:51" s="120" customFormat="1">
      <c r="A255" s="547"/>
      <c r="B255" s="547"/>
      <c r="C255" s="117">
        <f t="shared" si="104"/>
        <v>234</v>
      </c>
      <c r="D255" s="174"/>
      <c r="E255" s="174"/>
      <c r="F255" s="341">
        <f t="shared" si="95"/>
        <v>0</v>
      </c>
      <c r="G255" s="283"/>
      <c r="H255" s="118" t="str">
        <f t="shared" si="83"/>
        <v>-</v>
      </c>
      <c r="I255" s="119" t="str">
        <f>IF(J255="s",(D255+E255)/16*F255/12*SUMMARY!$H$60," ")</f>
        <v xml:space="preserve"> </v>
      </c>
      <c r="J255" s="119" t="str">
        <f>IF(F255&gt;0,IF(B255&lt;SUMMARY!$H$63,"C","S")," ")</f>
        <v xml:space="preserve"> </v>
      </c>
      <c r="K255" s="119" t="str">
        <f t="shared" si="84"/>
        <v>-</v>
      </c>
      <c r="L255" s="156"/>
      <c r="M255" s="44" t="str">
        <f t="shared" si="85"/>
        <v>-</v>
      </c>
      <c r="N255" s="157">
        <f t="shared" si="96"/>
        <v>0</v>
      </c>
      <c r="O255" s="157">
        <f t="shared" si="97"/>
        <v>0</v>
      </c>
      <c r="P255" s="157">
        <f t="shared" si="98"/>
        <v>0</v>
      </c>
      <c r="Q255" s="157">
        <f t="shared" si="99"/>
        <v>0</v>
      </c>
      <c r="R255" s="158">
        <f t="shared" si="106"/>
        <v>0</v>
      </c>
      <c r="S255" s="158">
        <f t="shared" si="106"/>
        <v>0</v>
      </c>
      <c r="T255" s="158">
        <f t="shared" si="106"/>
        <v>0</v>
      </c>
      <c r="U255" s="158">
        <f t="shared" si="106"/>
        <v>0</v>
      </c>
      <c r="V255" s="158">
        <f t="shared" si="106"/>
        <v>0</v>
      </c>
      <c r="W255" s="158">
        <f t="shared" si="106"/>
        <v>0</v>
      </c>
      <c r="X255" s="158">
        <f t="shared" si="106"/>
        <v>0</v>
      </c>
      <c r="Y255" s="158">
        <f t="shared" si="106"/>
        <v>0</v>
      </c>
      <c r="Z255" s="158">
        <f t="shared" si="106"/>
        <v>0</v>
      </c>
      <c r="AA255" s="158">
        <f t="shared" si="106"/>
        <v>0</v>
      </c>
      <c r="AB255" s="158">
        <f t="shared" si="106"/>
        <v>0</v>
      </c>
      <c r="AC255" s="158">
        <f t="shared" si="105"/>
        <v>0</v>
      </c>
      <c r="AD255" s="158">
        <f t="shared" si="105"/>
        <v>0</v>
      </c>
      <c r="AE255" s="44" t="str">
        <f>IF(J255="s",IF(K255&gt;(SUMMARY!$I$12*H255),K255,0),"- ")</f>
        <v xml:space="preserve">- </v>
      </c>
      <c r="AF255" s="56" t="str">
        <f t="shared" si="86"/>
        <v>OK</v>
      </c>
      <c r="AG255" s="56">
        <f t="shared" si="87"/>
        <v>0</v>
      </c>
      <c r="AH255" s="56">
        <f t="shared" si="88"/>
        <v>0</v>
      </c>
      <c r="AI255" s="56">
        <f t="shared" si="89"/>
        <v>0</v>
      </c>
      <c r="AJ255" s="56">
        <f t="shared" si="90"/>
        <v>0</v>
      </c>
      <c r="AK255" s="56">
        <f t="shared" si="91"/>
        <v>0</v>
      </c>
      <c r="AL255" s="56">
        <f t="shared" si="92"/>
        <v>0</v>
      </c>
      <c r="AM255" s="159" t="b">
        <f t="shared" si="93"/>
        <v>0</v>
      </c>
      <c r="AN255" s="160" t="str">
        <f>IF(J255="c",SUMMARY!$C$13*F255/12,"-")</f>
        <v>-</v>
      </c>
      <c r="AO255" s="160" t="str">
        <f>IF(J255="s",SUMMARY!$C$12*I255,"-")</f>
        <v>-</v>
      </c>
      <c r="AP255" s="178" t="str">
        <f t="shared" si="94"/>
        <v>-</v>
      </c>
      <c r="AQ255" s="166" t="str">
        <f>IF(J255="s",H255*SUMMARY!$I$12,"-")</f>
        <v>-</v>
      </c>
      <c r="AR255" s="170" t="str">
        <f>IF(J255="S",IF(AO255*SUMMARY!$H$61&gt;AQ255,SUMMARY!$H$61*AQ255,AO255),"-")</f>
        <v>-</v>
      </c>
      <c r="AS255" s="32"/>
      <c r="AT255" s="125">
        <f t="shared" si="100"/>
        <v>0</v>
      </c>
      <c r="AU255" s="125">
        <f t="shared" si="101"/>
        <v>0</v>
      </c>
      <c r="AV255" s="183">
        <f t="shared" si="102"/>
        <v>0</v>
      </c>
      <c r="AW255" s="32"/>
      <c r="AX255" s="32"/>
      <c r="AY255" s="450" t="str">
        <f t="shared" si="103"/>
        <v xml:space="preserve"> </v>
      </c>
    </row>
    <row r="256" spans="1:51" s="120" customFormat="1">
      <c r="A256" s="547"/>
      <c r="B256" s="547"/>
      <c r="C256" s="117">
        <f t="shared" si="104"/>
        <v>235</v>
      </c>
      <c r="D256" s="174"/>
      <c r="E256" s="174"/>
      <c r="F256" s="341">
        <f t="shared" si="95"/>
        <v>0</v>
      </c>
      <c r="G256" s="283"/>
      <c r="H256" s="118" t="str">
        <f t="shared" si="83"/>
        <v>-</v>
      </c>
      <c r="I256" s="119" t="str">
        <f>IF(J256="s",(D256+E256)/16*F256/12*SUMMARY!$H$60," ")</f>
        <v xml:space="preserve"> </v>
      </c>
      <c r="J256" s="119" t="str">
        <f>IF(F256&gt;0,IF(B256&lt;SUMMARY!$H$63,"C","S")," ")</f>
        <v xml:space="preserve"> </v>
      </c>
      <c r="K256" s="119" t="str">
        <f t="shared" si="84"/>
        <v>-</v>
      </c>
      <c r="L256" s="156"/>
      <c r="M256" s="44" t="str">
        <f t="shared" si="85"/>
        <v>-</v>
      </c>
      <c r="N256" s="157">
        <f t="shared" si="96"/>
        <v>0</v>
      </c>
      <c r="O256" s="157">
        <f t="shared" si="97"/>
        <v>0</v>
      </c>
      <c r="P256" s="157">
        <f t="shared" si="98"/>
        <v>0</v>
      </c>
      <c r="Q256" s="157">
        <f t="shared" si="99"/>
        <v>0</v>
      </c>
      <c r="R256" s="158">
        <f t="shared" si="106"/>
        <v>0</v>
      </c>
      <c r="S256" s="158">
        <f t="shared" si="106"/>
        <v>0</v>
      </c>
      <c r="T256" s="158">
        <f t="shared" si="106"/>
        <v>0</v>
      </c>
      <c r="U256" s="158">
        <f t="shared" si="106"/>
        <v>0</v>
      </c>
      <c r="V256" s="158">
        <f t="shared" si="106"/>
        <v>0</v>
      </c>
      <c r="W256" s="158">
        <f t="shared" si="106"/>
        <v>0</v>
      </c>
      <c r="X256" s="158">
        <f t="shared" si="106"/>
        <v>0</v>
      </c>
      <c r="Y256" s="158">
        <f t="shared" si="106"/>
        <v>0</v>
      </c>
      <c r="Z256" s="158">
        <f t="shared" si="106"/>
        <v>0</v>
      </c>
      <c r="AA256" s="158">
        <f t="shared" si="106"/>
        <v>0</v>
      </c>
      <c r="AB256" s="158">
        <f t="shared" si="106"/>
        <v>0</v>
      </c>
      <c r="AC256" s="158">
        <f t="shared" si="105"/>
        <v>0</v>
      </c>
      <c r="AD256" s="158">
        <f t="shared" si="105"/>
        <v>0</v>
      </c>
      <c r="AE256" s="44" t="str">
        <f>IF(J256="s",IF(K256&gt;(SUMMARY!$I$12*H256),K256,0),"- ")</f>
        <v xml:space="preserve">- </v>
      </c>
      <c r="AF256" s="56" t="str">
        <f t="shared" si="86"/>
        <v>OK</v>
      </c>
      <c r="AG256" s="56">
        <f t="shared" si="87"/>
        <v>0</v>
      </c>
      <c r="AH256" s="56">
        <f t="shared" si="88"/>
        <v>0</v>
      </c>
      <c r="AI256" s="56">
        <f t="shared" si="89"/>
        <v>0</v>
      </c>
      <c r="AJ256" s="56">
        <f t="shared" si="90"/>
        <v>0</v>
      </c>
      <c r="AK256" s="56">
        <f t="shared" si="91"/>
        <v>0</v>
      </c>
      <c r="AL256" s="56">
        <f t="shared" si="92"/>
        <v>0</v>
      </c>
      <c r="AM256" s="159" t="b">
        <f t="shared" si="93"/>
        <v>0</v>
      </c>
      <c r="AN256" s="160" t="str">
        <f>IF(J256="c",SUMMARY!$C$13*F256/12,"-")</f>
        <v>-</v>
      </c>
      <c r="AO256" s="160" t="str">
        <f>IF(J256="s",SUMMARY!$C$12*I256,"-")</f>
        <v>-</v>
      </c>
      <c r="AP256" s="178" t="str">
        <f t="shared" si="94"/>
        <v>-</v>
      </c>
      <c r="AQ256" s="166" t="str">
        <f>IF(J256="s",H256*SUMMARY!$I$12,"-")</f>
        <v>-</v>
      </c>
      <c r="AR256" s="170" t="str">
        <f>IF(J256="S",IF(AO256*SUMMARY!$H$61&gt;AQ256,SUMMARY!$H$61*AQ256,AO256),"-")</f>
        <v>-</v>
      </c>
      <c r="AS256" s="32"/>
      <c r="AT256" s="125">
        <f t="shared" si="100"/>
        <v>0</v>
      </c>
      <c r="AU256" s="125">
        <f t="shared" si="101"/>
        <v>0</v>
      </c>
      <c r="AV256" s="183">
        <f t="shared" si="102"/>
        <v>0</v>
      </c>
      <c r="AW256" s="32"/>
      <c r="AX256" s="32"/>
      <c r="AY256" s="450" t="str">
        <f t="shared" si="103"/>
        <v xml:space="preserve"> </v>
      </c>
    </row>
    <row r="257" spans="1:51" s="120" customFormat="1">
      <c r="A257" s="547"/>
      <c r="B257" s="547"/>
      <c r="C257" s="117">
        <f t="shared" si="104"/>
        <v>236</v>
      </c>
      <c r="D257" s="174"/>
      <c r="E257" s="174"/>
      <c r="F257" s="341">
        <f t="shared" si="95"/>
        <v>0</v>
      </c>
      <c r="G257" s="283"/>
      <c r="H257" s="118" t="str">
        <f t="shared" si="83"/>
        <v>-</v>
      </c>
      <c r="I257" s="119" t="str">
        <f>IF(J257="s",(D257+E257)/16*F257/12*SUMMARY!$H$60," ")</f>
        <v xml:space="preserve"> </v>
      </c>
      <c r="J257" s="119" t="str">
        <f>IF(F257&gt;0,IF(B257&lt;SUMMARY!$H$63,"C","S")," ")</f>
        <v xml:space="preserve"> </v>
      </c>
      <c r="K257" s="119" t="str">
        <f t="shared" si="84"/>
        <v>-</v>
      </c>
      <c r="L257" s="156"/>
      <c r="M257" s="44" t="str">
        <f t="shared" si="85"/>
        <v>-</v>
      </c>
      <c r="N257" s="157">
        <f t="shared" si="96"/>
        <v>0</v>
      </c>
      <c r="O257" s="157">
        <f t="shared" si="97"/>
        <v>0</v>
      </c>
      <c r="P257" s="157">
        <f t="shared" si="98"/>
        <v>0</v>
      </c>
      <c r="Q257" s="157">
        <f t="shared" si="99"/>
        <v>0</v>
      </c>
      <c r="R257" s="158">
        <f t="shared" si="106"/>
        <v>0</v>
      </c>
      <c r="S257" s="158">
        <f t="shared" si="106"/>
        <v>0</v>
      </c>
      <c r="T257" s="158">
        <f t="shared" si="106"/>
        <v>0</v>
      </c>
      <c r="U257" s="158">
        <f t="shared" si="106"/>
        <v>0</v>
      </c>
      <c r="V257" s="158">
        <f t="shared" si="106"/>
        <v>0</v>
      </c>
      <c r="W257" s="158">
        <f t="shared" si="106"/>
        <v>0</v>
      </c>
      <c r="X257" s="158">
        <f t="shared" si="106"/>
        <v>0</v>
      </c>
      <c r="Y257" s="158">
        <f t="shared" si="106"/>
        <v>0</v>
      </c>
      <c r="Z257" s="158">
        <f t="shared" si="106"/>
        <v>0</v>
      </c>
      <c r="AA257" s="158">
        <f t="shared" si="106"/>
        <v>0</v>
      </c>
      <c r="AB257" s="158">
        <f t="shared" si="106"/>
        <v>0</v>
      </c>
      <c r="AC257" s="158">
        <f t="shared" si="105"/>
        <v>0</v>
      </c>
      <c r="AD257" s="158">
        <f t="shared" si="105"/>
        <v>0</v>
      </c>
      <c r="AE257" s="44" t="str">
        <f>IF(J257="s",IF(K257&gt;(SUMMARY!$I$12*H257),K257,0),"- ")</f>
        <v xml:space="preserve">- </v>
      </c>
      <c r="AF257" s="56" t="str">
        <f t="shared" si="86"/>
        <v>OK</v>
      </c>
      <c r="AG257" s="56">
        <f t="shared" si="87"/>
        <v>0</v>
      </c>
      <c r="AH257" s="56">
        <f t="shared" si="88"/>
        <v>0</v>
      </c>
      <c r="AI257" s="56">
        <f t="shared" si="89"/>
        <v>0</v>
      </c>
      <c r="AJ257" s="56">
        <f t="shared" si="90"/>
        <v>0</v>
      </c>
      <c r="AK257" s="56">
        <f t="shared" si="91"/>
        <v>0</v>
      </c>
      <c r="AL257" s="56">
        <f t="shared" si="92"/>
        <v>0</v>
      </c>
      <c r="AM257" s="159" t="b">
        <f t="shared" si="93"/>
        <v>0</v>
      </c>
      <c r="AN257" s="160" t="str">
        <f>IF(J257="c",SUMMARY!$C$13*F257/12,"-")</f>
        <v>-</v>
      </c>
      <c r="AO257" s="160" t="str">
        <f>IF(J257="s",SUMMARY!$C$12*I257,"-")</f>
        <v>-</v>
      </c>
      <c r="AP257" s="178" t="str">
        <f t="shared" si="94"/>
        <v>-</v>
      </c>
      <c r="AQ257" s="166" t="str">
        <f>IF(J257="s",H257*SUMMARY!$I$12,"-")</f>
        <v>-</v>
      </c>
      <c r="AR257" s="170" t="str">
        <f>IF(J257="S",IF(AO257*SUMMARY!$H$61&gt;AQ257,SUMMARY!$H$61*AQ257,AO257),"-")</f>
        <v>-</v>
      </c>
      <c r="AS257" s="32"/>
      <c r="AT257" s="125">
        <f t="shared" si="100"/>
        <v>0</v>
      </c>
      <c r="AU257" s="125">
        <f t="shared" si="101"/>
        <v>0</v>
      </c>
      <c r="AV257" s="183">
        <f t="shared" si="102"/>
        <v>0</v>
      </c>
      <c r="AW257" s="32"/>
      <c r="AX257" s="32"/>
      <c r="AY257" s="450" t="str">
        <f t="shared" si="103"/>
        <v xml:space="preserve"> </v>
      </c>
    </row>
    <row r="258" spans="1:51" s="120" customFormat="1">
      <c r="A258" s="547"/>
      <c r="B258" s="547"/>
      <c r="C258" s="117">
        <f t="shared" si="104"/>
        <v>237</v>
      </c>
      <c r="D258" s="174"/>
      <c r="E258" s="174"/>
      <c r="F258" s="341">
        <f t="shared" si="95"/>
        <v>0</v>
      </c>
      <c r="G258" s="283"/>
      <c r="H258" s="118" t="str">
        <f t="shared" si="83"/>
        <v>-</v>
      </c>
      <c r="I258" s="119" t="str">
        <f>IF(J258="s",(D258+E258)/16*F258/12*SUMMARY!$H$60," ")</f>
        <v xml:space="preserve"> </v>
      </c>
      <c r="J258" s="119" t="str">
        <f>IF(F258&gt;0,IF(B258&lt;SUMMARY!$H$63,"C","S")," ")</f>
        <v xml:space="preserve"> </v>
      </c>
      <c r="K258" s="119" t="str">
        <f t="shared" si="84"/>
        <v>-</v>
      </c>
      <c r="L258" s="156"/>
      <c r="M258" s="44" t="str">
        <f t="shared" si="85"/>
        <v>-</v>
      </c>
      <c r="N258" s="157">
        <f t="shared" si="96"/>
        <v>0</v>
      </c>
      <c r="O258" s="157">
        <f t="shared" si="97"/>
        <v>0</v>
      </c>
      <c r="P258" s="157">
        <f t="shared" si="98"/>
        <v>0</v>
      </c>
      <c r="Q258" s="157">
        <f t="shared" si="99"/>
        <v>0</v>
      </c>
      <c r="R258" s="158">
        <f t="shared" si="106"/>
        <v>0</v>
      </c>
      <c r="S258" s="158">
        <f t="shared" si="106"/>
        <v>0</v>
      </c>
      <c r="T258" s="158">
        <f t="shared" si="106"/>
        <v>0</v>
      </c>
      <c r="U258" s="158">
        <f t="shared" si="106"/>
        <v>0</v>
      </c>
      <c r="V258" s="158">
        <f t="shared" si="106"/>
        <v>0</v>
      </c>
      <c r="W258" s="158">
        <f t="shared" si="106"/>
        <v>0</v>
      </c>
      <c r="X258" s="158">
        <f t="shared" si="106"/>
        <v>0</v>
      </c>
      <c r="Y258" s="158">
        <f t="shared" si="106"/>
        <v>0</v>
      </c>
      <c r="Z258" s="158">
        <f t="shared" si="106"/>
        <v>0</v>
      </c>
      <c r="AA258" s="158">
        <f t="shared" si="106"/>
        <v>0</v>
      </c>
      <c r="AB258" s="158">
        <f t="shared" si="106"/>
        <v>0</v>
      </c>
      <c r="AC258" s="158">
        <f t="shared" si="105"/>
        <v>0</v>
      </c>
      <c r="AD258" s="158">
        <f t="shared" si="105"/>
        <v>0</v>
      </c>
      <c r="AE258" s="44" t="str">
        <f>IF(J258="s",IF(K258&gt;(SUMMARY!$I$12*H258),K258,0),"- ")</f>
        <v xml:space="preserve">- </v>
      </c>
      <c r="AF258" s="56" t="str">
        <f t="shared" si="86"/>
        <v>OK</v>
      </c>
      <c r="AG258" s="56">
        <f t="shared" si="87"/>
        <v>0</v>
      </c>
      <c r="AH258" s="56">
        <f t="shared" si="88"/>
        <v>0</v>
      </c>
      <c r="AI258" s="56">
        <f t="shared" si="89"/>
        <v>0</v>
      </c>
      <c r="AJ258" s="56">
        <f t="shared" si="90"/>
        <v>0</v>
      </c>
      <c r="AK258" s="56">
        <f t="shared" si="91"/>
        <v>0</v>
      </c>
      <c r="AL258" s="56">
        <f t="shared" si="92"/>
        <v>0</v>
      </c>
      <c r="AM258" s="159" t="b">
        <f t="shared" si="93"/>
        <v>0</v>
      </c>
      <c r="AN258" s="160" t="str">
        <f>IF(J258="c",SUMMARY!$C$13*F258/12,"-")</f>
        <v>-</v>
      </c>
      <c r="AO258" s="160" t="str">
        <f>IF(J258="s",SUMMARY!$C$12*I258,"-")</f>
        <v>-</v>
      </c>
      <c r="AP258" s="178" t="str">
        <f t="shared" si="94"/>
        <v>-</v>
      </c>
      <c r="AQ258" s="166" t="str">
        <f>IF(J258="s",H258*SUMMARY!$I$12,"-")</f>
        <v>-</v>
      </c>
      <c r="AR258" s="170" t="str">
        <f>IF(J258="S",IF(AO258*SUMMARY!$H$61&gt;AQ258,SUMMARY!$H$61*AQ258,AO258),"-")</f>
        <v>-</v>
      </c>
      <c r="AS258" s="32"/>
      <c r="AT258" s="125">
        <f t="shared" si="100"/>
        <v>0</v>
      </c>
      <c r="AU258" s="125">
        <f t="shared" si="101"/>
        <v>0</v>
      </c>
      <c r="AV258" s="183">
        <f t="shared" si="102"/>
        <v>0</v>
      </c>
      <c r="AW258" s="32"/>
      <c r="AX258" s="32"/>
      <c r="AY258" s="450" t="str">
        <f t="shared" si="103"/>
        <v xml:space="preserve"> </v>
      </c>
    </row>
    <row r="259" spans="1:51" s="120" customFormat="1">
      <c r="A259" s="547"/>
      <c r="B259" s="547"/>
      <c r="C259" s="117">
        <f t="shared" si="104"/>
        <v>238</v>
      </c>
      <c r="D259" s="174"/>
      <c r="E259" s="174"/>
      <c r="F259" s="341">
        <f t="shared" si="95"/>
        <v>0</v>
      </c>
      <c r="G259" s="283"/>
      <c r="H259" s="118" t="str">
        <f t="shared" si="83"/>
        <v>-</v>
      </c>
      <c r="I259" s="119" t="str">
        <f>IF(J259="s",(D259+E259)/16*F259/12*SUMMARY!$H$60," ")</f>
        <v xml:space="preserve"> </v>
      </c>
      <c r="J259" s="119" t="str">
        <f>IF(F259&gt;0,IF(B259&lt;SUMMARY!$H$63,"C","S")," ")</f>
        <v xml:space="preserve"> </v>
      </c>
      <c r="K259" s="119" t="str">
        <f t="shared" si="84"/>
        <v>-</v>
      </c>
      <c r="L259" s="156"/>
      <c r="M259" s="44" t="str">
        <f t="shared" si="85"/>
        <v>-</v>
      </c>
      <c r="N259" s="157">
        <f t="shared" si="96"/>
        <v>0</v>
      </c>
      <c r="O259" s="157">
        <f t="shared" si="97"/>
        <v>0</v>
      </c>
      <c r="P259" s="157">
        <f t="shared" si="98"/>
        <v>0</v>
      </c>
      <c r="Q259" s="157">
        <f t="shared" si="99"/>
        <v>0</v>
      </c>
      <c r="R259" s="158">
        <f t="shared" si="106"/>
        <v>0</v>
      </c>
      <c r="S259" s="158">
        <f t="shared" si="106"/>
        <v>0</v>
      </c>
      <c r="T259" s="158">
        <f t="shared" si="106"/>
        <v>0</v>
      </c>
      <c r="U259" s="158">
        <f t="shared" si="106"/>
        <v>0</v>
      </c>
      <c r="V259" s="158">
        <f t="shared" si="106"/>
        <v>0</v>
      </c>
      <c r="W259" s="158">
        <f t="shared" si="106"/>
        <v>0</v>
      </c>
      <c r="X259" s="158">
        <f t="shared" si="106"/>
        <v>0</v>
      </c>
      <c r="Y259" s="158">
        <f t="shared" si="106"/>
        <v>0</v>
      </c>
      <c r="Z259" s="158">
        <f t="shared" si="106"/>
        <v>0</v>
      </c>
      <c r="AA259" s="158">
        <f t="shared" si="106"/>
        <v>0</v>
      </c>
      <c r="AB259" s="158">
        <f t="shared" si="106"/>
        <v>0</v>
      </c>
      <c r="AC259" s="158">
        <f t="shared" si="105"/>
        <v>0</v>
      </c>
      <c r="AD259" s="158">
        <f t="shared" si="105"/>
        <v>0</v>
      </c>
      <c r="AE259" s="44" t="str">
        <f>IF(J259="s",IF(K259&gt;(SUMMARY!$I$12*H259),K259,0),"- ")</f>
        <v xml:space="preserve">- </v>
      </c>
      <c r="AF259" s="56" t="str">
        <f t="shared" si="86"/>
        <v>OK</v>
      </c>
      <c r="AG259" s="56">
        <f t="shared" si="87"/>
        <v>0</v>
      </c>
      <c r="AH259" s="56">
        <f t="shared" si="88"/>
        <v>0</v>
      </c>
      <c r="AI259" s="56">
        <f t="shared" si="89"/>
        <v>0</v>
      </c>
      <c r="AJ259" s="56">
        <f t="shared" si="90"/>
        <v>0</v>
      </c>
      <c r="AK259" s="56">
        <f t="shared" si="91"/>
        <v>0</v>
      </c>
      <c r="AL259" s="56">
        <f t="shared" si="92"/>
        <v>0</v>
      </c>
      <c r="AM259" s="159" t="b">
        <f t="shared" si="93"/>
        <v>0</v>
      </c>
      <c r="AN259" s="160" t="str">
        <f>IF(J259="c",SUMMARY!$C$13*F259/12,"-")</f>
        <v>-</v>
      </c>
      <c r="AO259" s="160" t="str">
        <f>IF(J259="s",SUMMARY!$C$12*I259,"-")</f>
        <v>-</v>
      </c>
      <c r="AP259" s="178" t="str">
        <f t="shared" si="94"/>
        <v>-</v>
      </c>
      <c r="AQ259" s="166" t="str">
        <f>IF(J259="s",H259*SUMMARY!$I$12,"-")</f>
        <v>-</v>
      </c>
      <c r="AR259" s="170" t="str">
        <f>IF(J259="S",IF(AO259*SUMMARY!$H$61&gt;AQ259,SUMMARY!$H$61*AQ259,AO259),"-")</f>
        <v>-</v>
      </c>
      <c r="AS259" s="32"/>
      <c r="AT259" s="125">
        <f t="shared" si="100"/>
        <v>0</v>
      </c>
      <c r="AU259" s="125">
        <f t="shared" si="101"/>
        <v>0</v>
      </c>
      <c r="AV259" s="183">
        <f t="shared" si="102"/>
        <v>0</v>
      </c>
      <c r="AW259" s="32"/>
      <c r="AX259" s="32"/>
      <c r="AY259" s="450" t="str">
        <f t="shared" si="103"/>
        <v xml:space="preserve"> </v>
      </c>
    </row>
    <row r="260" spans="1:51" s="120" customFormat="1">
      <c r="A260" s="547"/>
      <c r="B260" s="547"/>
      <c r="C260" s="117">
        <f t="shared" si="104"/>
        <v>239</v>
      </c>
      <c r="D260" s="174"/>
      <c r="E260" s="174"/>
      <c r="F260" s="341">
        <f t="shared" si="95"/>
        <v>0</v>
      </c>
      <c r="G260" s="283"/>
      <c r="H260" s="118" t="str">
        <f t="shared" si="83"/>
        <v>-</v>
      </c>
      <c r="I260" s="119" t="str">
        <f>IF(J260="s",(D260+E260)/16*F260/12*SUMMARY!$H$60," ")</f>
        <v xml:space="preserve"> </v>
      </c>
      <c r="J260" s="119" t="str">
        <f>IF(F260&gt;0,IF(B260&lt;SUMMARY!$H$63,"C","S")," ")</f>
        <v xml:space="preserve"> </v>
      </c>
      <c r="K260" s="119" t="str">
        <f t="shared" si="84"/>
        <v>-</v>
      </c>
      <c r="L260" s="156"/>
      <c r="M260" s="44" t="str">
        <f t="shared" si="85"/>
        <v>-</v>
      </c>
      <c r="N260" s="157">
        <f t="shared" si="96"/>
        <v>0</v>
      </c>
      <c r="O260" s="157">
        <f t="shared" si="97"/>
        <v>0</v>
      </c>
      <c r="P260" s="157">
        <f t="shared" si="98"/>
        <v>0</v>
      </c>
      <c r="Q260" s="157">
        <f t="shared" si="99"/>
        <v>0</v>
      </c>
      <c r="R260" s="158">
        <f t="shared" si="106"/>
        <v>0</v>
      </c>
      <c r="S260" s="158">
        <f t="shared" si="106"/>
        <v>0</v>
      </c>
      <c r="T260" s="158">
        <f t="shared" si="106"/>
        <v>0</v>
      </c>
      <c r="U260" s="158">
        <f t="shared" si="106"/>
        <v>0</v>
      </c>
      <c r="V260" s="158">
        <f t="shared" si="106"/>
        <v>0</v>
      </c>
      <c r="W260" s="158">
        <f t="shared" si="106"/>
        <v>0</v>
      </c>
      <c r="X260" s="158">
        <f t="shared" si="106"/>
        <v>0</v>
      </c>
      <c r="Y260" s="158">
        <f t="shared" si="106"/>
        <v>0</v>
      </c>
      <c r="Z260" s="158">
        <f t="shared" si="106"/>
        <v>0</v>
      </c>
      <c r="AA260" s="158">
        <f t="shared" si="106"/>
        <v>0</v>
      </c>
      <c r="AB260" s="158">
        <f t="shared" si="106"/>
        <v>0</v>
      </c>
      <c r="AC260" s="158">
        <f t="shared" si="105"/>
        <v>0</v>
      </c>
      <c r="AD260" s="158">
        <f t="shared" si="105"/>
        <v>0</v>
      </c>
      <c r="AE260" s="44" t="str">
        <f>IF(J260="s",IF(K260&gt;(SUMMARY!$I$12*H260),K260,0),"- ")</f>
        <v xml:space="preserve">- </v>
      </c>
      <c r="AF260" s="56" t="str">
        <f t="shared" si="86"/>
        <v>OK</v>
      </c>
      <c r="AG260" s="56">
        <f t="shared" si="87"/>
        <v>0</v>
      </c>
      <c r="AH260" s="56">
        <f t="shared" si="88"/>
        <v>0</v>
      </c>
      <c r="AI260" s="56">
        <f t="shared" si="89"/>
        <v>0</v>
      </c>
      <c r="AJ260" s="56">
        <f t="shared" si="90"/>
        <v>0</v>
      </c>
      <c r="AK260" s="56">
        <f t="shared" si="91"/>
        <v>0</v>
      </c>
      <c r="AL260" s="56">
        <f t="shared" si="92"/>
        <v>0</v>
      </c>
      <c r="AM260" s="159" t="b">
        <f t="shared" si="93"/>
        <v>0</v>
      </c>
      <c r="AN260" s="160" t="str">
        <f>IF(J260="c",SUMMARY!$C$13*F260/12,"-")</f>
        <v>-</v>
      </c>
      <c r="AO260" s="160" t="str">
        <f>IF(J260="s",SUMMARY!$C$12*I260,"-")</f>
        <v>-</v>
      </c>
      <c r="AP260" s="178" t="str">
        <f t="shared" si="94"/>
        <v>-</v>
      </c>
      <c r="AQ260" s="166" t="str">
        <f>IF(J260="s",H260*SUMMARY!$I$12,"-")</f>
        <v>-</v>
      </c>
      <c r="AR260" s="170" t="str">
        <f>IF(J260="S",IF(AO260*SUMMARY!$H$61&gt;AQ260,SUMMARY!$H$61*AQ260,AO260),"-")</f>
        <v>-</v>
      </c>
      <c r="AS260" s="32"/>
      <c r="AT260" s="125">
        <f t="shared" si="100"/>
        <v>0</v>
      </c>
      <c r="AU260" s="125">
        <f t="shared" si="101"/>
        <v>0</v>
      </c>
      <c r="AV260" s="183">
        <f t="shared" si="102"/>
        <v>0</v>
      </c>
      <c r="AW260" s="32"/>
      <c r="AX260" s="32"/>
      <c r="AY260" s="450" t="str">
        <f t="shared" si="103"/>
        <v xml:space="preserve"> </v>
      </c>
    </row>
    <row r="261" spans="1:51" s="120" customFormat="1">
      <c r="A261" s="547"/>
      <c r="B261" s="547"/>
      <c r="C261" s="117">
        <f t="shared" si="104"/>
        <v>240</v>
      </c>
      <c r="D261" s="174"/>
      <c r="E261" s="174"/>
      <c r="F261" s="341">
        <f t="shared" si="95"/>
        <v>0</v>
      </c>
      <c r="G261" s="283"/>
      <c r="H261" s="118" t="str">
        <f t="shared" si="83"/>
        <v>-</v>
      </c>
      <c r="I261" s="119" t="str">
        <f>IF(J261="s",(D261+E261)/16*F261/12*SUMMARY!$H$60," ")</f>
        <v xml:space="preserve"> </v>
      </c>
      <c r="J261" s="119" t="str">
        <f>IF(F261&gt;0,IF(B261&lt;SUMMARY!$H$63,"C","S")," ")</f>
        <v xml:space="preserve"> </v>
      </c>
      <c r="K261" s="119" t="str">
        <f t="shared" si="84"/>
        <v>-</v>
      </c>
      <c r="L261" s="156"/>
      <c r="M261" s="44" t="str">
        <f t="shared" si="85"/>
        <v>-</v>
      </c>
      <c r="N261" s="157">
        <f t="shared" si="96"/>
        <v>0</v>
      </c>
      <c r="O261" s="157">
        <f t="shared" si="97"/>
        <v>0</v>
      </c>
      <c r="P261" s="157">
        <f t="shared" si="98"/>
        <v>0</v>
      </c>
      <c r="Q261" s="157">
        <f t="shared" si="99"/>
        <v>0</v>
      </c>
      <c r="R261" s="158">
        <f t="shared" si="106"/>
        <v>0</v>
      </c>
      <c r="S261" s="158">
        <f t="shared" si="106"/>
        <v>0</v>
      </c>
      <c r="T261" s="158">
        <f t="shared" si="106"/>
        <v>0</v>
      </c>
      <c r="U261" s="158">
        <f t="shared" si="106"/>
        <v>0</v>
      </c>
      <c r="V261" s="158">
        <f t="shared" si="106"/>
        <v>0</v>
      </c>
      <c r="W261" s="158">
        <f t="shared" si="106"/>
        <v>0</v>
      </c>
      <c r="X261" s="158">
        <f t="shared" si="106"/>
        <v>0</v>
      </c>
      <c r="Y261" s="158">
        <f t="shared" si="106"/>
        <v>0</v>
      </c>
      <c r="Z261" s="158">
        <f t="shared" si="106"/>
        <v>0</v>
      </c>
      <c r="AA261" s="158">
        <f t="shared" si="106"/>
        <v>0</v>
      </c>
      <c r="AB261" s="158">
        <f t="shared" si="106"/>
        <v>0</v>
      </c>
      <c r="AC261" s="158">
        <f t="shared" si="105"/>
        <v>0</v>
      </c>
      <c r="AD261" s="158">
        <f t="shared" si="105"/>
        <v>0</v>
      </c>
      <c r="AE261" s="44" t="str">
        <f>IF(J261="s",IF(K261&gt;(SUMMARY!$I$12*H261),K261,0),"- ")</f>
        <v xml:space="preserve">- </v>
      </c>
      <c r="AF261" s="56" t="str">
        <f t="shared" si="86"/>
        <v>OK</v>
      </c>
      <c r="AG261" s="56">
        <f t="shared" si="87"/>
        <v>0</v>
      </c>
      <c r="AH261" s="56">
        <f t="shared" si="88"/>
        <v>0</v>
      </c>
      <c r="AI261" s="56">
        <f t="shared" si="89"/>
        <v>0</v>
      </c>
      <c r="AJ261" s="56">
        <f t="shared" si="90"/>
        <v>0</v>
      </c>
      <c r="AK261" s="56">
        <f t="shared" si="91"/>
        <v>0</v>
      </c>
      <c r="AL261" s="56">
        <f t="shared" si="92"/>
        <v>0</v>
      </c>
      <c r="AM261" s="159" t="b">
        <f t="shared" si="93"/>
        <v>0</v>
      </c>
      <c r="AN261" s="160" t="str">
        <f>IF(J261="c",SUMMARY!$C$13*F261/12,"-")</f>
        <v>-</v>
      </c>
      <c r="AO261" s="160" t="str">
        <f>IF(J261="s",SUMMARY!$C$12*I261,"-")</f>
        <v>-</v>
      </c>
      <c r="AP261" s="178" t="str">
        <f t="shared" si="94"/>
        <v>-</v>
      </c>
      <c r="AQ261" s="166" t="str">
        <f>IF(J261="s",H261*SUMMARY!$I$12,"-")</f>
        <v>-</v>
      </c>
      <c r="AR261" s="170" t="str">
        <f>IF(J261="S",IF(AO261*SUMMARY!$H$61&gt;AQ261,SUMMARY!$H$61*AQ261,AO261),"-")</f>
        <v>-</v>
      </c>
      <c r="AS261" s="32"/>
      <c r="AT261" s="125">
        <f t="shared" si="100"/>
        <v>0</v>
      </c>
      <c r="AU261" s="125">
        <f t="shared" si="101"/>
        <v>0</v>
      </c>
      <c r="AV261" s="183">
        <f t="shared" si="102"/>
        <v>0</v>
      </c>
      <c r="AW261" s="32"/>
      <c r="AX261" s="32"/>
      <c r="AY261" s="450" t="str">
        <f t="shared" si="103"/>
        <v xml:space="preserve"> </v>
      </c>
    </row>
    <row r="262" spans="1:51" s="120" customFormat="1">
      <c r="A262" s="547"/>
      <c r="B262" s="547"/>
      <c r="C262" s="117">
        <f t="shared" si="104"/>
        <v>241</v>
      </c>
      <c r="D262" s="174"/>
      <c r="E262" s="174"/>
      <c r="F262" s="341">
        <f t="shared" si="95"/>
        <v>0</v>
      </c>
      <c r="G262" s="283"/>
      <c r="H262" s="118" t="str">
        <f t="shared" si="83"/>
        <v>-</v>
      </c>
      <c r="I262" s="119" t="str">
        <f>IF(J262="s",(D262+E262)/16*F262/12*SUMMARY!$H$60," ")</f>
        <v xml:space="preserve"> </v>
      </c>
      <c r="J262" s="119" t="str">
        <f>IF(F262&gt;0,IF(B262&lt;SUMMARY!$H$63,"C","S")," ")</f>
        <v xml:space="preserve"> </v>
      </c>
      <c r="K262" s="119" t="str">
        <f t="shared" si="84"/>
        <v>-</v>
      </c>
      <c r="L262" s="156"/>
      <c r="M262" s="44" t="str">
        <f t="shared" si="85"/>
        <v>-</v>
      </c>
      <c r="N262" s="157">
        <f t="shared" si="96"/>
        <v>0</v>
      </c>
      <c r="O262" s="157">
        <f t="shared" si="97"/>
        <v>0</v>
      </c>
      <c r="P262" s="157">
        <f t="shared" si="98"/>
        <v>0</v>
      </c>
      <c r="Q262" s="157">
        <f t="shared" si="99"/>
        <v>0</v>
      </c>
      <c r="R262" s="158">
        <f t="shared" si="106"/>
        <v>0</v>
      </c>
      <c r="S262" s="158">
        <f t="shared" si="106"/>
        <v>0</v>
      </c>
      <c r="T262" s="158">
        <f t="shared" si="106"/>
        <v>0</v>
      </c>
      <c r="U262" s="158">
        <f t="shared" si="106"/>
        <v>0</v>
      </c>
      <c r="V262" s="158">
        <f t="shared" si="106"/>
        <v>0</v>
      </c>
      <c r="W262" s="158">
        <f t="shared" si="106"/>
        <v>0</v>
      </c>
      <c r="X262" s="158">
        <f t="shared" si="106"/>
        <v>0</v>
      </c>
      <c r="Y262" s="158">
        <f t="shared" si="106"/>
        <v>0</v>
      </c>
      <c r="Z262" s="158">
        <f t="shared" si="106"/>
        <v>0</v>
      </c>
      <c r="AA262" s="158">
        <f t="shared" si="106"/>
        <v>0</v>
      </c>
      <c r="AB262" s="158">
        <f t="shared" si="106"/>
        <v>0</v>
      </c>
      <c r="AC262" s="158">
        <f t="shared" si="105"/>
        <v>0</v>
      </c>
      <c r="AD262" s="158">
        <f t="shared" si="105"/>
        <v>0</v>
      </c>
      <c r="AE262" s="44" t="str">
        <f>IF(J262="s",IF(K262&gt;(SUMMARY!$I$12*H262),K262,0),"- ")</f>
        <v xml:space="preserve">- </v>
      </c>
      <c r="AF262" s="56" t="str">
        <f t="shared" si="86"/>
        <v>OK</v>
      </c>
      <c r="AG262" s="56">
        <f t="shared" si="87"/>
        <v>0</v>
      </c>
      <c r="AH262" s="56">
        <f t="shared" si="88"/>
        <v>0</v>
      </c>
      <c r="AI262" s="56">
        <f t="shared" si="89"/>
        <v>0</v>
      </c>
      <c r="AJ262" s="56">
        <f t="shared" si="90"/>
        <v>0</v>
      </c>
      <c r="AK262" s="56">
        <f t="shared" si="91"/>
        <v>0</v>
      </c>
      <c r="AL262" s="56">
        <f t="shared" si="92"/>
        <v>0</v>
      </c>
      <c r="AM262" s="159" t="b">
        <f t="shared" si="93"/>
        <v>0</v>
      </c>
      <c r="AN262" s="160" t="str">
        <f>IF(J262="c",SUMMARY!$C$13*F262/12,"-")</f>
        <v>-</v>
      </c>
      <c r="AO262" s="160" t="str">
        <f>IF(J262="s",SUMMARY!$C$12*I262,"-")</f>
        <v>-</v>
      </c>
      <c r="AP262" s="178" t="str">
        <f t="shared" si="94"/>
        <v>-</v>
      </c>
      <c r="AQ262" s="166" t="str">
        <f>IF(J262="s",H262*SUMMARY!$I$12,"-")</f>
        <v>-</v>
      </c>
      <c r="AR262" s="170" t="str">
        <f>IF(J262="S",IF(AO262*SUMMARY!$H$61&gt;AQ262,SUMMARY!$H$61*AQ262,AO262),"-")</f>
        <v>-</v>
      </c>
      <c r="AS262" s="32"/>
      <c r="AT262" s="125">
        <f t="shared" si="100"/>
        <v>0</v>
      </c>
      <c r="AU262" s="125">
        <f t="shared" si="101"/>
        <v>0</v>
      </c>
      <c r="AV262" s="183">
        <f t="shared" si="102"/>
        <v>0</v>
      </c>
      <c r="AW262" s="32"/>
      <c r="AX262" s="32"/>
      <c r="AY262" s="450" t="str">
        <f t="shared" si="103"/>
        <v xml:space="preserve"> </v>
      </c>
    </row>
    <row r="263" spans="1:51" s="120" customFormat="1">
      <c r="A263" s="547"/>
      <c r="B263" s="547"/>
      <c r="C263" s="117">
        <f t="shared" si="104"/>
        <v>242</v>
      </c>
      <c r="D263" s="174"/>
      <c r="E263" s="174"/>
      <c r="F263" s="341">
        <f t="shared" si="95"/>
        <v>0</v>
      </c>
      <c r="G263" s="283"/>
      <c r="H263" s="118" t="str">
        <f t="shared" si="83"/>
        <v>-</v>
      </c>
      <c r="I263" s="119" t="str">
        <f>IF(J263="s",(D263+E263)/16*F263/12*SUMMARY!$H$60," ")</f>
        <v xml:space="preserve"> </v>
      </c>
      <c r="J263" s="119" t="str">
        <f>IF(F263&gt;0,IF(B263&lt;SUMMARY!$H$63,"C","S")," ")</f>
        <v xml:space="preserve"> </v>
      </c>
      <c r="K263" s="119" t="str">
        <f t="shared" si="84"/>
        <v>-</v>
      </c>
      <c r="L263" s="156"/>
      <c r="M263" s="44" t="str">
        <f t="shared" si="85"/>
        <v>-</v>
      </c>
      <c r="N263" s="157">
        <f t="shared" si="96"/>
        <v>0</v>
      </c>
      <c r="O263" s="157">
        <f t="shared" si="97"/>
        <v>0</v>
      </c>
      <c r="P263" s="157">
        <f t="shared" si="98"/>
        <v>0</v>
      </c>
      <c r="Q263" s="157">
        <f t="shared" si="99"/>
        <v>0</v>
      </c>
      <c r="R263" s="158">
        <f t="shared" si="106"/>
        <v>0</v>
      </c>
      <c r="S263" s="158">
        <f t="shared" si="106"/>
        <v>0</v>
      </c>
      <c r="T263" s="158">
        <f t="shared" si="106"/>
        <v>0</v>
      </c>
      <c r="U263" s="158">
        <f t="shared" si="106"/>
        <v>0</v>
      </c>
      <c r="V263" s="158">
        <f t="shared" si="106"/>
        <v>0</v>
      </c>
      <c r="W263" s="158">
        <f t="shared" si="106"/>
        <v>0</v>
      </c>
      <c r="X263" s="158">
        <f t="shared" si="106"/>
        <v>0</v>
      </c>
      <c r="Y263" s="158">
        <f t="shared" si="106"/>
        <v>0</v>
      </c>
      <c r="Z263" s="158">
        <f t="shared" si="106"/>
        <v>0</v>
      </c>
      <c r="AA263" s="158">
        <f t="shared" si="106"/>
        <v>0</v>
      </c>
      <c r="AB263" s="158">
        <f t="shared" si="106"/>
        <v>0</v>
      </c>
      <c r="AC263" s="158">
        <f t="shared" si="105"/>
        <v>0</v>
      </c>
      <c r="AD263" s="158">
        <f t="shared" si="105"/>
        <v>0</v>
      </c>
      <c r="AE263" s="44" t="str">
        <f>IF(J263="s",IF(K263&gt;(SUMMARY!$I$12*H263),K263,0),"- ")</f>
        <v xml:space="preserve">- </v>
      </c>
      <c r="AF263" s="56" t="str">
        <f t="shared" si="86"/>
        <v>OK</v>
      </c>
      <c r="AG263" s="56">
        <f t="shared" si="87"/>
        <v>0</v>
      </c>
      <c r="AH263" s="56">
        <f t="shared" si="88"/>
        <v>0</v>
      </c>
      <c r="AI263" s="56">
        <f t="shared" si="89"/>
        <v>0</v>
      </c>
      <c r="AJ263" s="56">
        <f t="shared" si="90"/>
        <v>0</v>
      </c>
      <c r="AK263" s="56">
        <f t="shared" si="91"/>
        <v>0</v>
      </c>
      <c r="AL263" s="56">
        <f t="shared" si="92"/>
        <v>0</v>
      </c>
      <c r="AM263" s="159" t="b">
        <f t="shared" si="93"/>
        <v>0</v>
      </c>
      <c r="AN263" s="160" t="str">
        <f>IF(J263="c",SUMMARY!$C$13*F263/12,"-")</f>
        <v>-</v>
      </c>
      <c r="AO263" s="160" t="str">
        <f>IF(J263="s",SUMMARY!$C$12*I263,"-")</f>
        <v>-</v>
      </c>
      <c r="AP263" s="178" t="str">
        <f t="shared" si="94"/>
        <v>-</v>
      </c>
      <c r="AQ263" s="166" t="str">
        <f>IF(J263="s",H263*SUMMARY!$I$12,"-")</f>
        <v>-</v>
      </c>
      <c r="AR263" s="170" t="str">
        <f>IF(J263="S",IF(AO263*SUMMARY!$H$61&gt;AQ263,SUMMARY!$H$61*AQ263,AO263),"-")</f>
        <v>-</v>
      </c>
      <c r="AS263" s="32"/>
      <c r="AT263" s="125">
        <f t="shared" si="100"/>
        <v>0</v>
      </c>
      <c r="AU263" s="125">
        <f t="shared" si="101"/>
        <v>0</v>
      </c>
      <c r="AV263" s="183">
        <f t="shared" si="102"/>
        <v>0</v>
      </c>
      <c r="AW263" s="32"/>
      <c r="AX263" s="32"/>
      <c r="AY263" s="450" t="str">
        <f t="shared" si="103"/>
        <v xml:space="preserve"> </v>
      </c>
    </row>
    <row r="264" spans="1:51" s="120" customFormat="1">
      <c r="A264" s="547"/>
      <c r="B264" s="547"/>
      <c r="C264" s="117">
        <f t="shared" si="104"/>
        <v>243</v>
      </c>
      <c r="D264" s="174"/>
      <c r="E264" s="174"/>
      <c r="F264" s="341">
        <f t="shared" si="95"/>
        <v>0</v>
      </c>
      <c r="G264" s="283"/>
      <c r="H264" s="118" t="str">
        <f t="shared" si="83"/>
        <v>-</v>
      </c>
      <c r="I264" s="119" t="str">
        <f>IF(J264="s",(D264+E264)/16*F264/12*SUMMARY!$H$60," ")</f>
        <v xml:space="preserve"> </v>
      </c>
      <c r="J264" s="119" t="str">
        <f>IF(F264&gt;0,IF(B264&lt;SUMMARY!$H$63,"C","S")," ")</f>
        <v xml:space="preserve"> </v>
      </c>
      <c r="K264" s="119" t="str">
        <f t="shared" si="84"/>
        <v>-</v>
      </c>
      <c r="L264" s="156"/>
      <c r="M264" s="44" t="str">
        <f t="shared" si="85"/>
        <v>-</v>
      </c>
      <c r="N264" s="157">
        <f t="shared" si="96"/>
        <v>0</v>
      </c>
      <c r="O264" s="157">
        <f t="shared" si="97"/>
        <v>0</v>
      </c>
      <c r="P264" s="157">
        <f t="shared" si="98"/>
        <v>0</v>
      </c>
      <c r="Q264" s="157">
        <f t="shared" si="99"/>
        <v>0</v>
      </c>
      <c r="R264" s="158">
        <f t="shared" si="106"/>
        <v>0</v>
      </c>
      <c r="S264" s="158">
        <f t="shared" si="106"/>
        <v>0</v>
      </c>
      <c r="T264" s="158">
        <f t="shared" ref="R264:AB276" si="107">IF($L264=AF$4,$I264,0)</f>
        <v>0</v>
      </c>
      <c r="U264" s="158">
        <f t="shared" si="107"/>
        <v>0</v>
      </c>
      <c r="V264" s="158">
        <f t="shared" si="107"/>
        <v>0</v>
      </c>
      <c r="W264" s="158">
        <f t="shared" si="107"/>
        <v>0</v>
      </c>
      <c r="X264" s="158">
        <f t="shared" si="107"/>
        <v>0</v>
      </c>
      <c r="Y264" s="158">
        <f t="shared" si="107"/>
        <v>0</v>
      </c>
      <c r="Z264" s="158">
        <f t="shared" si="107"/>
        <v>0</v>
      </c>
      <c r="AA264" s="158">
        <f t="shared" si="107"/>
        <v>0</v>
      </c>
      <c r="AB264" s="158">
        <f t="shared" si="107"/>
        <v>0</v>
      </c>
      <c r="AC264" s="158">
        <f t="shared" si="105"/>
        <v>0</v>
      </c>
      <c r="AD264" s="158">
        <f t="shared" si="105"/>
        <v>0</v>
      </c>
      <c r="AE264" s="44" t="str">
        <f>IF(J264="s",IF(K264&gt;(SUMMARY!$I$12*H264),K264,0),"- ")</f>
        <v xml:space="preserve">- </v>
      </c>
      <c r="AF264" s="56" t="str">
        <f t="shared" si="86"/>
        <v>OK</v>
      </c>
      <c r="AG264" s="56">
        <f t="shared" si="87"/>
        <v>0</v>
      </c>
      <c r="AH264" s="56">
        <f t="shared" si="88"/>
        <v>0</v>
      </c>
      <c r="AI264" s="56">
        <f t="shared" si="89"/>
        <v>0</v>
      </c>
      <c r="AJ264" s="56">
        <f t="shared" si="90"/>
        <v>0</v>
      </c>
      <c r="AK264" s="56">
        <f t="shared" si="91"/>
        <v>0</v>
      </c>
      <c r="AL264" s="56">
        <f t="shared" si="92"/>
        <v>0</v>
      </c>
      <c r="AM264" s="159" t="b">
        <f t="shared" si="93"/>
        <v>0</v>
      </c>
      <c r="AN264" s="160" t="str">
        <f>IF(J264="c",SUMMARY!$C$13*F264/12,"-")</f>
        <v>-</v>
      </c>
      <c r="AO264" s="160" t="str">
        <f>IF(J264="s",SUMMARY!$C$12*I264,"-")</f>
        <v>-</v>
      </c>
      <c r="AP264" s="178" t="str">
        <f t="shared" si="94"/>
        <v>-</v>
      </c>
      <c r="AQ264" s="166" t="str">
        <f>IF(J264="s",H264*SUMMARY!$I$12,"-")</f>
        <v>-</v>
      </c>
      <c r="AR264" s="170" t="str">
        <f>IF(J264="S",IF(AO264*SUMMARY!$H$61&gt;AQ264,SUMMARY!$H$61*AQ264,AO264),"-")</f>
        <v>-</v>
      </c>
      <c r="AS264" s="32"/>
      <c r="AT264" s="125">
        <f t="shared" si="100"/>
        <v>0</v>
      </c>
      <c r="AU264" s="125">
        <f t="shared" si="101"/>
        <v>0</v>
      </c>
      <c r="AV264" s="183">
        <f t="shared" si="102"/>
        <v>0</v>
      </c>
      <c r="AW264" s="32"/>
      <c r="AX264" s="32"/>
      <c r="AY264" s="450" t="str">
        <f t="shared" si="103"/>
        <v xml:space="preserve"> </v>
      </c>
    </row>
    <row r="265" spans="1:51" s="120" customFormat="1">
      <c r="A265" s="547"/>
      <c r="B265" s="547"/>
      <c r="C265" s="117">
        <f t="shared" si="104"/>
        <v>244</v>
      </c>
      <c r="D265" s="174"/>
      <c r="E265" s="174"/>
      <c r="F265" s="341">
        <f t="shared" si="95"/>
        <v>0</v>
      </c>
      <c r="G265" s="283"/>
      <c r="H265" s="118" t="str">
        <f t="shared" si="83"/>
        <v>-</v>
      </c>
      <c r="I265" s="119" t="str">
        <f>IF(J265="s",(D265+E265)/16*F265/12*SUMMARY!$H$60," ")</f>
        <v xml:space="preserve"> </v>
      </c>
      <c r="J265" s="119" t="str">
        <f>IF(F265&gt;0,IF(B265&lt;SUMMARY!$H$63,"C","S")," ")</f>
        <v xml:space="preserve"> </v>
      </c>
      <c r="K265" s="119" t="str">
        <f t="shared" si="84"/>
        <v>-</v>
      </c>
      <c r="L265" s="156"/>
      <c r="M265" s="44" t="str">
        <f t="shared" si="85"/>
        <v>-</v>
      </c>
      <c r="N265" s="157">
        <f t="shared" si="96"/>
        <v>0</v>
      </c>
      <c r="O265" s="157">
        <f t="shared" si="97"/>
        <v>0</v>
      </c>
      <c r="P265" s="157">
        <f t="shared" si="98"/>
        <v>0</v>
      </c>
      <c r="Q265" s="157">
        <f t="shared" si="99"/>
        <v>0</v>
      </c>
      <c r="R265" s="158">
        <f t="shared" si="107"/>
        <v>0</v>
      </c>
      <c r="S265" s="158">
        <f t="shared" si="107"/>
        <v>0</v>
      </c>
      <c r="T265" s="158">
        <f t="shared" si="107"/>
        <v>0</v>
      </c>
      <c r="U265" s="158">
        <f t="shared" si="107"/>
        <v>0</v>
      </c>
      <c r="V265" s="158">
        <f t="shared" si="107"/>
        <v>0</v>
      </c>
      <c r="W265" s="158">
        <f t="shared" si="107"/>
        <v>0</v>
      </c>
      <c r="X265" s="158">
        <f t="shared" si="107"/>
        <v>0</v>
      </c>
      <c r="Y265" s="158">
        <f t="shared" si="107"/>
        <v>0</v>
      </c>
      <c r="Z265" s="158">
        <f t="shared" si="107"/>
        <v>0</v>
      </c>
      <c r="AA265" s="158">
        <f t="shared" si="107"/>
        <v>0</v>
      </c>
      <c r="AB265" s="158">
        <f t="shared" si="107"/>
        <v>0</v>
      </c>
      <c r="AC265" s="158">
        <f t="shared" si="105"/>
        <v>0</v>
      </c>
      <c r="AD265" s="158">
        <f t="shared" si="105"/>
        <v>0</v>
      </c>
      <c r="AE265" s="44" t="str">
        <f>IF(J265="s",IF(K265&gt;(SUMMARY!$I$12*H265),K265,0),"- ")</f>
        <v xml:space="preserve">- </v>
      </c>
      <c r="AF265" s="56" t="str">
        <f t="shared" si="86"/>
        <v>OK</v>
      </c>
      <c r="AG265" s="56">
        <f t="shared" si="87"/>
        <v>0</v>
      </c>
      <c r="AH265" s="56">
        <f t="shared" si="88"/>
        <v>0</v>
      </c>
      <c r="AI265" s="56">
        <f t="shared" si="89"/>
        <v>0</v>
      </c>
      <c r="AJ265" s="56">
        <f t="shared" si="90"/>
        <v>0</v>
      </c>
      <c r="AK265" s="56">
        <f t="shared" si="91"/>
        <v>0</v>
      </c>
      <c r="AL265" s="56">
        <f t="shared" si="92"/>
        <v>0</v>
      </c>
      <c r="AM265" s="159" t="b">
        <f t="shared" si="93"/>
        <v>0</v>
      </c>
      <c r="AN265" s="160" t="str">
        <f>IF(J265="c",SUMMARY!$C$13*F265/12,"-")</f>
        <v>-</v>
      </c>
      <c r="AO265" s="160" t="str">
        <f>IF(J265="s",SUMMARY!$C$12*I265,"-")</f>
        <v>-</v>
      </c>
      <c r="AP265" s="178" t="str">
        <f t="shared" si="94"/>
        <v>-</v>
      </c>
      <c r="AQ265" s="166" t="str">
        <f>IF(J265="s",H265*SUMMARY!$I$12,"-")</f>
        <v>-</v>
      </c>
      <c r="AR265" s="170" t="str">
        <f>IF(J265="S",IF(AO265*SUMMARY!$H$61&gt;AQ265,SUMMARY!$H$61*AQ265,AO265),"-")</f>
        <v>-</v>
      </c>
      <c r="AS265" s="32"/>
      <c r="AT265" s="125">
        <f t="shared" si="100"/>
        <v>0</v>
      </c>
      <c r="AU265" s="125">
        <f t="shared" si="101"/>
        <v>0</v>
      </c>
      <c r="AV265" s="183">
        <f t="shared" si="102"/>
        <v>0</v>
      </c>
      <c r="AW265" s="32"/>
      <c r="AX265" s="32"/>
      <c r="AY265" s="450" t="str">
        <f t="shared" si="103"/>
        <v xml:space="preserve"> </v>
      </c>
    </row>
    <row r="266" spans="1:51" s="120" customFormat="1">
      <c r="A266" s="547"/>
      <c r="B266" s="547"/>
      <c r="C266" s="117">
        <f t="shared" si="104"/>
        <v>245</v>
      </c>
      <c r="D266" s="174"/>
      <c r="E266" s="174"/>
      <c r="F266" s="341">
        <f t="shared" si="95"/>
        <v>0</v>
      </c>
      <c r="G266" s="283"/>
      <c r="H266" s="118" t="str">
        <f t="shared" si="83"/>
        <v>-</v>
      </c>
      <c r="I266" s="119" t="str">
        <f>IF(J266="s",(D266+E266)/16*F266/12*SUMMARY!$H$60," ")</f>
        <v xml:space="preserve"> </v>
      </c>
      <c r="J266" s="119" t="str">
        <f>IF(F266&gt;0,IF(B266&lt;SUMMARY!$H$63,"C","S")," ")</f>
        <v xml:space="preserve"> </v>
      </c>
      <c r="K266" s="119" t="str">
        <f t="shared" si="84"/>
        <v>-</v>
      </c>
      <c r="L266" s="156"/>
      <c r="M266" s="44" t="str">
        <f t="shared" si="85"/>
        <v>-</v>
      </c>
      <c r="N266" s="157">
        <f t="shared" si="96"/>
        <v>0</v>
      </c>
      <c r="O266" s="157">
        <f t="shared" si="97"/>
        <v>0</v>
      </c>
      <c r="P266" s="157">
        <f t="shared" si="98"/>
        <v>0</v>
      </c>
      <c r="Q266" s="157">
        <f t="shared" si="99"/>
        <v>0</v>
      </c>
      <c r="R266" s="158">
        <f t="shared" si="107"/>
        <v>0</v>
      </c>
      <c r="S266" s="158">
        <f t="shared" si="107"/>
        <v>0</v>
      </c>
      <c r="T266" s="158">
        <f t="shared" si="107"/>
        <v>0</v>
      </c>
      <c r="U266" s="158">
        <f t="shared" si="107"/>
        <v>0</v>
      </c>
      <c r="V266" s="158">
        <f t="shared" si="107"/>
        <v>0</v>
      </c>
      <c r="W266" s="158">
        <f t="shared" si="107"/>
        <v>0</v>
      </c>
      <c r="X266" s="158">
        <f t="shared" si="107"/>
        <v>0</v>
      </c>
      <c r="Y266" s="158">
        <f t="shared" si="107"/>
        <v>0</v>
      </c>
      <c r="Z266" s="158">
        <f t="shared" si="107"/>
        <v>0</v>
      </c>
      <c r="AA266" s="158">
        <f t="shared" si="107"/>
        <v>0</v>
      </c>
      <c r="AB266" s="158">
        <f t="shared" si="107"/>
        <v>0</v>
      </c>
      <c r="AC266" s="158">
        <f t="shared" si="105"/>
        <v>0</v>
      </c>
      <c r="AD266" s="158">
        <f t="shared" si="105"/>
        <v>0</v>
      </c>
      <c r="AE266" s="44" t="str">
        <f>IF(J266="s",IF(K266&gt;(SUMMARY!$I$12*H266),K266,0),"- ")</f>
        <v xml:space="preserve">- </v>
      </c>
      <c r="AF266" s="56" t="str">
        <f t="shared" si="86"/>
        <v>OK</v>
      </c>
      <c r="AG266" s="56">
        <f t="shared" si="87"/>
        <v>0</v>
      </c>
      <c r="AH266" s="56">
        <f t="shared" si="88"/>
        <v>0</v>
      </c>
      <c r="AI266" s="56">
        <f t="shared" si="89"/>
        <v>0</v>
      </c>
      <c r="AJ266" s="56">
        <f t="shared" si="90"/>
        <v>0</v>
      </c>
      <c r="AK266" s="56">
        <f t="shared" si="91"/>
        <v>0</v>
      </c>
      <c r="AL266" s="56">
        <f t="shared" si="92"/>
        <v>0</v>
      </c>
      <c r="AM266" s="159" t="b">
        <f t="shared" si="93"/>
        <v>0</v>
      </c>
      <c r="AN266" s="160" t="str">
        <f>IF(J266="c",SUMMARY!$C$13*F266/12,"-")</f>
        <v>-</v>
      </c>
      <c r="AO266" s="160" t="str">
        <f>IF(J266="s",SUMMARY!$C$12*I266,"-")</f>
        <v>-</v>
      </c>
      <c r="AP266" s="178" t="str">
        <f t="shared" si="94"/>
        <v>-</v>
      </c>
      <c r="AQ266" s="166" t="str">
        <f>IF(J266="s",H266*SUMMARY!$I$12,"-")</f>
        <v>-</v>
      </c>
      <c r="AR266" s="170" t="str">
        <f>IF(J266="S",IF(AO266*SUMMARY!$H$61&gt;AQ266,SUMMARY!$H$61*AQ266,AO266),"-")</f>
        <v>-</v>
      </c>
      <c r="AS266" s="32"/>
      <c r="AT266" s="125">
        <f t="shared" si="100"/>
        <v>0</v>
      </c>
      <c r="AU266" s="125">
        <f t="shared" si="101"/>
        <v>0</v>
      </c>
      <c r="AV266" s="183">
        <f t="shared" si="102"/>
        <v>0</v>
      </c>
      <c r="AW266" s="32"/>
      <c r="AX266" s="32"/>
      <c r="AY266" s="450" t="str">
        <f t="shared" si="103"/>
        <v xml:space="preserve"> </v>
      </c>
    </row>
    <row r="267" spans="1:51" s="120" customFormat="1">
      <c r="A267" s="547"/>
      <c r="B267" s="547"/>
      <c r="C267" s="117">
        <f t="shared" si="104"/>
        <v>246</v>
      </c>
      <c r="D267" s="174"/>
      <c r="E267" s="174"/>
      <c r="F267" s="341">
        <f t="shared" si="95"/>
        <v>0</v>
      </c>
      <c r="G267" s="283"/>
      <c r="H267" s="118" t="str">
        <f t="shared" si="83"/>
        <v>-</v>
      </c>
      <c r="I267" s="119" t="str">
        <f>IF(J267="s",(D267+E267)/16*F267/12*SUMMARY!$H$60," ")</f>
        <v xml:space="preserve"> </v>
      </c>
      <c r="J267" s="119" t="str">
        <f>IF(F267&gt;0,IF(B267&lt;SUMMARY!$H$63,"C","S")," ")</f>
        <v xml:space="preserve"> </v>
      </c>
      <c r="K267" s="119" t="str">
        <f t="shared" si="84"/>
        <v>-</v>
      </c>
      <c r="L267" s="156"/>
      <c r="M267" s="44" t="str">
        <f t="shared" si="85"/>
        <v>-</v>
      </c>
      <c r="N267" s="157">
        <f t="shared" si="96"/>
        <v>0</v>
      </c>
      <c r="O267" s="157">
        <f t="shared" si="97"/>
        <v>0</v>
      </c>
      <c r="P267" s="157">
        <f t="shared" si="98"/>
        <v>0</v>
      </c>
      <c r="Q267" s="157">
        <f t="shared" si="99"/>
        <v>0</v>
      </c>
      <c r="R267" s="158">
        <f t="shared" si="107"/>
        <v>0</v>
      </c>
      <c r="S267" s="158">
        <f t="shared" si="107"/>
        <v>0</v>
      </c>
      <c r="T267" s="158">
        <f t="shared" si="107"/>
        <v>0</v>
      </c>
      <c r="U267" s="158">
        <f t="shared" si="107"/>
        <v>0</v>
      </c>
      <c r="V267" s="158">
        <f t="shared" si="107"/>
        <v>0</v>
      </c>
      <c r="W267" s="158">
        <f t="shared" si="107"/>
        <v>0</v>
      </c>
      <c r="X267" s="158">
        <f t="shared" si="107"/>
        <v>0</v>
      </c>
      <c r="Y267" s="158">
        <f t="shared" si="107"/>
        <v>0</v>
      </c>
      <c r="Z267" s="158">
        <f t="shared" si="107"/>
        <v>0</v>
      </c>
      <c r="AA267" s="158">
        <f t="shared" si="107"/>
        <v>0</v>
      </c>
      <c r="AB267" s="158">
        <f t="shared" si="107"/>
        <v>0</v>
      </c>
      <c r="AC267" s="158">
        <f t="shared" si="105"/>
        <v>0</v>
      </c>
      <c r="AD267" s="158">
        <f t="shared" si="105"/>
        <v>0</v>
      </c>
      <c r="AE267" s="44" t="str">
        <f>IF(J267="s",IF(K267&gt;(SUMMARY!$I$12*H267),K267,0),"- ")</f>
        <v xml:space="preserve">- </v>
      </c>
      <c r="AF267" s="56" t="str">
        <f t="shared" si="86"/>
        <v>OK</v>
      </c>
      <c r="AG267" s="56">
        <f t="shared" si="87"/>
        <v>0</v>
      </c>
      <c r="AH267" s="56">
        <f t="shared" si="88"/>
        <v>0</v>
      </c>
      <c r="AI267" s="56">
        <f t="shared" si="89"/>
        <v>0</v>
      </c>
      <c r="AJ267" s="56">
        <f t="shared" si="90"/>
        <v>0</v>
      </c>
      <c r="AK267" s="56">
        <f t="shared" si="91"/>
        <v>0</v>
      </c>
      <c r="AL267" s="56">
        <f t="shared" si="92"/>
        <v>0</v>
      </c>
      <c r="AM267" s="159" t="b">
        <f t="shared" si="93"/>
        <v>0</v>
      </c>
      <c r="AN267" s="160" t="str">
        <f>IF(J267="c",SUMMARY!$C$13*F267/12,"-")</f>
        <v>-</v>
      </c>
      <c r="AO267" s="160" t="str">
        <f>IF(J267="s",SUMMARY!$C$12*I267,"-")</f>
        <v>-</v>
      </c>
      <c r="AP267" s="178" t="str">
        <f t="shared" si="94"/>
        <v>-</v>
      </c>
      <c r="AQ267" s="166" t="str">
        <f>IF(J267="s",H267*SUMMARY!$I$12,"-")</f>
        <v>-</v>
      </c>
      <c r="AR267" s="170" t="str">
        <f>IF(J267="S",IF(AO267*SUMMARY!$H$61&gt;AQ267,SUMMARY!$H$61*AQ267,AO267),"-")</f>
        <v>-</v>
      </c>
      <c r="AS267" s="32"/>
      <c r="AT267" s="125">
        <f t="shared" si="100"/>
        <v>0</v>
      </c>
      <c r="AU267" s="125">
        <f t="shared" si="101"/>
        <v>0</v>
      </c>
      <c r="AV267" s="183">
        <f t="shared" si="102"/>
        <v>0</v>
      </c>
      <c r="AW267" s="32"/>
      <c r="AX267" s="32"/>
      <c r="AY267" s="450" t="str">
        <f t="shared" si="103"/>
        <v xml:space="preserve"> </v>
      </c>
    </row>
    <row r="268" spans="1:51" s="120" customFormat="1">
      <c r="A268" s="547"/>
      <c r="B268" s="547"/>
      <c r="C268" s="117">
        <f t="shared" si="104"/>
        <v>247</v>
      </c>
      <c r="D268" s="174"/>
      <c r="E268" s="174"/>
      <c r="F268" s="341">
        <f t="shared" si="95"/>
        <v>0</v>
      </c>
      <c r="G268" s="283"/>
      <c r="H268" s="118" t="str">
        <f t="shared" si="83"/>
        <v>-</v>
      </c>
      <c r="I268" s="119" t="str">
        <f>IF(J268="s",(D268+E268)/16*F268/12*SUMMARY!$H$60," ")</f>
        <v xml:space="preserve"> </v>
      </c>
      <c r="J268" s="119" t="str">
        <f>IF(F268&gt;0,IF(B268&lt;SUMMARY!$H$63,"C","S")," ")</f>
        <v xml:space="preserve"> </v>
      </c>
      <c r="K268" s="119" t="str">
        <f t="shared" si="84"/>
        <v>-</v>
      </c>
      <c r="L268" s="156"/>
      <c r="M268" s="44" t="str">
        <f t="shared" si="85"/>
        <v>-</v>
      </c>
      <c r="N268" s="157">
        <f t="shared" si="96"/>
        <v>0</v>
      </c>
      <c r="O268" s="157">
        <f t="shared" si="97"/>
        <v>0</v>
      </c>
      <c r="P268" s="157">
        <f t="shared" si="98"/>
        <v>0</v>
      </c>
      <c r="Q268" s="157">
        <f t="shared" si="99"/>
        <v>0</v>
      </c>
      <c r="R268" s="158">
        <f t="shared" si="107"/>
        <v>0</v>
      </c>
      <c r="S268" s="158">
        <f t="shared" si="107"/>
        <v>0</v>
      </c>
      <c r="T268" s="158">
        <f t="shared" si="107"/>
        <v>0</v>
      </c>
      <c r="U268" s="158">
        <f t="shared" si="107"/>
        <v>0</v>
      </c>
      <c r="V268" s="158">
        <f t="shared" si="107"/>
        <v>0</v>
      </c>
      <c r="W268" s="158">
        <f t="shared" si="107"/>
        <v>0</v>
      </c>
      <c r="X268" s="158">
        <f t="shared" si="107"/>
        <v>0</v>
      </c>
      <c r="Y268" s="158">
        <f t="shared" si="107"/>
        <v>0</v>
      </c>
      <c r="Z268" s="158">
        <f t="shared" si="107"/>
        <v>0</v>
      </c>
      <c r="AA268" s="158">
        <f t="shared" si="107"/>
        <v>0</v>
      </c>
      <c r="AB268" s="158">
        <f t="shared" si="107"/>
        <v>0</v>
      </c>
      <c r="AC268" s="158">
        <f t="shared" si="105"/>
        <v>0</v>
      </c>
      <c r="AD268" s="158">
        <f t="shared" si="105"/>
        <v>0</v>
      </c>
      <c r="AE268" s="44" t="str">
        <f>IF(J268="s",IF(K268&gt;(SUMMARY!$I$12*H268),K268,0),"- ")</f>
        <v xml:space="preserve">- </v>
      </c>
      <c r="AF268" s="56" t="str">
        <f t="shared" si="86"/>
        <v>OK</v>
      </c>
      <c r="AG268" s="56">
        <f t="shared" si="87"/>
        <v>0</v>
      </c>
      <c r="AH268" s="56">
        <f t="shared" si="88"/>
        <v>0</v>
      </c>
      <c r="AI268" s="56">
        <f t="shared" si="89"/>
        <v>0</v>
      </c>
      <c r="AJ268" s="56">
        <f t="shared" si="90"/>
        <v>0</v>
      </c>
      <c r="AK268" s="56">
        <f t="shared" si="91"/>
        <v>0</v>
      </c>
      <c r="AL268" s="56">
        <f t="shared" si="92"/>
        <v>0</v>
      </c>
      <c r="AM268" s="159" t="b">
        <f t="shared" si="93"/>
        <v>0</v>
      </c>
      <c r="AN268" s="160" t="str">
        <f>IF(J268="c",SUMMARY!$C$13*F268/12,"-")</f>
        <v>-</v>
      </c>
      <c r="AO268" s="160" t="str">
        <f>IF(J268="s",SUMMARY!$C$12*I268,"-")</f>
        <v>-</v>
      </c>
      <c r="AP268" s="178" t="str">
        <f t="shared" si="94"/>
        <v>-</v>
      </c>
      <c r="AQ268" s="166" t="str">
        <f>IF(J268="s",H268*SUMMARY!$I$12,"-")</f>
        <v>-</v>
      </c>
      <c r="AR268" s="170" t="str">
        <f>IF(J268="S",IF(AO268*SUMMARY!$H$61&gt;AQ268,SUMMARY!$H$61*AQ268,AO268),"-")</f>
        <v>-</v>
      </c>
      <c r="AS268" s="32"/>
      <c r="AT268" s="125">
        <f t="shared" si="100"/>
        <v>0</v>
      </c>
      <c r="AU268" s="125">
        <f t="shared" si="101"/>
        <v>0</v>
      </c>
      <c r="AV268" s="183">
        <f t="shared" si="102"/>
        <v>0</v>
      </c>
      <c r="AW268" s="32"/>
      <c r="AX268" s="32"/>
      <c r="AY268" s="450" t="str">
        <f t="shared" si="103"/>
        <v xml:space="preserve"> </v>
      </c>
    </row>
    <row r="269" spans="1:51" s="120" customFormat="1">
      <c r="A269" s="547"/>
      <c r="B269" s="547"/>
      <c r="C269" s="117">
        <f t="shared" si="104"/>
        <v>248</v>
      </c>
      <c r="D269" s="174"/>
      <c r="E269" s="174"/>
      <c r="F269" s="341">
        <f t="shared" si="95"/>
        <v>0</v>
      </c>
      <c r="G269" s="283"/>
      <c r="H269" s="118" t="str">
        <f t="shared" si="83"/>
        <v>-</v>
      </c>
      <c r="I269" s="119" t="str">
        <f>IF(J269="s",(D269+E269)/16*F269/12*SUMMARY!$H$60," ")</f>
        <v xml:space="preserve"> </v>
      </c>
      <c r="J269" s="119" t="str">
        <f>IF(F269&gt;0,IF(B269&lt;SUMMARY!$H$63,"C","S")," ")</f>
        <v xml:space="preserve"> </v>
      </c>
      <c r="K269" s="119" t="str">
        <f t="shared" si="84"/>
        <v>-</v>
      </c>
      <c r="L269" s="156"/>
      <c r="M269" s="44" t="str">
        <f t="shared" si="85"/>
        <v>-</v>
      </c>
      <c r="N269" s="157">
        <f t="shared" si="96"/>
        <v>0</v>
      </c>
      <c r="O269" s="157">
        <f t="shared" si="97"/>
        <v>0</v>
      </c>
      <c r="P269" s="157">
        <f t="shared" si="98"/>
        <v>0</v>
      </c>
      <c r="Q269" s="157">
        <f t="shared" si="99"/>
        <v>0</v>
      </c>
      <c r="R269" s="158">
        <f t="shared" si="107"/>
        <v>0</v>
      </c>
      <c r="S269" s="158">
        <f t="shared" si="107"/>
        <v>0</v>
      </c>
      <c r="T269" s="158">
        <f t="shared" si="107"/>
        <v>0</v>
      </c>
      <c r="U269" s="158">
        <f t="shared" si="107"/>
        <v>0</v>
      </c>
      <c r="V269" s="158">
        <f t="shared" si="107"/>
        <v>0</v>
      </c>
      <c r="W269" s="158">
        <f t="shared" si="107"/>
        <v>0</v>
      </c>
      <c r="X269" s="158">
        <f t="shared" si="107"/>
        <v>0</v>
      </c>
      <c r="Y269" s="158">
        <f t="shared" si="107"/>
        <v>0</v>
      </c>
      <c r="Z269" s="158">
        <f t="shared" si="107"/>
        <v>0</v>
      </c>
      <c r="AA269" s="158">
        <f t="shared" si="107"/>
        <v>0</v>
      </c>
      <c r="AB269" s="158">
        <f t="shared" si="107"/>
        <v>0</v>
      </c>
      <c r="AC269" s="158">
        <f t="shared" si="105"/>
        <v>0</v>
      </c>
      <c r="AD269" s="158">
        <f t="shared" si="105"/>
        <v>0</v>
      </c>
      <c r="AE269" s="44" t="str">
        <f>IF(J269="s",IF(K269&gt;(SUMMARY!$I$12*H269),K269,0),"- ")</f>
        <v xml:space="preserve">- </v>
      </c>
      <c r="AF269" s="56" t="str">
        <f t="shared" si="86"/>
        <v>OK</v>
      </c>
      <c r="AG269" s="56">
        <f t="shared" si="87"/>
        <v>0</v>
      </c>
      <c r="AH269" s="56">
        <f t="shared" si="88"/>
        <v>0</v>
      </c>
      <c r="AI269" s="56">
        <f t="shared" si="89"/>
        <v>0</v>
      </c>
      <c r="AJ269" s="56">
        <f t="shared" si="90"/>
        <v>0</v>
      </c>
      <c r="AK269" s="56">
        <f t="shared" si="91"/>
        <v>0</v>
      </c>
      <c r="AL269" s="56">
        <f t="shared" si="92"/>
        <v>0</v>
      </c>
      <c r="AM269" s="159" t="b">
        <f t="shared" si="93"/>
        <v>0</v>
      </c>
      <c r="AN269" s="160" t="str">
        <f>IF(J269="c",SUMMARY!$C$13*F269/12,"-")</f>
        <v>-</v>
      </c>
      <c r="AO269" s="160" t="str">
        <f>IF(J269="s",SUMMARY!$C$12*I269,"-")</f>
        <v>-</v>
      </c>
      <c r="AP269" s="178" t="str">
        <f t="shared" si="94"/>
        <v>-</v>
      </c>
      <c r="AQ269" s="166" t="str">
        <f>IF(J269="s",H269*SUMMARY!$I$12,"-")</f>
        <v>-</v>
      </c>
      <c r="AR269" s="170" t="str">
        <f>IF(J269="S",IF(AO269*SUMMARY!$H$61&gt;AQ269,SUMMARY!$H$61*AQ269,AO269),"-")</f>
        <v>-</v>
      </c>
      <c r="AS269" s="32"/>
      <c r="AT269" s="125">
        <f t="shared" si="100"/>
        <v>0</v>
      </c>
      <c r="AU269" s="125">
        <f t="shared" si="101"/>
        <v>0</v>
      </c>
      <c r="AV269" s="183">
        <f t="shared" si="102"/>
        <v>0</v>
      </c>
      <c r="AW269" s="32"/>
      <c r="AX269" s="32"/>
      <c r="AY269" s="450" t="str">
        <f t="shared" si="103"/>
        <v xml:space="preserve"> </v>
      </c>
    </row>
    <row r="270" spans="1:51" s="120" customFormat="1">
      <c r="A270" s="547"/>
      <c r="B270" s="547"/>
      <c r="C270" s="117">
        <f t="shared" si="104"/>
        <v>249</v>
      </c>
      <c r="D270" s="174"/>
      <c r="E270" s="174"/>
      <c r="F270" s="341">
        <f t="shared" si="95"/>
        <v>0</v>
      </c>
      <c r="G270" s="283"/>
      <c r="H270" s="118" t="str">
        <f t="shared" si="83"/>
        <v>-</v>
      </c>
      <c r="I270" s="119" t="str">
        <f>IF(J270="s",(D270+E270)/16*F270/12*SUMMARY!$H$60," ")</f>
        <v xml:space="preserve"> </v>
      </c>
      <c r="J270" s="119" t="str">
        <f>IF(F270&gt;0,IF(B270&lt;SUMMARY!$H$63,"C","S")," ")</f>
        <v xml:space="preserve"> </v>
      </c>
      <c r="K270" s="119" t="str">
        <f t="shared" si="84"/>
        <v>-</v>
      </c>
      <c r="L270" s="156"/>
      <c r="M270" s="44" t="str">
        <f t="shared" si="85"/>
        <v>-</v>
      </c>
      <c r="N270" s="157">
        <f t="shared" si="96"/>
        <v>0</v>
      </c>
      <c r="O270" s="157">
        <f t="shared" si="97"/>
        <v>0</v>
      </c>
      <c r="P270" s="157">
        <f t="shared" si="98"/>
        <v>0</v>
      </c>
      <c r="Q270" s="157">
        <f t="shared" si="99"/>
        <v>0</v>
      </c>
      <c r="R270" s="158">
        <f t="shared" si="107"/>
        <v>0</v>
      </c>
      <c r="S270" s="158">
        <f t="shared" si="107"/>
        <v>0</v>
      </c>
      <c r="T270" s="158">
        <f t="shared" si="107"/>
        <v>0</v>
      </c>
      <c r="U270" s="158">
        <f t="shared" si="107"/>
        <v>0</v>
      </c>
      <c r="V270" s="158">
        <f t="shared" si="107"/>
        <v>0</v>
      </c>
      <c r="W270" s="158">
        <f t="shared" si="107"/>
        <v>0</v>
      </c>
      <c r="X270" s="158">
        <f t="shared" si="107"/>
        <v>0</v>
      </c>
      <c r="Y270" s="158">
        <f t="shared" si="107"/>
        <v>0</v>
      </c>
      <c r="Z270" s="158">
        <f t="shared" si="107"/>
        <v>0</v>
      </c>
      <c r="AA270" s="158">
        <f t="shared" si="107"/>
        <v>0</v>
      </c>
      <c r="AB270" s="158">
        <f t="shared" si="107"/>
        <v>0</v>
      </c>
      <c r="AC270" s="158">
        <f t="shared" si="105"/>
        <v>0</v>
      </c>
      <c r="AD270" s="158">
        <f t="shared" si="105"/>
        <v>0</v>
      </c>
      <c r="AE270" s="44" t="str">
        <f>IF(J270="s",IF(K270&gt;(SUMMARY!$I$12*H270),K270,0),"- ")</f>
        <v xml:space="preserve">- </v>
      </c>
      <c r="AF270" s="56" t="str">
        <f t="shared" si="86"/>
        <v>OK</v>
      </c>
      <c r="AG270" s="56">
        <f t="shared" si="87"/>
        <v>0</v>
      </c>
      <c r="AH270" s="56">
        <f t="shared" si="88"/>
        <v>0</v>
      </c>
      <c r="AI270" s="56">
        <f t="shared" si="89"/>
        <v>0</v>
      </c>
      <c r="AJ270" s="56">
        <f t="shared" si="90"/>
        <v>0</v>
      </c>
      <c r="AK270" s="56">
        <f t="shared" si="91"/>
        <v>0</v>
      </c>
      <c r="AL270" s="56">
        <f t="shared" si="92"/>
        <v>0</v>
      </c>
      <c r="AM270" s="159" t="b">
        <f t="shared" si="93"/>
        <v>0</v>
      </c>
      <c r="AN270" s="160" t="str">
        <f>IF(J270="c",SUMMARY!$C$13*F270/12,"-")</f>
        <v>-</v>
      </c>
      <c r="AO270" s="160" t="str">
        <f>IF(J270="s",SUMMARY!$C$12*I270,"-")</f>
        <v>-</v>
      </c>
      <c r="AP270" s="178" t="str">
        <f t="shared" si="94"/>
        <v>-</v>
      </c>
      <c r="AQ270" s="166" t="str">
        <f>IF(J270="s",H270*SUMMARY!$I$12,"-")</f>
        <v>-</v>
      </c>
      <c r="AR270" s="170" t="str">
        <f>IF(J270="S",IF(AO270*SUMMARY!$H$61&gt;AQ270,SUMMARY!$H$61*AQ270,AO270),"-")</f>
        <v>-</v>
      </c>
      <c r="AS270" s="32"/>
      <c r="AT270" s="125">
        <f t="shared" si="100"/>
        <v>0</v>
      </c>
      <c r="AU270" s="125">
        <f t="shared" si="101"/>
        <v>0</v>
      </c>
      <c r="AV270" s="183">
        <f t="shared" si="102"/>
        <v>0</v>
      </c>
      <c r="AW270" s="32"/>
      <c r="AX270" s="32"/>
      <c r="AY270" s="450" t="str">
        <f t="shared" si="103"/>
        <v xml:space="preserve"> </v>
      </c>
    </row>
    <row r="271" spans="1:51" s="120" customFormat="1">
      <c r="A271" s="547"/>
      <c r="B271" s="547"/>
      <c r="C271" s="117">
        <f t="shared" si="104"/>
        <v>250</v>
      </c>
      <c r="D271" s="174"/>
      <c r="E271" s="174"/>
      <c r="F271" s="341">
        <f t="shared" si="95"/>
        <v>0</v>
      </c>
      <c r="G271" s="283"/>
      <c r="H271" s="118" t="str">
        <f t="shared" si="83"/>
        <v>-</v>
      </c>
      <c r="I271" s="119" t="str">
        <f>IF(J271="s",(D271+E271)/16*F271/12*SUMMARY!$H$60," ")</f>
        <v xml:space="preserve"> </v>
      </c>
      <c r="J271" s="119" t="str">
        <f>IF(F271&gt;0,IF(B271&lt;SUMMARY!$H$63,"C","S")," ")</f>
        <v xml:space="preserve"> </v>
      </c>
      <c r="K271" s="119" t="str">
        <f t="shared" si="84"/>
        <v>-</v>
      </c>
      <c r="L271" s="156"/>
      <c r="M271" s="44" t="str">
        <f t="shared" si="85"/>
        <v>-</v>
      </c>
      <c r="N271" s="157">
        <f t="shared" si="96"/>
        <v>0</v>
      </c>
      <c r="O271" s="157">
        <f t="shared" si="97"/>
        <v>0</v>
      </c>
      <c r="P271" s="157">
        <f t="shared" si="98"/>
        <v>0</v>
      </c>
      <c r="Q271" s="157">
        <f t="shared" si="99"/>
        <v>0</v>
      </c>
      <c r="R271" s="158">
        <f t="shared" si="107"/>
        <v>0</v>
      </c>
      <c r="S271" s="158">
        <f t="shared" si="107"/>
        <v>0</v>
      </c>
      <c r="T271" s="158">
        <f t="shared" si="107"/>
        <v>0</v>
      </c>
      <c r="U271" s="158">
        <f t="shared" si="107"/>
        <v>0</v>
      </c>
      <c r="V271" s="158">
        <f t="shared" si="107"/>
        <v>0</v>
      </c>
      <c r="W271" s="158">
        <f t="shared" si="107"/>
        <v>0</v>
      </c>
      <c r="X271" s="158">
        <f t="shared" si="107"/>
        <v>0</v>
      </c>
      <c r="Y271" s="158">
        <f t="shared" si="107"/>
        <v>0</v>
      </c>
      <c r="Z271" s="158">
        <f t="shared" si="107"/>
        <v>0</v>
      </c>
      <c r="AA271" s="158">
        <f t="shared" si="107"/>
        <v>0</v>
      </c>
      <c r="AB271" s="158">
        <f t="shared" si="107"/>
        <v>0</v>
      </c>
      <c r="AC271" s="158">
        <f t="shared" si="105"/>
        <v>0</v>
      </c>
      <c r="AD271" s="158">
        <f t="shared" si="105"/>
        <v>0</v>
      </c>
      <c r="AE271" s="44" t="str">
        <f>IF(J271="s",IF(K271&gt;(SUMMARY!$I$12*H271),K271,0),"- ")</f>
        <v xml:space="preserve">- </v>
      </c>
      <c r="AF271" s="56" t="str">
        <f t="shared" si="86"/>
        <v>OK</v>
      </c>
      <c r="AG271" s="56">
        <f t="shared" si="87"/>
        <v>0</v>
      </c>
      <c r="AH271" s="56">
        <f t="shared" si="88"/>
        <v>0</v>
      </c>
      <c r="AI271" s="56">
        <f t="shared" si="89"/>
        <v>0</v>
      </c>
      <c r="AJ271" s="56">
        <f t="shared" si="90"/>
        <v>0</v>
      </c>
      <c r="AK271" s="56">
        <f t="shared" si="91"/>
        <v>0</v>
      </c>
      <c r="AL271" s="56">
        <f t="shared" si="92"/>
        <v>0</v>
      </c>
      <c r="AM271" s="159" t="b">
        <f t="shared" si="93"/>
        <v>0</v>
      </c>
      <c r="AN271" s="160" t="str">
        <f>IF(J271="c",SUMMARY!$C$13*F271/12,"-")</f>
        <v>-</v>
      </c>
      <c r="AO271" s="160" t="str">
        <f>IF(J271="s",SUMMARY!$C$12*I271,"-")</f>
        <v>-</v>
      </c>
      <c r="AP271" s="178" t="str">
        <f t="shared" si="94"/>
        <v>-</v>
      </c>
      <c r="AQ271" s="166" t="str">
        <f>IF(J271="s",H271*SUMMARY!$I$12,"-")</f>
        <v>-</v>
      </c>
      <c r="AR271" s="170" t="str">
        <f>IF(J271="S",IF(AO271*SUMMARY!$H$61&gt;AQ271,SUMMARY!$H$61*AQ271,AO271),"-")</f>
        <v>-</v>
      </c>
      <c r="AS271" s="32"/>
      <c r="AT271" s="125">
        <f t="shared" si="100"/>
        <v>0</v>
      </c>
      <c r="AU271" s="125">
        <f t="shared" si="101"/>
        <v>0</v>
      </c>
      <c r="AV271" s="183">
        <f t="shared" si="102"/>
        <v>0</v>
      </c>
      <c r="AW271" s="32"/>
      <c r="AX271" s="32"/>
      <c r="AY271" s="450" t="str">
        <f t="shared" si="103"/>
        <v xml:space="preserve"> </v>
      </c>
    </row>
    <row r="272" spans="1:51" s="120" customFormat="1">
      <c r="A272" s="547"/>
      <c r="B272" s="547"/>
      <c r="C272" s="117">
        <f t="shared" si="104"/>
        <v>251</v>
      </c>
      <c r="D272" s="174"/>
      <c r="E272" s="174"/>
      <c r="F272" s="341">
        <f t="shared" si="95"/>
        <v>0</v>
      </c>
      <c r="G272" s="283"/>
      <c r="H272" s="118" t="str">
        <f t="shared" si="83"/>
        <v>-</v>
      </c>
      <c r="I272" s="119" t="str">
        <f>IF(J272="s",(D272+E272)/16*F272/12*SUMMARY!$H$60," ")</f>
        <v xml:space="preserve"> </v>
      </c>
      <c r="J272" s="119" t="str">
        <f>IF(F272&gt;0,IF(B272&lt;SUMMARY!$H$63,"C","S")," ")</f>
        <v xml:space="preserve"> </v>
      </c>
      <c r="K272" s="119" t="str">
        <f t="shared" si="84"/>
        <v>-</v>
      </c>
      <c r="L272" s="156"/>
      <c r="M272" s="44" t="str">
        <f t="shared" si="85"/>
        <v>-</v>
      </c>
      <c r="N272" s="157">
        <f t="shared" si="96"/>
        <v>0</v>
      </c>
      <c r="O272" s="157">
        <f t="shared" si="97"/>
        <v>0</v>
      </c>
      <c r="P272" s="157">
        <f t="shared" si="98"/>
        <v>0</v>
      </c>
      <c r="Q272" s="157">
        <f t="shared" si="99"/>
        <v>0</v>
      </c>
      <c r="R272" s="158">
        <f t="shared" si="107"/>
        <v>0</v>
      </c>
      <c r="S272" s="158">
        <f t="shared" si="107"/>
        <v>0</v>
      </c>
      <c r="T272" s="158">
        <f t="shared" si="107"/>
        <v>0</v>
      </c>
      <c r="U272" s="158">
        <f t="shared" si="107"/>
        <v>0</v>
      </c>
      <c r="V272" s="158">
        <f t="shared" si="107"/>
        <v>0</v>
      </c>
      <c r="W272" s="158">
        <f t="shared" si="107"/>
        <v>0</v>
      </c>
      <c r="X272" s="158">
        <f t="shared" si="107"/>
        <v>0</v>
      </c>
      <c r="Y272" s="158">
        <f t="shared" si="107"/>
        <v>0</v>
      </c>
      <c r="Z272" s="158">
        <f t="shared" si="107"/>
        <v>0</v>
      </c>
      <c r="AA272" s="158">
        <f t="shared" si="107"/>
        <v>0</v>
      </c>
      <c r="AB272" s="158">
        <f t="shared" si="107"/>
        <v>0</v>
      </c>
      <c r="AC272" s="158">
        <f t="shared" si="105"/>
        <v>0</v>
      </c>
      <c r="AD272" s="158">
        <f t="shared" si="105"/>
        <v>0</v>
      </c>
      <c r="AE272" s="44" t="str">
        <f>IF(J272="s",IF(K272&gt;(SUMMARY!$I$12*H272),K272,0),"- ")</f>
        <v xml:space="preserve">- </v>
      </c>
      <c r="AF272" s="56" t="str">
        <f t="shared" si="86"/>
        <v>OK</v>
      </c>
      <c r="AG272" s="56">
        <f t="shared" si="87"/>
        <v>0</v>
      </c>
      <c r="AH272" s="56">
        <f t="shared" si="88"/>
        <v>0</v>
      </c>
      <c r="AI272" s="56">
        <f t="shared" si="89"/>
        <v>0</v>
      </c>
      <c r="AJ272" s="56">
        <f t="shared" si="90"/>
        <v>0</v>
      </c>
      <c r="AK272" s="56">
        <f t="shared" si="91"/>
        <v>0</v>
      </c>
      <c r="AL272" s="56">
        <f t="shared" si="92"/>
        <v>0</v>
      </c>
      <c r="AM272" s="159" t="b">
        <f t="shared" si="93"/>
        <v>0</v>
      </c>
      <c r="AN272" s="160" t="str">
        <f>IF(J272="c",SUMMARY!$C$13*F272/12,"-")</f>
        <v>-</v>
      </c>
      <c r="AO272" s="160" t="str">
        <f>IF(J272="s",SUMMARY!$C$12*I272,"-")</f>
        <v>-</v>
      </c>
      <c r="AP272" s="178" t="str">
        <f t="shared" si="94"/>
        <v>-</v>
      </c>
      <c r="AQ272" s="166" t="str">
        <f>IF(J272="s",H272*SUMMARY!$I$12,"-")</f>
        <v>-</v>
      </c>
      <c r="AR272" s="170" t="str">
        <f>IF(J272="S",IF(AO272*SUMMARY!$H$61&gt;AQ272,SUMMARY!$H$61*AQ272,AO272),"-")</f>
        <v>-</v>
      </c>
      <c r="AS272" s="32"/>
      <c r="AT272" s="125">
        <f t="shared" si="100"/>
        <v>0</v>
      </c>
      <c r="AU272" s="125">
        <f t="shared" si="101"/>
        <v>0</v>
      </c>
      <c r="AV272" s="183">
        <f t="shared" si="102"/>
        <v>0</v>
      </c>
      <c r="AW272" s="32"/>
      <c r="AX272" s="32"/>
      <c r="AY272" s="450" t="str">
        <f t="shared" si="103"/>
        <v xml:space="preserve"> </v>
      </c>
    </row>
    <row r="273" spans="1:51" s="120" customFormat="1">
      <c r="A273" s="547"/>
      <c r="B273" s="547"/>
      <c r="C273" s="117">
        <f>C272+1</f>
        <v>252</v>
      </c>
      <c r="D273" s="174"/>
      <c r="E273" s="174"/>
      <c r="F273" s="341">
        <f t="shared" si="95"/>
        <v>0</v>
      </c>
      <c r="G273" s="283"/>
      <c r="H273" s="118" t="str">
        <f>IF(J273="s",A273*B273,"-")</f>
        <v>-</v>
      </c>
      <c r="I273" s="119" t="str">
        <f>IF(J273="s",(D273+E273)/16*F273/12*SUMMARY!$H$60," ")</f>
        <v xml:space="preserve"> </v>
      </c>
      <c r="J273" s="119" t="str">
        <f>IF(F273&gt;0,IF(B273&lt;SUMMARY!$H$63,"C","S")," ")</f>
        <v xml:space="preserve"> </v>
      </c>
      <c r="K273" s="119" t="str">
        <f t="shared" si="84"/>
        <v>-</v>
      </c>
      <c r="L273" s="156"/>
      <c r="M273" s="44" t="str">
        <f>IF(J273="S",IF(D273&lt;E273,E273,D273),"-")</f>
        <v>-</v>
      </c>
      <c r="N273" s="157">
        <f t="shared" si="96"/>
        <v>0</v>
      </c>
      <c r="O273" s="157">
        <f t="shared" si="97"/>
        <v>0</v>
      </c>
      <c r="P273" s="157">
        <f t="shared" si="98"/>
        <v>0</v>
      </c>
      <c r="Q273" s="157">
        <f t="shared" si="99"/>
        <v>0</v>
      </c>
      <c r="R273" s="158">
        <f t="shared" si="107"/>
        <v>0</v>
      </c>
      <c r="S273" s="158">
        <f t="shared" si="107"/>
        <v>0</v>
      </c>
      <c r="T273" s="158">
        <f t="shared" si="107"/>
        <v>0</v>
      </c>
      <c r="U273" s="158">
        <f t="shared" si="107"/>
        <v>0</v>
      </c>
      <c r="V273" s="158">
        <f t="shared" si="107"/>
        <v>0</v>
      </c>
      <c r="W273" s="158">
        <f t="shared" si="107"/>
        <v>0</v>
      </c>
      <c r="X273" s="158">
        <f t="shared" si="107"/>
        <v>0</v>
      </c>
      <c r="Y273" s="158">
        <f t="shared" si="107"/>
        <v>0</v>
      </c>
      <c r="Z273" s="158">
        <f t="shared" si="107"/>
        <v>0</v>
      </c>
      <c r="AA273" s="158">
        <f t="shared" si="107"/>
        <v>0</v>
      </c>
      <c r="AB273" s="158">
        <f t="shared" si="107"/>
        <v>0</v>
      </c>
      <c r="AC273" s="158">
        <f t="shared" si="105"/>
        <v>0</v>
      </c>
      <c r="AD273" s="158">
        <f t="shared" si="105"/>
        <v>0</v>
      </c>
      <c r="AE273" s="44" t="str">
        <f>IF(J273="s",IF(K273&gt;(SUMMARY!$I$12*H273),K273,0),"- ")</f>
        <v xml:space="preserve">- </v>
      </c>
      <c r="AF273" s="56" t="str">
        <f t="shared" si="86"/>
        <v>OK</v>
      </c>
      <c r="AG273" s="56">
        <f t="shared" si="87"/>
        <v>0</v>
      </c>
      <c r="AH273" s="56">
        <f t="shared" si="88"/>
        <v>0</v>
      </c>
      <c r="AI273" s="56">
        <f t="shared" si="89"/>
        <v>0</v>
      </c>
      <c r="AJ273" s="56">
        <f t="shared" si="90"/>
        <v>0</v>
      </c>
      <c r="AK273" s="56">
        <f t="shared" si="91"/>
        <v>0</v>
      </c>
      <c r="AL273" s="56">
        <f t="shared" si="92"/>
        <v>0</v>
      </c>
      <c r="AM273" s="159" t="b">
        <f t="shared" si="93"/>
        <v>0</v>
      </c>
      <c r="AN273" s="160" t="str">
        <f>IF(J273="c",SUMMARY!$C$13*F273/12,"-")</f>
        <v>-</v>
      </c>
      <c r="AO273" s="160" t="str">
        <f>IF(J273="s",SUMMARY!$C$12*I273,"-")</f>
        <v>-</v>
      </c>
      <c r="AP273" s="178" t="str">
        <f t="shared" si="94"/>
        <v>-</v>
      </c>
      <c r="AQ273" s="166" t="str">
        <f>IF(J273="s",H273*SUMMARY!$I$12,"-")</f>
        <v>-</v>
      </c>
      <c r="AR273" s="170" t="str">
        <f>IF(J273="S",IF(AO273*SUMMARY!$H$61&gt;AQ273,SUMMARY!$H$61*AQ273,AO273),"-")</f>
        <v>-</v>
      </c>
      <c r="AS273" s="32"/>
      <c r="AT273" s="125">
        <f t="shared" si="100"/>
        <v>0</v>
      </c>
      <c r="AU273" s="125">
        <f t="shared" si="101"/>
        <v>0</v>
      </c>
      <c r="AV273" s="183">
        <f t="shared" si="102"/>
        <v>0</v>
      </c>
      <c r="AW273" s="32"/>
      <c r="AX273" s="32"/>
      <c r="AY273" s="450" t="str">
        <f t="shared" si="103"/>
        <v xml:space="preserve"> </v>
      </c>
    </row>
    <row r="274" spans="1:51" s="120" customFormat="1">
      <c r="A274" s="547"/>
      <c r="B274" s="547"/>
      <c r="C274" s="117">
        <f>C273+1</f>
        <v>253</v>
      </c>
      <c r="D274" s="174"/>
      <c r="E274" s="174"/>
      <c r="F274" s="341">
        <f t="shared" si="95"/>
        <v>0</v>
      </c>
      <c r="G274" s="283"/>
      <c r="H274" s="118" t="str">
        <f>IF(J274="s",A274*B274,"-")</f>
        <v>-</v>
      </c>
      <c r="I274" s="119" t="str">
        <f>IF(J274="s",(D274+E274)/16*F274/12*SUMMARY!$H$60," ")</f>
        <v xml:space="preserve"> </v>
      </c>
      <c r="J274" s="119" t="str">
        <f>IF(F274&gt;0,IF(B274&lt;SUMMARY!$H$63,"C","S")," ")</f>
        <v xml:space="preserve"> </v>
      </c>
      <c r="K274" s="119" t="str">
        <f t="shared" si="84"/>
        <v>-</v>
      </c>
      <c r="L274" s="156"/>
      <c r="M274" s="44" t="str">
        <f>IF(J274="S",IF(D274&lt;E274,E274,D274),"-")</f>
        <v>-</v>
      </c>
      <c r="N274" s="157">
        <f t="shared" si="96"/>
        <v>0</v>
      </c>
      <c r="O274" s="157">
        <f t="shared" si="97"/>
        <v>0</v>
      </c>
      <c r="P274" s="157">
        <f t="shared" si="98"/>
        <v>0</v>
      </c>
      <c r="Q274" s="157">
        <f t="shared" si="99"/>
        <v>0</v>
      </c>
      <c r="R274" s="158">
        <f t="shared" si="107"/>
        <v>0</v>
      </c>
      <c r="S274" s="158">
        <f t="shared" si="107"/>
        <v>0</v>
      </c>
      <c r="T274" s="158">
        <f t="shared" si="107"/>
        <v>0</v>
      </c>
      <c r="U274" s="158">
        <f t="shared" si="107"/>
        <v>0</v>
      </c>
      <c r="V274" s="158">
        <f t="shared" si="107"/>
        <v>0</v>
      </c>
      <c r="W274" s="158">
        <f t="shared" si="107"/>
        <v>0</v>
      </c>
      <c r="X274" s="158">
        <f t="shared" si="107"/>
        <v>0</v>
      </c>
      <c r="Y274" s="158">
        <f t="shared" si="107"/>
        <v>0</v>
      </c>
      <c r="Z274" s="158">
        <f t="shared" si="107"/>
        <v>0</v>
      </c>
      <c r="AA274" s="158">
        <f t="shared" si="107"/>
        <v>0</v>
      </c>
      <c r="AB274" s="158">
        <f t="shared" si="107"/>
        <v>0</v>
      </c>
      <c r="AC274" s="158">
        <f t="shared" si="105"/>
        <v>0</v>
      </c>
      <c r="AD274" s="158">
        <f t="shared" si="105"/>
        <v>0</v>
      </c>
      <c r="AE274" s="44" t="str">
        <f>IF(J274="s",IF(K274&gt;(SUMMARY!$I$12*H274),K274,0),"- ")</f>
        <v xml:space="preserve">- </v>
      </c>
      <c r="AF274" s="56" t="str">
        <f t="shared" si="86"/>
        <v>OK</v>
      </c>
      <c r="AG274" s="56">
        <f t="shared" si="87"/>
        <v>0</v>
      </c>
      <c r="AH274" s="56">
        <f t="shared" si="88"/>
        <v>0</v>
      </c>
      <c r="AI274" s="56">
        <f t="shared" si="89"/>
        <v>0</v>
      </c>
      <c r="AJ274" s="56">
        <f t="shared" si="90"/>
        <v>0</v>
      </c>
      <c r="AK274" s="56">
        <f t="shared" si="91"/>
        <v>0</v>
      </c>
      <c r="AL274" s="56">
        <f t="shared" si="92"/>
        <v>0</v>
      </c>
      <c r="AM274" s="159" t="b">
        <f t="shared" si="93"/>
        <v>0</v>
      </c>
      <c r="AN274" s="160" t="str">
        <f>IF(J274="c",SUMMARY!$C$13*F274/12,"-")</f>
        <v>-</v>
      </c>
      <c r="AO274" s="160" t="str">
        <f>IF(J274="s",SUMMARY!$C$12*I274,"-")</f>
        <v>-</v>
      </c>
      <c r="AP274" s="178" t="str">
        <f t="shared" si="94"/>
        <v>-</v>
      </c>
      <c r="AQ274" s="166" t="str">
        <f>IF(J274="s",H274*SUMMARY!$I$12,"-")</f>
        <v>-</v>
      </c>
      <c r="AR274" s="170" t="str">
        <f>IF(J274="S",IF(AO274*SUMMARY!$H$61&gt;AQ274,SUMMARY!$H$61*AQ274,AO274),"-")</f>
        <v>-</v>
      </c>
      <c r="AS274" s="32"/>
      <c r="AT274" s="125">
        <f t="shared" si="100"/>
        <v>0</v>
      </c>
      <c r="AU274" s="125">
        <f t="shared" si="101"/>
        <v>0</v>
      </c>
      <c r="AV274" s="183">
        <f t="shared" si="102"/>
        <v>0</v>
      </c>
      <c r="AW274" s="32"/>
      <c r="AX274" s="32"/>
      <c r="AY274" s="450" t="str">
        <f t="shared" si="103"/>
        <v xml:space="preserve"> </v>
      </c>
    </row>
    <row r="275" spans="1:51" s="120" customFormat="1">
      <c r="A275" s="547"/>
      <c r="B275" s="547"/>
      <c r="C275" s="117">
        <f>C274+1</f>
        <v>254</v>
      </c>
      <c r="D275" s="174"/>
      <c r="E275" s="174"/>
      <c r="F275" s="341">
        <f t="shared" si="95"/>
        <v>0</v>
      </c>
      <c r="G275" s="283"/>
      <c r="H275" s="118" t="str">
        <f>IF(J275="s",A275*B275,"-")</f>
        <v>-</v>
      </c>
      <c r="I275" s="119" t="str">
        <f>IF(J275="s",(D275+E275)/16*F275/12*SUMMARY!$H$60," ")</f>
        <v xml:space="preserve"> </v>
      </c>
      <c r="J275" s="119" t="str">
        <f>IF(F275&gt;0,IF(B275&lt;SUMMARY!$H$63,"C","S")," ")</f>
        <v xml:space="preserve"> </v>
      </c>
      <c r="K275" s="119" t="str">
        <f t="shared" si="84"/>
        <v>-</v>
      </c>
      <c r="L275" s="156"/>
      <c r="M275" s="44" t="str">
        <f>IF(J275="S",IF(D275&lt;E275,E275,D275),"-")</f>
        <v>-</v>
      </c>
      <c r="N275" s="157">
        <f t="shared" si="96"/>
        <v>0</v>
      </c>
      <c r="O275" s="157">
        <f t="shared" si="97"/>
        <v>0</v>
      </c>
      <c r="P275" s="157">
        <f t="shared" si="98"/>
        <v>0</v>
      </c>
      <c r="Q275" s="157">
        <f t="shared" si="99"/>
        <v>0</v>
      </c>
      <c r="R275" s="158">
        <f t="shared" si="107"/>
        <v>0</v>
      </c>
      <c r="S275" s="158">
        <f t="shared" si="107"/>
        <v>0</v>
      </c>
      <c r="T275" s="158">
        <f t="shared" si="107"/>
        <v>0</v>
      </c>
      <c r="U275" s="158">
        <f t="shared" si="107"/>
        <v>0</v>
      </c>
      <c r="V275" s="158">
        <f t="shared" si="107"/>
        <v>0</v>
      </c>
      <c r="W275" s="158">
        <f t="shared" si="107"/>
        <v>0</v>
      </c>
      <c r="X275" s="158">
        <f t="shared" si="107"/>
        <v>0</v>
      </c>
      <c r="Y275" s="158">
        <f t="shared" si="107"/>
        <v>0</v>
      </c>
      <c r="Z275" s="158">
        <f t="shared" si="107"/>
        <v>0</v>
      </c>
      <c r="AA275" s="158">
        <f t="shared" si="107"/>
        <v>0</v>
      </c>
      <c r="AB275" s="158">
        <f t="shared" si="107"/>
        <v>0</v>
      </c>
      <c r="AC275" s="158">
        <f t="shared" si="105"/>
        <v>0</v>
      </c>
      <c r="AD275" s="158">
        <f t="shared" si="105"/>
        <v>0</v>
      </c>
      <c r="AE275" s="44" t="str">
        <f>IF(J275="s",IF(K275&gt;(SUMMARY!$I$12*H275),K275,0),"- ")</f>
        <v xml:space="preserve">- </v>
      </c>
      <c r="AF275" s="56" t="str">
        <f t="shared" si="86"/>
        <v>OK</v>
      </c>
      <c r="AG275" s="56">
        <f t="shared" si="87"/>
        <v>0</v>
      </c>
      <c r="AH275" s="56">
        <f t="shared" si="88"/>
        <v>0</v>
      </c>
      <c r="AI275" s="56">
        <f t="shared" si="89"/>
        <v>0</v>
      </c>
      <c r="AJ275" s="56">
        <f t="shared" si="90"/>
        <v>0</v>
      </c>
      <c r="AK275" s="56">
        <f t="shared" si="91"/>
        <v>0</v>
      </c>
      <c r="AL275" s="56">
        <f t="shared" si="92"/>
        <v>0</v>
      </c>
      <c r="AM275" s="159" t="b">
        <f t="shared" si="93"/>
        <v>0</v>
      </c>
      <c r="AN275" s="160" t="str">
        <f>IF(J275="c",SUMMARY!$C$13*F275/12,"-")</f>
        <v>-</v>
      </c>
      <c r="AO275" s="160" t="str">
        <f>IF(J275="s",SUMMARY!$C$12*I275,"-")</f>
        <v>-</v>
      </c>
      <c r="AP275" s="178" t="str">
        <f t="shared" si="94"/>
        <v>-</v>
      </c>
      <c r="AQ275" s="166" t="str">
        <f>IF(J275="s",H275*SUMMARY!$I$12,"-")</f>
        <v>-</v>
      </c>
      <c r="AR275" s="170" t="str">
        <f>IF(J275="S",IF(AO275*SUMMARY!$H$61&gt;AQ275,SUMMARY!$H$61*AQ275,AO275),"-")</f>
        <v>-</v>
      </c>
      <c r="AS275" s="32"/>
      <c r="AT275" s="125">
        <f t="shared" si="100"/>
        <v>0</v>
      </c>
      <c r="AU275" s="125">
        <f t="shared" si="101"/>
        <v>0</v>
      </c>
      <c r="AV275" s="183">
        <f t="shared" si="102"/>
        <v>0</v>
      </c>
      <c r="AW275" s="32"/>
      <c r="AX275" s="32"/>
      <c r="AY275" s="450" t="str">
        <f t="shared" si="103"/>
        <v xml:space="preserve"> </v>
      </c>
    </row>
    <row r="276" spans="1:51" s="120" customFormat="1">
      <c r="A276" s="547"/>
      <c r="B276" s="547"/>
      <c r="C276" s="117">
        <f>C275+1</f>
        <v>255</v>
      </c>
      <c r="D276" s="174">
        <v>0</v>
      </c>
      <c r="E276" s="174">
        <v>0</v>
      </c>
      <c r="F276" s="174">
        <v>0</v>
      </c>
      <c r="G276" s="283" t="s">
        <v>257</v>
      </c>
      <c r="H276" s="118" t="str">
        <f>IF(J276="s",A276*B276,"-")</f>
        <v>-</v>
      </c>
      <c r="I276" s="119" t="str">
        <f>IF(J276="s",(D276+E276)/16*F276/12*SUMMARY!$H$60," ")</f>
        <v xml:space="preserve"> </v>
      </c>
      <c r="J276" s="119" t="str">
        <f>IF(F276&gt;0,IF(B276&lt;SUMMARY!$H$63,"C","S")," ")</f>
        <v xml:space="preserve"> </v>
      </c>
      <c r="K276" s="119">
        <v>0</v>
      </c>
      <c r="L276" s="156"/>
      <c r="M276" s="44" t="str">
        <f>IF(J276="S",IF(D276&lt;E276,E276,D276),"-")</f>
        <v>-</v>
      </c>
      <c r="N276" s="157">
        <f t="shared" si="96"/>
        <v>0</v>
      </c>
      <c r="O276" s="157">
        <f t="shared" si="97"/>
        <v>0</v>
      </c>
      <c r="P276" s="157">
        <f t="shared" si="98"/>
        <v>0</v>
      </c>
      <c r="Q276" s="157">
        <f t="shared" si="99"/>
        <v>0</v>
      </c>
      <c r="R276" s="158">
        <f t="shared" si="107"/>
        <v>0</v>
      </c>
      <c r="S276" s="158">
        <f t="shared" si="107"/>
        <v>0</v>
      </c>
      <c r="T276" s="158">
        <f t="shared" si="107"/>
        <v>0</v>
      </c>
      <c r="U276" s="158">
        <f t="shared" si="107"/>
        <v>0</v>
      </c>
      <c r="V276" s="158">
        <f t="shared" si="107"/>
        <v>0</v>
      </c>
      <c r="W276" s="158">
        <f t="shared" si="107"/>
        <v>0</v>
      </c>
      <c r="X276" s="158">
        <f t="shared" si="107"/>
        <v>0</v>
      </c>
      <c r="Y276" s="158">
        <f t="shared" si="107"/>
        <v>0</v>
      </c>
      <c r="Z276" s="158">
        <f t="shared" si="107"/>
        <v>0</v>
      </c>
      <c r="AA276" s="158">
        <f t="shared" si="107"/>
        <v>0</v>
      </c>
      <c r="AB276" s="158">
        <f t="shared" si="107"/>
        <v>0</v>
      </c>
      <c r="AC276" s="158">
        <f t="shared" si="105"/>
        <v>0</v>
      </c>
      <c r="AD276" s="158">
        <f t="shared" si="105"/>
        <v>0</v>
      </c>
      <c r="AE276" s="44" t="str">
        <f>IF(J276="s",IF(K276&gt;(SUMMARY!$I$12*H276),K276,0),"- ")</f>
        <v xml:space="preserve">- </v>
      </c>
      <c r="AF276" s="56" t="str">
        <f t="shared" si="86"/>
        <v>OK</v>
      </c>
      <c r="AG276" s="56">
        <f t="shared" si="87"/>
        <v>0</v>
      </c>
      <c r="AH276" s="56">
        <f t="shared" si="88"/>
        <v>0</v>
      </c>
      <c r="AI276" s="56">
        <f t="shared" si="89"/>
        <v>0</v>
      </c>
      <c r="AJ276" s="56">
        <f t="shared" si="90"/>
        <v>0</v>
      </c>
      <c r="AK276" s="56">
        <f t="shared" si="91"/>
        <v>0</v>
      </c>
      <c r="AL276" s="56">
        <f t="shared" si="92"/>
        <v>0</v>
      </c>
      <c r="AM276" s="159" t="b">
        <f t="shared" si="93"/>
        <v>0</v>
      </c>
      <c r="AN276" s="160" t="str">
        <f>IF(J276="c",SUMMARY!$C$13*F276/12,"-")</f>
        <v>-</v>
      </c>
      <c r="AO276" s="160" t="str">
        <f>IF(J276="s",SUMMARY!$C$12*I276,"-")</f>
        <v>-</v>
      </c>
      <c r="AP276" s="178" t="str">
        <f t="shared" si="94"/>
        <v>-</v>
      </c>
      <c r="AQ276" s="166" t="str">
        <f>IF(J276="s",H276*SUMMARY!$I$12,"-")</f>
        <v>-</v>
      </c>
      <c r="AR276" s="170" t="str">
        <f>IF(J276="S",IF(AO276*SUMMARY!$H$61&gt;AQ276,SUMMARY!$H$61*AQ276,AO276),"-")</f>
        <v>-</v>
      </c>
      <c r="AS276" s="32"/>
      <c r="AT276" s="125">
        <f t="shared" si="100"/>
        <v>0</v>
      </c>
      <c r="AU276" s="125">
        <f t="shared" si="101"/>
        <v>0</v>
      </c>
      <c r="AV276" s="183">
        <f t="shared" si="102"/>
        <v>0</v>
      </c>
      <c r="AW276" s="32"/>
      <c r="AX276" s="32"/>
      <c r="AY276" s="450" t="str">
        <f t="shared" si="103"/>
        <v xml:space="preserve"> </v>
      </c>
    </row>
    <row r="277" spans="1:51" s="75" customFormat="1" ht="20.25" customHeight="1">
      <c r="A277" s="548"/>
      <c r="B277" s="548"/>
      <c r="C277" s="121"/>
      <c r="D277" s="121"/>
      <c r="E277" s="121"/>
      <c r="F277" s="122"/>
      <c r="G277" s="123" t="s">
        <v>258</v>
      </c>
      <c r="H277" s="121"/>
      <c r="I277" s="121"/>
      <c r="J277" s="121"/>
      <c r="K277" s="121"/>
      <c r="L277" s="508"/>
      <c r="M277" s="506"/>
      <c r="N277" s="157"/>
      <c r="O277" s="157"/>
      <c r="P277" s="157"/>
      <c r="Q277" s="157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45"/>
      <c r="AE277" s="125"/>
      <c r="AF277" s="125"/>
      <c r="AG277" s="125"/>
      <c r="AH277" s="125"/>
      <c r="AI277" s="32"/>
      <c r="AJ277" s="32"/>
      <c r="AK277" s="32"/>
      <c r="AL277" s="32"/>
      <c r="AM277" s="32"/>
      <c r="AN277" s="32"/>
      <c r="AO277" s="507"/>
      <c r="AP277" s="166"/>
      <c r="AQ277" s="170"/>
      <c r="AR277" s="32"/>
      <c r="AS277" s="32"/>
      <c r="AT277" s="32"/>
      <c r="AU277" s="32"/>
      <c r="AV277" s="32"/>
      <c r="AW277" s="32"/>
      <c r="AX277" s="32"/>
      <c r="AY277" s="450"/>
    </row>
    <row r="278" spans="1:51" s="75" customFormat="1">
      <c r="A278" s="548"/>
      <c r="B278" s="548"/>
      <c r="C278" s="32"/>
      <c r="D278" s="32"/>
      <c r="E278" s="32"/>
      <c r="F278" s="32"/>
      <c r="G278" s="509"/>
      <c r="H278" s="32"/>
      <c r="I278" s="32"/>
      <c r="J278" s="32"/>
      <c r="K278" s="32"/>
      <c r="L278" s="125"/>
      <c r="M278" s="506"/>
      <c r="N278" s="32"/>
      <c r="O278" s="32"/>
      <c r="P278" s="32"/>
      <c r="Q278" s="32"/>
      <c r="R278" s="32"/>
      <c r="S278" s="4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32"/>
      <c r="AH278" s="32"/>
      <c r="AI278" s="32"/>
      <c r="AJ278" s="32"/>
      <c r="AK278" s="32"/>
      <c r="AL278" s="32"/>
      <c r="AM278" s="32"/>
      <c r="AN278" s="166"/>
      <c r="AO278" s="179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</row>
    <row r="279" spans="1:51" s="75" customFormat="1">
      <c r="A279" s="548"/>
      <c r="B279" s="548"/>
      <c r="C279" s="32"/>
      <c r="D279" s="32"/>
      <c r="E279" s="32"/>
      <c r="F279" s="32"/>
      <c r="G279" s="509"/>
      <c r="H279" s="32"/>
      <c r="I279" s="32"/>
      <c r="J279" s="32"/>
      <c r="K279" s="32"/>
      <c r="L279" s="125"/>
      <c r="M279" s="506"/>
      <c r="N279" s="32"/>
      <c r="O279" s="32"/>
      <c r="P279" s="32"/>
      <c r="Q279" s="32"/>
      <c r="R279" s="32"/>
      <c r="S279" s="45"/>
      <c r="T279" s="125"/>
      <c r="U279" s="125"/>
      <c r="V279" s="125"/>
      <c r="W279" s="125"/>
      <c r="X279" s="125"/>
      <c r="Y279" s="125"/>
      <c r="Z279" s="125"/>
      <c r="AA279" s="32"/>
      <c r="AB279" s="32"/>
      <c r="AC279" s="32"/>
      <c r="AD279" s="32"/>
      <c r="AE279" s="32"/>
      <c r="AF279" s="32"/>
      <c r="AG279" s="32"/>
      <c r="AH279" s="166"/>
      <c r="AI279" s="179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</row>
    <row r="280" spans="1:51" s="75" customFormat="1">
      <c r="A280" s="548"/>
      <c r="B280" s="548"/>
      <c r="C280" s="32"/>
      <c r="D280" s="32"/>
      <c r="E280" s="32"/>
      <c r="F280" s="32"/>
      <c r="G280" s="509"/>
      <c r="H280" s="32"/>
      <c r="I280" s="32"/>
      <c r="J280" s="32"/>
      <c r="K280" s="32"/>
      <c r="L280" s="125"/>
      <c r="M280" s="506"/>
      <c r="N280" s="32"/>
      <c r="O280" s="32"/>
      <c r="P280" s="32"/>
      <c r="Q280" s="32"/>
      <c r="R280" s="32"/>
      <c r="S280" s="45"/>
      <c r="T280" s="125"/>
      <c r="U280" s="125"/>
      <c r="V280" s="125"/>
      <c r="W280" s="125"/>
      <c r="X280" s="125"/>
      <c r="Y280" s="125"/>
      <c r="Z280" s="125"/>
      <c r="AA280" s="32"/>
      <c r="AB280" s="32"/>
      <c r="AC280" s="32"/>
      <c r="AD280" s="32"/>
      <c r="AE280" s="32"/>
      <c r="AF280" s="32"/>
      <c r="AG280" s="32"/>
      <c r="AH280" s="166"/>
      <c r="AI280" s="179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</row>
    <row r="281" spans="1:51" s="75" customFormat="1">
      <c r="A281" s="548"/>
      <c r="B281" s="548"/>
      <c r="C281" s="32"/>
      <c r="D281" s="32"/>
      <c r="E281" s="32"/>
      <c r="F281" s="32"/>
      <c r="G281" s="509"/>
      <c r="H281" s="32"/>
      <c r="I281" s="32"/>
      <c r="J281" s="32"/>
      <c r="K281" s="32"/>
      <c r="L281" s="125"/>
      <c r="M281" s="506"/>
      <c r="N281" s="32"/>
      <c r="O281" s="32"/>
      <c r="P281" s="32"/>
      <c r="Q281" s="32"/>
      <c r="R281" s="32"/>
      <c r="S281" s="45"/>
      <c r="T281" s="125"/>
      <c r="U281" s="125"/>
      <c r="V281" s="125"/>
      <c r="W281" s="125"/>
      <c r="X281" s="125"/>
      <c r="Y281" s="125"/>
      <c r="Z281" s="125"/>
      <c r="AA281" s="32"/>
      <c r="AB281" s="32"/>
      <c r="AC281" s="32"/>
      <c r="AD281" s="32"/>
      <c r="AE281" s="32"/>
      <c r="AF281" s="32"/>
      <c r="AG281" s="32"/>
      <c r="AH281" s="166"/>
      <c r="AI281" s="170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</row>
    <row r="282" spans="1:51" s="75" customFormat="1">
      <c r="A282" s="548"/>
      <c r="B282" s="548"/>
      <c r="C282" s="32"/>
      <c r="D282" s="32"/>
      <c r="E282" s="32"/>
      <c r="F282" s="32"/>
      <c r="G282" s="509"/>
      <c r="H282" s="32"/>
      <c r="I282" s="32"/>
      <c r="J282" s="32"/>
      <c r="K282" s="32"/>
      <c r="L282" s="125"/>
      <c r="M282" s="506"/>
      <c r="N282" s="32"/>
      <c r="O282" s="32"/>
      <c r="P282" s="32"/>
      <c r="Q282" s="32"/>
      <c r="R282" s="32"/>
      <c r="S282" s="45"/>
      <c r="T282" s="125"/>
      <c r="U282" s="125"/>
      <c r="V282" s="125"/>
      <c r="W282" s="125"/>
      <c r="X282" s="125"/>
      <c r="Y282" s="125"/>
      <c r="Z282" s="125"/>
      <c r="AA282" s="32"/>
      <c r="AB282" s="32"/>
      <c r="AC282" s="32"/>
      <c r="AD282" s="32"/>
      <c r="AE282" s="32"/>
      <c r="AF282" s="32"/>
      <c r="AG282" s="32"/>
      <c r="AH282" s="166"/>
      <c r="AI282" s="170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</row>
    <row r="283" spans="1:51" s="75" customFormat="1">
      <c r="A283" s="548"/>
      <c r="B283" s="548"/>
      <c r="C283" s="32"/>
      <c r="D283" s="32"/>
      <c r="E283" s="32"/>
      <c r="F283" s="32"/>
      <c r="G283" s="509"/>
      <c r="H283" s="32"/>
      <c r="I283" s="32"/>
      <c r="J283" s="32"/>
      <c r="K283" s="32"/>
      <c r="L283" s="125"/>
      <c r="M283" s="506"/>
      <c r="N283" s="32"/>
      <c r="O283" s="32"/>
      <c r="P283" s="32"/>
      <c r="Q283" s="32"/>
      <c r="R283" s="32"/>
      <c r="S283" s="45"/>
      <c r="T283" s="125"/>
      <c r="U283" s="125"/>
      <c r="V283" s="125"/>
      <c r="W283" s="125"/>
      <c r="X283" s="125"/>
      <c r="Y283" s="125"/>
      <c r="Z283" s="125"/>
      <c r="AA283" s="32"/>
      <c r="AB283" s="32"/>
      <c r="AC283" s="32"/>
      <c r="AD283" s="32"/>
      <c r="AE283" s="32"/>
      <c r="AF283" s="32"/>
      <c r="AG283" s="32"/>
      <c r="AH283" s="166"/>
      <c r="AI283" s="170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</row>
    <row r="284" spans="1:51" s="75" customFormat="1">
      <c r="A284" s="548"/>
      <c r="B284" s="548"/>
      <c r="C284" s="32"/>
      <c r="D284" s="32"/>
      <c r="E284" s="32"/>
      <c r="F284" s="32"/>
      <c r="G284" s="509"/>
      <c r="H284" s="32"/>
      <c r="I284" s="32"/>
      <c r="J284" s="32"/>
      <c r="K284" s="32"/>
      <c r="L284" s="125"/>
      <c r="M284" s="506"/>
      <c r="N284" s="32"/>
      <c r="O284" s="32"/>
      <c r="P284" s="32"/>
      <c r="Q284" s="32"/>
      <c r="R284" s="32"/>
      <c r="S284" s="45"/>
      <c r="T284" s="125"/>
      <c r="U284" s="125"/>
      <c r="V284" s="125"/>
      <c r="W284" s="125"/>
      <c r="X284" s="125"/>
      <c r="Y284" s="125"/>
      <c r="Z284" s="125"/>
      <c r="AA284" s="32"/>
      <c r="AB284" s="32"/>
      <c r="AC284" s="32"/>
      <c r="AD284" s="32"/>
      <c r="AE284" s="32"/>
      <c r="AF284" s="32"/>
      <c r="AG284" s="32"/>
      <c r="AH284" s="166"/>
      <c r="AI284" s="170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</row>
    <row r="285" spans="1:51" s="75" customFormat="1">
      <c r="A285" s="548"/>
      <c r="B285" s="548"/>
      <c r="C285" s="32"/>
      <c r="D285" s="32"/>
      <c r="E285" s="32"/>
      <c r="F285" s="32"/>
      <c r="G285" s="509"/>
      <c r="H285" s="32"/>
      <c r="I285" s="32"/>
      <c r="J285" s="32"/>
      <c r="K285" s="32"/>
      <c r="L285" s="125"/>
      <c r="M285" s="506"/>
      <c r="N285" s="32"/>
      <c r="O285" s="32"/>
      <c r="P285" s="32"/>
      <c r="Q285" s="32"/>
      <c r="R285" s="32"/>
      <c r="S285" s="45"/>
      <c r="T285" s="125"/>
      <c r="U285" s="125"/>
      <c r="V285" s="125"/>
      <c r="W285" s="125"/>
      <c r="X285" s="125"/>
      <c r="Y285" s="125"/>
      <c r="Z285" s="125"/>
      <c r="AA285" s="32"/>
      <c r="AB285" s="32"/>
      <c r="AC285" s="32"/>
      <c r="AD285" s="32"/>
      <c r="AE285" s="32"/>
      <c r="AF285" s="32"/>
      <c r="AG285" s="32"/>
      <c r="AH285" s="166"/>
      <c r="AI285" s="170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</row>
    <row r="286" spans="1:51" s="75" customFormat="1">
      <c r="A286" s="548"/>
      <c r="B286" s="548"/>
      <c r="C286" s="32"/>
      <c r="D286" s="32"/>
      <c r="E286" s="32"/>
      <c r="F286" s="32"/>
      <c r="G286" s="509"/>
      <c r="H286" s="32"/>
      <c r="I286" s="32"/>
      <c r="J286" s="32"/>
      <c r="K286" s="32"/>
      <c r="L286" s="125"/>
      <c r="M286" s="506"/>
      <c r="N286" s="32"/>
      <c r="O286" s="32"/>
      <c r="P286" s="32"/>
      <c r="Q286" s="32"/>
      <c r="R286" s="32"/>
      <c r="S286" s="45"/>
      <c r="T286" s="125"/>
      <c r="U286" s="125"/>
      <c r="V286" s="125"/>
      <c r="W286" s="125"/>
      <c r="X286" s="125"/>
      <c r="Y286" s="125"/>
      <c r="Z286" s="125"/>
      <c r="AA286" s="32"/>
      <c r="AB286" s="32"/>
      <c r="AC286" s="32"/>
      <c r="AD286" s="32"/>
      <c r="AE286" s="32"/>
      <c r="AF286" s="32"/>
      <c r="AG286" s="32"/>
      <c r="AH286" s="166"/>
      <c r="AI286" s="170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</row>
    <row r="287" spans="1:51" s="75" customFormat="1">
      <c r="A287" s="548"/>
      <c r="B287" s="548"/>
      <c r="C287" s="32"/>
      <c r="D287" s="32"/>
      <c r="E287" s="32"/>
      <c r="F287" s="32"/>
      <c r="G287" s="509"/>
      <c r="H287" s="32"/>
      <c r="I287" s="32"/>
      <c r="J287" s="32"/>
      <c r="K287" s="32"/>
      <c r="L287" s="125"/>
      <c r="M287" s="506"/>
      <c r="N287" s="32"/>
      <c r="O287" s="32"/>
      <c r="P287" s="32"/>
      <c r="Q287" s="32"/>
      <c r="R287" s="32"/>
      <c r="S287" s="45"/>
      <c r="T287" s="125"/>
      <c r="U287" s="125"/>
      <c r="V287" s="125"/>
      <c r="W287" s="125"/>
      <c r="X287" s="125"/>
      <c r="Y287" s="125"/>
      <c r="Z287" s="125"/>
      <c r="AA287" s="32"/>
      <c r="AB287" s="32"/>
      <c r="AC287" s="32"/>
      <c r="AD287" s="32"/>
      <c r="AE287" s="32"/>
      <c r="AF287" s="32"/>
      <c r="AG287" s="32"/>
      <c r="AH287" s="166"/>
      <c r="AI287" s="170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</row>
    <row r="288" spans="1:51" s="75" customFormat="1">
      <c r="A288" s="548"/>
      <c r="B288" s="548"/>
      <c r="C288" s="32"/>
      <c r="D288" s="32"/>
      <c r="E288" s="32"/>
      <c r="F288" s="32"/>
      <c r="G288" s="509"/>
      <c r="H288" s="32"/>
      <c r="I288" s="32"/>
      <c r="J288" s="32"/>
      <c r="K288" s="32"/>
      <c r="L288" s="125"/>
      <c r="M288" s="506"/>
      <c r="N288" s="32"/>
      <c r="O288" s="32"/>
      <c r="P288" s="32"/>
      <c r="Q288" s="32"/>
      <c r="R288" s="32"/>
      <c r="S288" s="45"/>
      <c r="T288" s="125"/>
      <c r="U288" s="125"/>
      <c r="V288" s="125"/>
      <c r="W288" s="125"/>
      <c r="X288" s="125"/>
      <c r="Y288" s="125"/>
      <c r="Z288" s="125"/>
      <c r="AA288" s="32"/>
      <c r="AB288" s="32"/>
      <c r="AC288" s="32"/>
      <c r="AD288" s="32"/>
      <c r="AE288" s="32"/>
      <c r="AF288" s="32"/>
      <c r="AG288" s="32"/>
      <c r="AH288" s="166"/>
      <c r="AI288" s="170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</row>
    <row r="289" spans="1:42" s="75" customFormat="1">
      <c r="A289" s="548"/>
      <c r="B289" s="548"/>
      <c r="C289" s="32"/>
      <c r="D289" s="32"/>
      <c r="E289" s="32"/>
      <c r="F289" s="32"/>
      <c r="G289" s="509"/>
      <c r="H289" s="32"/>
      <c r="I289" s="32"/>
      <c r="J289" s="32"/>
      <c r="K289" s="32"/>
      <c r="L289" s="125"/>
      <c r="M289" s="506"/>
      <c r="N289" s="32"/>
      <c r="O289" s="32"/>
      <c r="P289" s="32"/>
      <c r="Q289" s="32"/>
      <c r="R289" s="32"/>
      <c r="S289" s="45"/>
      <c r="T289" s="125"/>
      <c r="U289" s="125"/>
      <c r="V289" s="125"/>
      <c r="W289" s="125"/>
      <c r="X289" s="125"/>
      <c r="Y289" s="125"/>
      <c r="Z289" s="125"/>
      <c r="AA289" s="32"/>
      <c r="AB289" s="32"/>
      <c r="AC289" s="32"/>
      <c r="AD289" s="32"/>
      <c r="AE289" s="32"/>
      <c r="AF289" s="32"/>
      <c r="AG289" s="32"/>
      <c r="AH289" s="166"/>
      <c r="AI289" s="170"/>
      <c r="AJ289" s="32"/>
      <c r="AK289" s="32"/>
      <c r="AL289" s="32"/>
      <c r="AM289" s="32"/>
      <c r="AN289" s="32"/>
      <c r="AO289" s="32"/>
      <c r="AP289" s="32"/>
    </row>
    <row r="290" spans="1:42" s="75" customFormat="1">
      <c r="A290" s="548"/>
      <c r="B290" s="548"/>
      <c r="C290" s="32"/>
      <c r="D290" s="32"/>
      <c r="E290" s="32"/>
      <c r="F290" s="32"/>
      <c r="G290" s="509"/>
      <c r="H290" s="32"/>
      <c r="I290" s="32"/>
      <c r="J290" s="32"/>
      <c r="K290" s="32"/>
      <c r="L290" s="125"/>
      <c r="M290" s="506"/>
      <c r="N290" s="32"/>
      <c r="O290" s="32"/>
      <c r="P290" s="32"/>
      <c r="Q290" s="32"/>
      <c r="R290" s="32"/>
      <c r="S290" s="45"/>
      <c r="T290" s="125"/>
      <c r="U290" s="125"/>
      <c r="V290" s="125"/>
      <c r="W290" s="125"/>
      <c r="X290" s="125"/>
      <c r="Y290" s="125"/>
      <c r="Z290" s="125"/>
      <c r="AA290" s="32"/>
      <c r="AB290" s="32"/>
      <c r="AC290" s="32"/>
      <c r="AD290" s="32"/>
      <c r="AE290" s="32"/>
      <c r="AF290" s="32"/>
      <c r="AG290" s="32"/>
      <c r="AH290" s="166"/>
      <c r="AI290" s="170"/>
      <c r="AJ290" s="32"/>
      <c r="AK290" s="32"/>
      <c r="AL290" s="32"/>
      <c r="AM290" s="32"/>
      <c r="AN290" s="32"/>
      <c r="AO290" s="32"/>
      <c r="AP290" s="32"/>
    </row>
    <row r="291" spans="1:42" s="75" customFormat="1">
      <c r="A291" s="548"/>
      <c r="B291" s="548"/>
      <c r="C291" s="32"/>
      <c r="D291" s="32"/>
      <c r="E291" s="32"/>
      <c r="F291" s="32"/>
      <c r="G291" s="509"/>
      <c r="H291" s="32"/>
      <c r="I291" s="32"/>
      <c r="J291" s="32"/>
      <c r="K291" s="32"/>
      <c r="L291" s="125"/>
      <c r="M291" s="506"/>
      <c r="N291" s="32"/>
      <c r="O291" s="32"/>
      <c r="P291" s="32"/>
      <c r="Q291" s="32"/>
      <c r="R291" s="32"/>
      <c r="S291" s="45"/>
      <c r="T291" s="125"/>
      <c r="U291" s="125"/>
      <c r="V291" s="125"/>
      <c r="W291" s="125"/>
      <c r="X291" s="125"/>
      <c r="Y291" s="125"/>
      <c r="Z291" s="125"/>
      <c r="AA291" s="32"/>
      <c r="AB291" s="32"/>
      <c r="AC291" s="32"/>
      <c r="AD291" s="32"/>
      <c r="AE291" s="32"/>
      <c r="AF291" s="32"/>
      <c r="AG291" s="32"/>
      <c r="AH291" s="166"/>
      <c r="AI291" s="170"/>
      <c r="AJ291" s="32"/>
      <c r="AK291" s="32"/>
      <c r="AL291" s="32"/>
      <c r="AM291" s="32"/>
      <c r="AN291" s="32"/>
      <c r="AO291" s="32"/>
      <c r="AP291" s="32"/>
    </row>
    <row r="292" spans="1:42" s="75" customFormat="1">
      <c r="A292" s="548"/>
      <c r="B292" s="548"/>
      <c r="C292" s="32"/>
      <c r="D292" s="32"/>
      <c r="E292" s="32"/>
      <c r="F292" s="32"/>
      <c r="G292" s="509"/>
      <c r="H292" s="32"/>
      <c r="I292" s="32"/>
      <c r="J292" s="32"/>
      <c r="K292" s="32"/>
      <c r="L292" s="125"/>
      <c r="M292" s="506"/>
      <c r="N292" s="32"/>
      <c r="O292" s="32"/>
      <c r="P292" s="32"/>
      <c r="Q292" s="32"/>
      <c r="R292" s="32"/>
      <c r="S292" s="45"/>
      <c r="T292" s="125"/>
      <c r="U292" s="125"/>
      <c r="V292" s="125"/>
      <c r="W292" s="125"/>
      <c r="X292" s="125"/>
      <c r="Y292" s="125"/>
      <c r="Z292" s="125"/>
      <c r="AA292" s="32"/>
      <c r="AB292" s="32"/>
      <c r="AC292" s="32"/>
      <c r="AD292" s="32"/>
      <c r="AE292" s="32"/>
      <c r="AF292" s="32"/>
      <c r="AG292" s="32"/>
      <c r="AH292" s="166"/>
      <c r="AI292" s="170"/>
      <c r="AJ292" s="32"/>
      <c r="AK292" s="32"/>
      <c r="AL292" s="32"/>
      <c r="AM292" s="32"/>
      <c r="AN292" s="32"/>
      <c r="AO292" s="32"/>
      <c r="AP292" s="32"/>
    </row>
    <row r="293" spans="1:42" s="75" customFormat="1">
      <c r="A293" s="548"/>
      <c r="B293" s="548"/>
      <c r="C293" s="32"/>
      <c r="D293" s="32"/>
      <c r="E293" s="32"/>
      <c r="F293" s="32"/>
      <c r="G293" s="509"/>
      <c r="H293" s="32"/>
      <c r="I293" s="32"/>
      <c r="J293" s="32"/>
      <c r="K293" s="32"/>
      <c r="L293" s="125"/>
      <c r="M293" s="506"/>
      <c r="N293" s="32"/>
      <c r="O293" s="32"/>
      <c r="P293" s="32"/>
      <c r="Q293" s="32"/>
      <c r="R293" s="32"/>
      <c r="S293" s="45"/>
      <c r="T293" s="125"/>
      <c r="U293" s="125"/>
      <c r="V293" s="125"/>
      <c r="W293" s="125"/>
      <c r="X293" s="125"/>
      <c r="Y293" s="125"/>
      <c r="Z293" s="125"/>
      <c r="AA293" s="32"/>
      <c r="AB293" s="32"/>
      <c r="AC293" s="32"/>
      <c r="AD293" s="32"/>
      <c r="AE293" s="32"/>
      <c r="AF293" s="32"/>
      <c r="AG293" s="32"/>
      <c r="AH293" s="166"/>
      <c r="AI293" s="170"/>
      <c r="AJ293" s="32"/>
      <c r="AK293" s="32"/>
      <c r="AL293" s="32"/>
      <c r="AM293" s="32"/>
      <c r="AN293" s="32"/>
      <c r="AO293" s="32"/>
      <c r="AP293" s="32"/>
    </row>
    <row r="294" spans="1:42" s="75" customFormat="1">
      <c r="A294" s="548"/>
      <c r="B294" s="548"/>
      <c r="C294" s="32"/>
      <c r="D294" s="32"/>
      <c r="E294" s="32"/>
      <c r="F294" s="32"/>
      <c r="G294" s="509"/>
      <c r="H294" s="32"/>
      <c r="I294" s="32"/>
      <c r="J294" s="32"/>
      <c r="K294" s="32"/>
      <c r="L294" s="125"/>
      <c r="M294" s="506"/>
      <c r="N294" s="32"/>
      <c r="O294" s="32"/>
      <c r="P294" s="32"/>
      <c r="Q294" s="32"/>
      <c r="R294" s="32"/>
      <c r="S294" s="45"/>
      <c r="T294" s="125"/>
      <c r="U294" s="125"/>
      <c r="V294" s="125"/>
      <c r="W294" s="125"/>
      <c r="X294" s="125"/>
      <c r="Y294" s="125"/>
      <c r="Z294" s="125"/>
      <c r="AA294" s="32"/>
      <c r="AB294" s="32"/>
      <c r="AC294" s="32"/>
      <c r="AD294" s="32"/>
      <c r="AE294" s="32"/>
      <c r="AF294" s="32"/>
      <c r="AG294" s="32"/>
      <c r="AH294" s="166"/>
      <c r="AI294" s="170"/>
      <c r="AJ294" s="32"/>
      <c r="AK294" s="32"/>
      <c r="AL294" s="32"/>
      <c r="AM294" s="32"/>
      <c r="AN294" s="32"/>
      <c r="AO294" s="32"/>
      <c r="AP294" s="32"/>
    </row>
    <row r="295" spans="1:42" s="75" customFormat="1">
      <c r="A295" s="548"/>
      <c r="B295" s="548"/>
      <c r="C295" s="32"/>
      <c r="D295" s="32"/>
      <c r="E295" s="32"/>
      <c r="F295" s="32"/>
      <c r="G295" s="509"/>
      <c r="H295" s="32"/>
      <c r="I295" s="32"/>
      <c r="J295" s="32"/>
      <c r="K295" s="32"/>
      <c r="L295" s="125"/>
      <c r="M295" s="506"/>
      <c r="N295" s="32"/>
      <c r="O295" s="32"/>
      <c r="P295" s="32"/>
      <c r="Q295" s="32"/>
      <c r="R295" s="32"/>
      <c r="S295" s="45"/>
      <c r="T295" s="125"/>
      <c r="U295" s="125"/>
      <c r="V295" s="125"/>
      <c r="W295" s="125"/>
      <c r="X295" s="125"/>
      <c r="Y295" s="125"/>
      <c r="Z295" s="125"/>
      <c r="AA295" s="32"/>
      <c r="AB295" s="32"/>
      <c r="AC295" s="32"/>
      <c r="AD295" s="32"/>
      <c r="AE295" s="32"/>
      <c r="AF295" s="32"/>
      <c r="AG295" s="32"/>
      <c r="AH295" s="166"/>
      <c r="AI295" s="170"/>
      <c r="AJ295" s="32"/>
      <c r="AK295" s="32"/>
      <c r="AL295" s="32"/>
      <c r="AM295" s="32"/>
      <c r="AN295" s="32"/>
      <c r="AO295" s="32"/>
      <c r="AP295" s="32"/>
    </row>
    <row r="296" spans="1:42" s="75" customFormat="1">
      <c r="A296" s="548"/>
      <c r="B296" s="548"/>
      <c r="C296" s="32"/>
      <c r="D296" s="32"/>
      <c r="E296" s="32"/>
      <c r="F296" s="32"/>
      <c r="G296" s="509"/>
      <c r="H296" s="32"/>
      <c r="I296" s="32"/>
      <c r="J296" s="32"/>
      <c r="K296" s="32"/>
      <c r="L296" s="125"/>
      <c r="M296" s="506"/>
      <c r="N296" s="32"/>
      <c r="O296" s="32"/>
      <c r="P296" s="32"/>
      <c r="Q296" s="32"/>
      <c r="R296" s="32"/>
      <c r="S296" s="45"/>
      <c r="T296" s="125"/>
      <c r="U296" s="125"/>
      <c r="V296" s="125"/>
      <c r="W296" s="125"/>
      <c r="X296" s="125"/>
      <c r="Y296" s="125"/>
      <c r="Z296" s="125"/>
      <c r="AA296" s="32"/>
      <c r="AB296" s="32"/>
      <c r="AC296" s="32"/>
      <c r="AD296" s="32"/>
      <c r="AE296" s="32"/>
      <c r="AF296" s="32"/>
      <c r="AG296" s="32"/>
      <c r="AH296" s="166"/>
      <c r="AI296" s="170"/>
      <c r="AJ296" s="32"/>
      <c r="AK296" s="32"/>
      <c r="AL296" s="32"/>
      <c r="AM296" s="32"/>
      <c r="AN296" s="32"/>
      <c r="AO296" s="32"/>
      <c r="AP296" s="32"/>
    </row>
    <row r="297" spans="1:42" s="75" customFormat="1">
      <c r="A297" s="548"/>
      <c r="B297" s="548"/>
      <c r="C297" s="32"/>
      <c r="D297" s="32"/>
      <c r="E297" s="32"/>
      <c r="F297" s="32"/>
      <c r="G297" s="509"/>
      <c r="H297" s="32"/>
      <c r="I297" s="32"/>
      <c r="J297" s="32"/>
      <c r="K297" s="32"/>
      <c r="L297" s="125"/>
      <c r="M297" s="506"/>
      <c r="N297" s="32"/>
      <c r="O297" s="32"/>
      <c r="P297" s="32"/>
      <c r="Q297" s="32"/>
      <c r="R297" s="32"/>
      <c r="S297" s="45"/>
      <c r="T297" s="125"/>
      <c r="U297" s="125"/>
      <c r="V297" s="125"/>
      <c r="W297" s="125"/>
      <c r="X297" s="125"/>
      <c r="Y297" s="125"/>
      <c r="Z297" s="125"/>
      <c r="AA297" s="32"/>
      <c r="AB297" s="32"/>
      <c r="AC297" s="32"/>
      <c r="AD297" s="32"/>
      <c r="AE297" s="32"/>
      <c r="AF297" s="32"/>
      <c r="AG297" s="32"/>
      <c r="AH297" s="166"/>
      <c r="AI297" s="170"/>
      <c r="AJ297" s="32"/>
      <c r="AK297" s="32"/>
      <c r="AL297" s="32"/>
      <c r="AM297" s="32"/>
      <c r="AN297" s="32"/>
      <c r="AO297" s="32"/>
      <c r="AP297" s="32"/>
    </row>
    <row r="298" spans="1:42" s="75" customFormat="1">
      <c r="A298" s="548"/>
      <c r="B298" s="548"/>
      <c r="C298" s="32"/>
      <c r="D298" s="32"/>
      <c r="E298" s="32"/>
      <c r="F298" s="32"/>
      <c r="G298" s="509"/>
      <c r="H298" s="32"/>
      <c r="I298" s="32"/>
      <c r="J298" s="32"/>
      <c r="K298" s="32"/>
      <c r="L298" s="125"/>
      <c r="M298" s="506"/>
      <c r="N298" s="32"/>
      <c r="O298" s="32"/>
      <c r="P298" s="32"/>
      <c r="Q298" s="32"/>
      <c r="R298" s="32"/>
      <c r="S298" s="45"/>
      <c r="T298" s="125"/>
      <c r="U298" s="125"/>
      <c r="V298" s="125"/>
      <c r="W298" s="125"/>
      <c r="X298" s="125"/>
      <c r="Y298" s="125"/>
      <c r="Z298" s="125"/>
      <c r="AA298" s="32"/>
      <c r="AB298" s="32"/>
      <c r="AC298" s="32"/>
      <c r="AD298" s="32"/>
      <c r="AE298" s="32"/>
      <c r="AF298" s="32"/>
      <c r="AG298" s="32"/>
      <c r="AH298" s="166"/>
      <c r="AI298" s="170"/>
      <c r="AJ298" s="32"/>
      <c r="AK298" s="32"/>
      <c r="AL298" s="32"/>
      <c r="AM298" s="32"/>
      <c r="AN298" s="32"/>
      <c r="AO298" s="32"/>
      <c r="AP298" s="32"/>
    </row>
    <row r="299" spans="1:42" s="75" customFormat="1">
      <c r="A299" s="548"/>
      <c r="B299" s="548"/>
      <c r="C299" s="32"/>
      <c r="D299" s="32"/>
      <c r="E299" s="32"/>
      <c r="F299" s="32"/>
      <c r="G299" s="509"/>
      <c r="H299" s="32"/>
      <c r="I299" s="32"/>
      <c r="J299" s="32"/>
      <c r="K299" s="32"/>
      <c r="L299" s="125"/>
      <c r="M299" s="506"/>
      <c r="N299" s="32"/>
      <c r="O299" s="32"/>
      <c r="P299" s="32"/>
      <c r="Q299" s="32"/>
      <c r="R299" s="32"/>
      <c r="S299" s="45"/>
      <c r="T299" s="125"/>
      <c r="U299" s="125"/>
      <c r="V299" s="125"/>
      <c r="W299" s="125"/>
      <c r="X299" s="125"/>
      <c r="Y299" s="125"/>
      <c r="Z299" s="125"/>
      <c r="AA299" s="32"/>
      <c r="AB299" s="32"/>
      <c r="AC299" s="32"/>
      <c r="AD299" s="32"/>
      <c r="AE299" s="32"/>
      <c r="AF299" s="32"/>
      <c r="AG299" s="32"/>
      <c r="AH299" s="166"/>
      <c r="AI299" s="170"/>
      <c r="AJ299" s="32"/>
      <c r="AK299" s="32"/>
      <c r="AL299" s="32"/>
      <c r="AM299" s="32"/>
      <c r="AN299" s="32"/>
      <c r="AO299" s="32"/>
      <c r="AP299" s="32"/>
    </row>
    <row r="300" spans="1:42" s="75" customFormat="1">
      <c r="A300" s="548"/>
      <c r="B300" s="548"/>
      <c r="C300" s="32"/>
      <c r="D300" s="32"/>
      <c r="E300" s="32"/>
      <c r="F300" s="32"/>
      <c r="G300" s="509"/>
      <c r="H300" s="32"/>
      <c r="I300" s="32"/>
      <c r="J300" s="32"/>
      <c r="K300" s="32"/>
      <c r="L300" s="125"/>
      <c r="M300" s="506"/>
      <c r="N300" s="32"/>
      <c r="O300" s="32"/>
      <c r="P300" s="32"/>
      <c r="Q300" s="32"/>
      <c r="R300" s="32"/>
      <c r="S300" s="45"/>
      <c r="T300" s="125"/>
      <c r="U300" s="125"/>
      <c r="V300" s="125"/>
      <c r="W300" s="125"/>
      <c r="X300" s="125"/>
      <c r="Y300" s="125"/>
      <c r="Z300" s="125"/>
      <c r="AA300" s="32"/>
      <c r="AB300" s="32"/>
      <c r="AC300" s="32"/>
      <c r="AD300" s="32"/>
      <c r="AE300" s="32"/>
      <c r="AF300" s="32"/>
      <c r="AG300" s="32"/>
      <c r="AH300" s="166"/>
      <c r="AI300" s="170"/>
      <c r="AJ300" s="32"/>
      <c r="AK300" s="32"/>
      <c r="AL300" s="32"/>
      <c r="AM300" s="32"/>
      <c r="AN300" s="32"/>
      <c r="AO300" s="32"/>
      <c r="AP300" s="32"/>
    </row>
    <row r="301" spans="1:42" s="75" customFormat="1">
      <c r="A301" s="548"/>
      <c r="B301" s="548"/>
      <c r="C301" s="32"/>
      <c r="D301" s="32"/>
      <c r="E301" s="32"/>
      <c r="F301" s="32"/>
      <c r="G301" s="509"/>
      <c r="H301" s="32"/>
      <c r="I301" s="32"/>
      <c r="J301" s="32"/>
      <c r="K301" s="32"/>
      <c r="L301" s="125"/>
      <c r="M301" s="506"/>
      <c r="N301" s="32"/>
      <c r="O301" s="32"/>
      <c r="P301" s="32"/>
      <c r="Q301" s="32"/>
      <c r="R301" s="32"/>
      <c r="S301" s="45"/>
      <c r="T301" s="125"/>
      <c r="U301" s="125"/>
      <c r="V301" s="125"/>
      <c r="W301" s="125"/>
      <c r="X301" s="125"/>
      <c r="Y301" s="125"/>
      <c r="Z301" s="125"/>
      <c r="AA301" s="32"/>
      <c r="AB301" s="32"/>
      <c r="AC301" s="32"/>
      <c r="AD301" s="32"/>
      <c r="AE301" s="32"/>
      <c r="AF301" s="32"/>
      <c r="AG301" s="32"/>
      <c r="AH301" s="166"/>
      <c r="AI301" s="170"/>
      <c r="AJ301" s="32"/>
      <c r="AK301" s="32"/>
      <c r="AL301" s="32"/>
      <c r="AM301" s="32"/>
      <c r="AN301" s="32"/>
      <c r="AO301" s="32"/>
      <c r="AP301" s="32"/>
    </row>
    <row r="302" spans="1:42" s="75" customFormat="1">
      <c r="A302" s="548"/>
      <c r="B302" s="548"/>
      <c r="C302" s="32"/>
      <c r="D302" s="32"/>
      <c r="E302" s="32"/>
      <c r="F302" s="32"/>
      <c r="G302" s="509"/>
      <c r="H302" s="32"/>
      <c r="I302" s="32"/>
      <c r="J302" s="32"/>
      <c r="K302" s="32"/>
      <c r="L302" s="125"/>
      <c r="M302" s="506"/>
      <c r="N302" s="32"/>
      <c r="O302" s="32"/>
      <c r="P302" s="32"/>
      <c r="Q302" s="32"/>
      <c r="R302" s="32"/>
      <c r="S302" s="45"/>
      <c r="T302" s="125"/>
      <c r="U302" s="125"/>
      <c r="V302" s="125"/>
      <c r="W302" s="125"/>
      <c r="X302" s="125"/>
      <c r="Y302" s="125"/>
      <c r="Z302" s="125"/>
      <c r="AA302" s="32"/>
      <c r="AB302" s="32"/>
      <c r="AC302" s="32"/>
      <c r="AD302" s="32"/>
      <c r="AE302" s="32"/>
      <c r="AF302" s="32"/>
      <c r="AG302" s="32"/>
      <c r="AH302" s="166"/>
      <c r="AI302" s="170"/>
      <c r="AJ302" s="32"/>
      <c r="AK302" s="32"/>
      <c r="AL302" s="32"/>
      <c r="AM302" s="32"/>
      <c r="AN302" s="32"/>
      <c r="AO302" s="32"/>
      <c r="AP302" s="32"/>
    </row>
    <row r="303" spans="1:42" s="75" customFormat="1">
      <c r="A303" s="548"/>
      <c r="B303" s="548"/>
      <c r="C303" s="32"/>
      <c r="D303" s="32"/>
      <c r="E303" s="32"/>
      <c r="F303" s="32"/>
      <c r="G303" s="509"/>
      <c r="H303" s="32"/>
      <c r="I303" s="32"/>
      <c r="J303" s="32"/>
      <c r="K303" s="32"/>
      <c r="L303" s="125"/>
      <c r="M303" s="506"/>
      <c r="N303" s="32"/>
      <c r="O303" s="32"/>
      <c r="P303" s="32"/>
      <c r="Q303" s="32"/>
      <c r="R303" s="32"/>
      <c r="S303" s="45"/>
      <c r="T303" s="125"/>
      <c r="U303" s="125"/>
      <c r="V303" s="125"/>
      <c r="W303" s="125"/>
      <c r="X303" s="125"/>
      <c r="Y303" s="125"/>
      <c r="Z303" s="125"/>
      <c r="AA303" s="32"/>
      <c r="AB303" s="32"/>
      <c r="AC303" s="32"/>
      <c r="AD303" s="32"/>
      <c r="AE303" s="32"/>
      <c r="AF303" s="32"/>
      <c r="AG303" s="32"/>
      <c r="AH303" s="166"/>
      <c r="AI303" s="170"/>
      <c r="AJ303" s="32"/>
      <c r="AK303" s="32"/>
      <c r="AL303" s="32"/>
      <c r="AM303" s="32"/>
      <c r="AN303" s="32"/>
      <c r="AO303" s="32"/>
      <c r="AP303" s="32"/>
    </row>
    <row r="304" spans="1:42" s="75" customFormat="1">
      <c r="A304" s="548"/>
      <c r="B304" s="548"/>
      <c r="C304" s="32"/>
      <c r="D304" s="32"/>
      <c r="E304" s="32"/>
      <c r="F304" s="32"/>
      <c r="G304" s="509"/>
      <c r="H304" s="32"/>
      <c r="I304" s="32"/>
      <c r="J304" s="32"/>
      <c r="K304" s="32"/>
      <c r="L304" s="125"/>
      <c r="M304" s="506"/>
      <c r="N304" s="32"/>
      <c r="O304" s="32"/>
      <c r="P304" s="32"/>
      <c r="Q304" s="32"/>
      <c r="R304" s="32"/>
      <c r="S304" s="45"/>
      <c r="T304" s="125"/>
      <c r="U304" s="125"/>
      <c r="V304" s="125"/>
      <c r="W304" s="125"/>
      <c r="X304" s="125"/>
      <c r="Y304" s="125"/>
      <c r="Z304" s="125"/>
      <c r="AA304" s="32"/>
      <c r="AB304" s="32"/>
      <c r="AC304" s="32"/>
      <c r="AD304" s="32"/>
      <c r="AE304" s="32"/>
      <c r="AF304" s="32"/>
      <c r="AG304" s="32"/>
      <c r="AH304" s="166"/>
      <c r="AI304" s="170"/>
      <c r="AJ304" s="32"/>
      <c r="AK304" s="32"/>
      <c r="AL304" s="32"/>
      <c r="AM304" s="32"/>
      <c r="AN304" s="32"/>
      <c r="AO304" s="32"/>
      <c r="AP304" s="32"/>
    </row>
    <row r="305" spans="1:42" s="75" customFormat="1">
      <c r="A305" s="548"/>
      <c r="B305" s="548"/>
      <c r="C305" s="32"/>
      <c r="D305" s="32"/>
      <c r="E305" s="32"/>
      <c r="F305" s="32"/>
      <c r="G305" s="509"/>
      <c r="H305" s="32"/>
      <c r="I305" s="32"/>
      <c r="J305" s="32"/>
      <c r="K305" s="32"/>
      <c r="L305" s="125"/>
      <c r="M305" s="506"/>
      <c r="N305" s="32"/>
      <c r="O305" s="32"/>
      <c r="P305" s="32"/>
      <c r="Q305" s="32"/>
      <c r="R305" s="32"/>
      <c r="S305" s="45"/>
      <c r="T305" s="125"/>
      <c r="U305" s="125"/>
      <c r="V305" s="125"/>
      <c r="W305" s="125"/>
      <c r="X305" s="125"/>
      <c r="Y305" s="125"/>
      <c r="Z305" s="125"/>
      <c r="AA305" s="32"/>
      <c r="AB305" s="32"/>
      <c r="AC305" s="32"/>
      <c r="AD305" s="32"/>
      <c r="AE305" s="32"/>
      <c r="AF305" s="32"/>
      <c r="AG305" s="32"/>
      <c r="AH305" s="166"/>
      <c r="AI305" s="170"/>
      <c r="AJ305" s="32"/>
      <c r="AK305" s="32"/>
      <c r="AL305" s="32"/>
      <c r="AM305" s="32"/>
      <c r="AN305" s="32"/>
      <c r="AO305" s="32"/>
      <c r="AP305" s="32"/>
    </row>
    <row r="306" spans="1:42" s="75" customFormat="1">
      <c r="A306" s="548"/>
      <c r="B306" s="548"/>
      <c r="C306" s="32"/>
      <c r="D306" s="32"/>
      <c r="E306" s="32"/>
      <c r="F306" s="32"/>
      <c r="G306" s="509"/>
      <c r="H306" s="32"/>
      <c r="I306" s="32"/>
      <c r="J306" s="32"/>
      <c r="K306" s="32"/>
      <c r="L306" s="125"/>
      <c r="M306" s="506"/>
      <c r="N306" s="32"/>
      <c r="O306" s="32"/>
      <c r="P306" s="32"/>
      <c r="Q306" s="32"/>
      <c r="R306" s="32"/>
      <c r="S306" s="45"/>
      <c r="T306" s="125"/>
      <c r="U306" s="125"/>
      <c r="V306" s="125"/>
      <c r="W306" s="125"/>
      <c r="X306" s="125"/>
      <c r="Y306" s="125"/>
      <c r="Z306" s="125"/>
      <c r="AA306" s="32"/>
      <c r="AB306" s="32"/>
      <c r="AC306" s="32"/>
      <c r="AD306" s="32"/>
      <c r="AE306" s="32"/>
      <c r="AF306" s="32"/>
      <c r="AG306" s="32"/>
      <c r="AH306" s="166"/>
      <c r="AI306" s="170"/>
      <c r="AJ306" s="32"/>
      <c r="AK306" s="32"/>
      <c r="AL306" s="32"/>
      <c r="AM306" s="32"/>
      <c r="AN306" s="32"/>
      <c r="AO306" s="32"/>
      <c r="AP306" s="32"/>
    </row>
    <row r="307" spans="1:42" s="75" customFormat="1">
      <c r="A307" s="548"/>
      <c r="B307" s="548"/>
      <c r="C307" s="32"/>
      <c r="D307" s="32"/>
      <c r="E307" s="32"/>
      <c r="F307" s="32"/>
      <c r="G307" s="509"/>
      <c r="H307" s="32"/>
      <c r="I307" s="32"/>
      <c r="J307" s="32"/>
      <c r="K307" s="32"/>
      <c r="L307" s="125"/>
      <c r="M307" s="506"/>
      <c r="N307" s="32"/>
      <c r="O307" s="32"/>
      <c r="P307" s="32"/>
      <c r="Q307" s="32"/>
      <c r="R307" s="32"/>
      <c r="S307" s="45"/>
      <c r="T307" s="125"/>
      <c r="U307" s="125"/>
      <c r="V307" s="125"/>
      <c r="W307" s="125"/>
      <c r="X307" s="125"/>
      <c r="Y307" s="125"/>
      <c r="Z307" s="125"/>
      <c r="AA307" s="32"/>
      <c r="AB307" s="32"/>
      <c r="AC307" s="32"/>
      <c r="AD307" s="32"/>
      <c r="AE307" s="32"/>
      <c r="AF307" s="32"/>
      <c r="AG307" s="32"/>
      <c r="AH307" s="166"/>
      <c r="AI307" s="170"/>
      <c r="AJ307" s="32"/>
      <c r="AK307" s="32"/>
      <c r="AL307" s="32"/>
      <c r="AM307" s="32"/>
      <c r="AN307" s="32"/>
      <c r="AO307" s="32"/>
      <c r="AP307" s="32"/>
    </row>
    <row r="308" spans="1:42" s="75" customFormat="1">
      <c r="A308" s="548"/>
      <c r="B308" s="548"/>
      <c r="C308" s="32"/>
      <c r="D308" s="32"/>
      <c r="E308" s="32"/>
      <c r="F308" s="32"/>
      <c r="G308" s="509"/>
      <c r="H308" s="32"/>
      <c r="I308" s="32"/>
      <c r="J308" s="32"/>
      <c r="K308" s="32"/>
      <c r="L308" s="125"/>
      <c r="M308" s="506"/>
      <c r="N308" s="32"/>
      <c r="O308" s="32"/>
      <c r="P308" s="32"/>
      <c r="Q308" s="32"/>
      <c r="R308" s="32"/>
      <c r="S308" s="45"/>
      <c r="T308" s="125"/>
      <c r="U308" s="125"/>
      <c r="V308" s="125"/>
      <c r="W308" s="125"/>
      <c r="X308" s="125"/>
      <c r="Y308" s="125"/>
      <c r="Z308" s="125"/>
      <c r="AA308" s="32"/>
      <c r="AB308" s="32"/>
      <c r="AC308" s="32"/>
      <c r="AD308" s="32"/>
      <c r="AE308" s="32"/>
      <c r="AF308" s="32"/>
      <c r="AG308" s="32"/>
      <c r="AH308" s="166"/>
      <c r="AI308" s="170"/>
      <c r="AJ308" s="32"/>
      <c r="AK308" s="32"/>
      <c r="AL308" s="32"/>
      <c r="AM308" s="32"/>
      <c r="AN308" s="32"/>
      <c r="AO308" s="32"/>
      <c r="AP308" s="32"/>
    </row>
    <row r="309" spans="1:42" s="75" customFormat="1">
      <c r="A309" s="548"/>
      <c r="B309" s="548"/>
      <c r="C309" s="32"/>
      <c r="D309" s="32"/>
      <c r="E309" s="32"/>
      <c r="F309" s="32"/>
      <c r="G309" s="509"/>
      <c r="H309" s="32"/>
      <c r="I309" s="32"/>
      <c r="J309" s="32"/>
      <c r="K309" s="32"/>
      <c r="L309" s="125"/>
      <c r="M309" s="506"/>
      <c r="N309" s="32"/>
      <c r="O309" s="32"/>
      <c r="P309" s="32"/>
      <c r="Q309" s="32"/>
      <c r="R309" s="32"/>
      <c r="S309" s="45"/>
      <c r="T309" s="125"/>
      <c r="U309" s="125"/>
      <c r="V309" s="125"/>
      <c r="W309" s="125"/>
      <c r="X309" s="125"/>
      <c r="Y309" s="125"/>
      <c r="Z309" s="125"/>
      <c r="AA309" s="32"/>
      <c r="AB309" s="32"/>
      <c r="AC309" s="32"/>
      <c r="AD309" s="32"/>
      <c r="AE309" s="32"/>
      <c r="AF309" s="32"/>
      <c r="AG309" s="32"/>
      <c r="AH309" s="166"/>
      <c r="AI309" s="170"/>
      <c r="AJ309" s="32"/>
      <c r="AK309" s="32"/>
      <c r="AL309" s="32"/>
      <c r="AM309" s="32"/>
      <c r="AN309" s="32"/>
      <c r="AO309" s="32"/>
      <c r="AP309" s="32"/>
    </row>
    <row r="310" spans="1:42" s="75" customFormat="1">
      <c r="A310" s="548"/>
      <c r="B310" s="548"/>
      <c r="C310" s="32"/>
      <c r="D310" s="32"/>
      <c r="E310" s="32"/>
      <c r="F310" s="32"/>
      <c r="G310" s="509"/>
      <c r="H310" s="32"/>
      <c r="I310" s="32"/>
      <c r="J310" s="32"/>
      <c r="K310" s="32"/>
      <c r="L310" s="125"/>
      <c r="M310" s="506"/>
      <c r="N310" s="32"/>
      <c r="O310" s="32"/>
      <c r="P310" s="32"/>
      <c r="Q310" s="32"/>
      <c r="R310" s="32"/>
      <c r="S310" s="45"/>
      <c r="T310" s="125"/>
      <c r="U310" s="125"/>
      <c r="V310" s="125"/>
      <c r="W310" s="125"/>
      <c r="X310" s="125"/>
      <c r="Y310" s="125"/>
      <c r="Z310" s="125"/>
      <c r="AA310" s="32"/>
      <c r="AB310" s="32"/>
      <c r="AC310" s="32"/>
      <c r="AD310" s="32"/>
      <c r="AE310" s="32"/>
      <c r="AF310" s="32"/>
      <c r="AG310" s="32"/>
      <c r="AH310" s="166"/>
      <c r="AI310" s="170"/>
      <c r="AJ310" s="32"/>
      <c r="AK310" s="32"/>
      <c r="AL310" s="32"/>
      <c r="AM310" s="32"/>
      <c r="AN310" s="32"/>
      <c r="AO310" s="32"/>
      <c r="AP310" s="32"/>
    </row>
    <row r="311" spans="1:42" s="75" customFormat="1">
      <c r="A311" s="548"/>
      <c r="B311" s="548"/>
      <c r="C311" s="32"/>
      <c r="D311" s="32"/>
      <c r="E311" s="32"/>
      <c r="F311" s="32"/>
      <c r="G311" s="509"/>
      <c r="H311" s="32"/>
      <c r="I311" s="32"/>
      <c r="J311" s="32"/>
      <c r="K311" s="32"/>
      <c r="L311" s="125"/>
      <c r="M311" s="506"/>
      <c r="N311" s="32"/>
      <c r="O311" s="32"/>
      <c r="P311" s="32"/>
      <c r="Q311" s="32"/>
      <c r="R311" s="32"/>
      <c r="S311" s="45"/>
      <c r="T311" s="125"/>
      <c r="U311" s="125"/>
      <c r="V311" s="125"/>
      <c r="W311" s="125"/>
      <c r="X311" s="125"/>
      <c r="Y311" s="125"/>
      <c r="Z311" s="125"/>
      <c r="AA311" s="32"/>
      <c r="AB311" s="32"/>
      <c r="AC311" s="32"/>
      <c r="AD311" s="32"/>
      <c r="AE311" s="32"/>
      <c r="AF311" s="32"/>
      <c r="AG311" s="32"/>
      <c r="AH311" s="166"/>
      <c r="AI311" s="170"/>
      <c r="AJ311" s="32"/>
      <c r="AK311" s="32"/>
      <c r="AL311" s="32"/>
      <c r="AM311" s="32"/>
      <c r="AN311" s="32"/>
      <c r="AO311" s="32"/>
      <c r="AP311" s="32"/>
    </row>
    <row r="312" spans="1:42" s="75" customFormat="1">
      <c r="A312" s="548"/>
      <c r="B312" s="548"/>
      <c r="C312" s="32"/>
      <c r="D312" s="32"/>
      <c r="E312" s="32"/>
      <c r="F312" s="32"/>
      <c r="G312" s="509"/>
      <c r="H312" s="32"/>
      <c r="I312" s="32"/>
      <c r="J312" s="32"/>
      <c r="K312" s="32"/>
      <c r="L312" s="125"/>
      <c r="M312" s="506"/>
      <c r="N312" s="32"/>
      <c r="O312" s="32"/>
      <c r="P312" s="32"/>
      <c r="Q312" s="32"/>
      <c r="R312" s="32"/>
      <c r="S312" s="45"/>
      <c r="T312" s="125"/>
      <c r="U312" s="125"/>
      <c r="V312" s="125"/>
      <c r="W312" s="125"/>
      <c r="X312" s="125"/>
      <c r="Y312" s="125"/>
      <c r="Z312" s="125"/>
      <c r="AA312" s="32"/>
      <c r="AB312" s="32"/>
      <c r="AC312" s="32"/>
      <c r="AD312" s="32"/>
      <c r="AE312" s="32"/>
      <c r="AF312" s="32"/>
      <c r="AG312" s="32"/>
      <c r="AH312" s="166"/>
      <c r="AI312" s="170"/>
      <c r="AJ312" s="32"/>
      <c r="AK312" s="32"/>
      <c r="AL312" s="32"/>
      <c r="AM312" s="32"/>
      <c r="AN312" s="32"/>
      <c r="AO312" s="32"/>
      <c r="AP312" s="32"/>
    </row>
    <row r="313" spans="1:42" s="75" customFormat="1">
      <c r="A313" s="548"/>
      <c r="B313" s="548"/>
      <c r="C313" s="32"/>
      <c r="D313" s="32"/>
      <c r="E313" s="32"/>
      <c r="F313" s="32"/>
      <c r="G313" s="509"/>
      <c r="H313" s="32"/>
      <c r="I313" s="32"/>
      <c r="J313" s="32"/>
      <c r="K313" s="32"/>
      <c r="L313" s="125"/>
      <c r="M313" s="506"/>
      <c r="N313" s="32"/>
      <c r="O313" s="32"/>
      <c r="P313" s="32"/>
      <c r="Q313" s="32"/>
      <c r="R313" s="32"/>
      <c r="S313" s="45"/>
      <c r="T313" s="125"/>
      <c r="U313" s="125"/>
      <c r="V313" s="125"/>
      <c r="W313" s="125"/>
      <c r="X313" s="125"/>
      <c r="Y313" s="125"/>
      <c r="Z313" s="125"/>
      <c r="AA313" s="32"/>
      <c r="AB313" s="32"/>
      <c r="AC313" s="32"/>
      <c r="AD313" s="32"/>
      <c r="AE313" s="32"/>
      <c r="AF313" s="32"/>
      <c r="AG313" s="32"/>
      <c r="AH313" s="166"/>
      <c r="AI313" s="170"/>
      <c r="AJ313" s="32"/>
      <c r="AK313" s="32"/>
      <c r="AL313" s="32"/>
      <c r="AM313" s="32"/>
      <c r="AN313" s="32"/>
      <c r="AO313" s="32"/>
      <c r="AP313" s="32"/>
    </row>
    <row r="314" spans="1:42" s="75" customFormat="1">
      <c r="A314" s="548"/>
      <c r="B314" s="548"/>
      <c r="C314" s="32"/>
      <c r="D314" s="32"/>
      <c r="E314" s="32"/>
      <c r="F314" s="32"/>
      <c r="G314" s="509"/>
      <c r="H314" s="32"/>
      <c r="I314" s="32"/>
      <c r="J314" s="32"/>
      <c r="K314" s="32"/>
      <c r="L314" s="125"/>
      <c r="M314" s="506"/>
      <c r="N314" s="32"/>
      <c r="O314" s="32"/>
      <c r="P314" s="32"/>
      <c r="Q314" s="32"/>
      <c r="R314" s="32"/>
      <c r="S314" s="45"/>
      <c r="T314" s="125"/>
      <c r="U314" s="125"/>
      <c r="V314" s="125"/>
      <c r="W314" s="125"/>
      <c r="X314" s="125"/>
      <c r="Y314" s="125"/>
      <c r="Z314" s="125"/>
      <c r="AA314" s="32"/>
      <c r="AB314" s="32"/>
      <c r="AC314" s="32"/>
      <c r="AD314" s="32"/>
      <c r="AE314" s="32"/>
      <c r="AF314" s="32"/>
      <c r="AG314" s="32"/>
      <c r="AH314" s="166"/>
      <c r="AI314" s="170"/>
      <c r="AJ314" s="32"/>
      <c r="AK314" s="32"/>
      <c r="AL314" s="32"/>
      <c r="AM314" s="32"/>
      <c r="AN314" s="32"/>
      <c r="AO314" s="32"/>
      <c r="AP314" s="32"/>
    </row>
    <row r="315" spans="1:42" s="75" customFormat="1">
      <c r="A315" s="548"/>
      <c r="B315" s="548"/>
      <c r="C315" s="32"/>
      <c r="D315" s="32"/>
      <c r="E315" s="32"/>
      <c r="F315" s="32"/>
      <c r="G315" s="509"/>
      <c r="H315" s="32"/>
      <c r="I315" s="32"/>
      <c r="J315" s="32"/>
      <c r="K315" s="32"/>
      <c r="L315" s="125"/>
      <c r="M315" s="506"/>
      <c r="N315" s="32"/>
      <c r="O315" s="32"/>
      <c r="P315" s="32"/>
      <c r="Q315" s="32"/>
      <c r="R315" s="32"/>
      <c r="S315" s="45"/>
      <c r="T315" s="125"/>
      <c r="U315" s="125"/>
      <c r="V315" s="125"/>
      <c r="W315" s="125"/>
      <c r="X315" s="125"/>
      <c r="Y315" s="125"/>
      <c r="Z315" s="125"/>
      <c r="AA315" s="32"/>
      <c r="AB315" s="32"/>
      <c r="AC315" s="32"/>
      <c r="AD315" s="32"/>
      <c r="AE315" s="32"/>
      <c r="AF315" s="32"/>
      <c r="AG315" s="32"/>
      <c r="AH315" s="166"/>
      <c r="AI315" s="170"/>
      <c r="AJ315" s="32"/>
      <c r="AK315" s="32"/>
      <c r="AL315" s="32"/>
      <c r="AM315" s="32"/>
      <c r="AN315" s="32"/>
      <c r="AO315" s="32"/>
      <c r="AP315" s="32"/>
    </row>
    <row r="316" spans="1:42" s="75" customFormat="1">
      <c r="A316" s="548"/>
      <c r="B316" s="548"/>
      <c r="C316" s="32"/>
      <c r="D316" s="32"/>
      <c r="E316" s="32"/>
      <c r="F316" s="32"/>
      <c r="G316" s="509"/>
      <c r="H316" s="32"/>
      <c r="I316" s="32"/>
      <c r="J316" s="32"/>
      <c r="K316" s="32"/>
      <c r="L316" s="125"/>
      <c r="M316" s="506"/>
      <c r="N316" s="32"/>
      <c r="O316" s="32"/>
      <c r="P316" s="32"/>
      <c r="Q316" s="32"/>
      <c r="R316" s="32"/>
      <c r="S316" s="45"/>
      <c r="T316" s="125"/>
      <c r="U316" s="125"/>
      <c r="V316" s="125"/>
      <c r="W316" s="125"/>
      <c r="X316" s="125"/>
      <c r="Y316" s="125"/>
      <c r="Z316" s="125"/>
      <c r="AA316" s="32"/>
      <c r="AB316" s="32"/>
      <c r="AC316" s="32"/>
      <c r="AD316" s="32"/>
      <c r="AE316" s="32"/>
      <c r="AF316" s="32"/>
      <c r="AG316" s="32"/>
      <c r="AH316" s="166"/>
      <c r="AI316" s="170"/>
      <c r="AJ316" s="32"/>
      <c r="AK316" s="32"/>
      <c r="AL316" s="32"/>
      <c r="AM316" s="32"/>
      <c r="AN316" s="32"/>
      <c r="AO316" s="32"/>
      <c r="AP316" s="32"/>
    </row>
    <row r="317" spans="1:42" s="75" customFormat="1">
      <c r="A317" s="548"/>
      <c r="B317" s="548"/>
      <c r="C317" s="32"/>
      <c r="D317" s="32"/>
      <c r="E317" s="32"/>
      <c r="F317" s="32"/>
      <c r="G317" s="509"/>
      <c r="H317" s="32"/>
      <c r="I317" s="32"/>
      <c r="J317" s="32"/>
      <c r="K317" s="32"/>
      <c r="L317" s="125"/>
      <c r="M317" s="506"/>
      <c r="N317" s="32"/>
      <c r="O317" s="32"/>
      <c r="P317" s="32"/>
      <c r="Q317" s="32"/>
      <c r="R317" s="32"/>
      <c r="S317" s="45"/>
      <c r="T317" s="125"/>
      <c r="U317" s="125"/>
      <c r="V317" s="125"/>
      <c r="W317" s="125"/>
      <c r="X317" s="125"/>
      <c r="Y317" s="125"/>
      <c r="Z317" s="125"/>
      <c r="AA317" s="32"/>
      <c r="AB317" s="32"/>
      <c r="AC317" s="32"/>
      <c r="AD317" s="32"/>
      <c r="AE317" s="32"/>
      <c r="AF317" s="32"/>
      <c r="AG317" s="32"/>
      <c r="AH317" s="166"/>
      <c r="AI317" s="170"/>
      <c r="AJ317" s="32"/>
      <c r="AK317" s="32"/>
      <c r="AL317" s="32"/>
      <c r="AM317" s="32"/>
      <c r="AN317" s="32"/>
      <c r="AO317" s="32"/>
      <c r="AP317" s="32"/>
    </row>
    <row r="318" spans="1:42" s="75" customFormat="1">
      <c r="A318" s="548"/>
      <c r="B318" s="548"/>
      <c r="C318" s="32"/>
      <c r="D318" s="32"/>
      <c r="E318" s="32"/>
      <c r="F318" s="32"/>
      <c r="G318" s="509"/>
      <c r="H318" s="32"/>
      <c r="I318" s="32"/>
      <c r="J318" s="32"/>
      <c r="K318" s="32"/>
      <c r="L318" s="125"/>
      <c r="M318" s="506"/>
      <c r="N318" s="32"/>
      <c r="O318" s="32"/>
      <c r="P318" s="32"/>
      <c r="Q318" s="32"/>
      <c r="R318" s="32"/>
      <c r="S318" s="45"/>
      <c r="T318" s="125"/>
      <c r="U318" s="125"/>
      <c r="V318" s="125"/>
      <c r="W318" s="125"/>
      <c r="X318" s="125"/>
      <c r="Y318" s="125"/>
      <c r="Z318" s="125"/>
      <c r="AA318" s="32"/>
      <c r="AB318" s="32"/>
      <c r="AC318" s="32"/>
      <c r="AD318" s="32"/>
      <c r="AE318" s="32"/>
      <c r="AF318" s="32"/>
      <c r="AG318" s="32"/>
      <c r="AH318" s="166"/>
      <c r="AI318" s="170"/>
      <c r="AJ318" s="32"/>
      <c r="AK318" s="32"/>
      <c r="AL318" s="32"/>
      <c r="AM318" s="32"/>
      <c r="AN318" s="32"/>
      <c r="AO318" s="32"/>
      <c r="AP318" s="32"/>
    </row>
    <row r="319" spans="1:42" s="75" customFormat="1">
      <c r="A319" s="548"/>
      <c r="B319" s="548"/>
      <c r="C319" s="32"/>
      <c r="D319" s="32"/>
      <c r="E319" s="32"/>
      <c r="F319" s="32"/>
      <c r="G319" s="509"/>
      <c r="H319" s="32"/>
      <c r="I319" s="32"/>
      <c r="J319" s="32"/>
      <c r="K319" s="32"/>
      <c r="L319" s="125"/>
      <c r="M319" s="506"/>
      <c r="N319" s="32"/>
      <c r="O319" s="32"/>
      <c r="P319" s="32"/>
      <c r="Q319" s="32"/>
      <c r="R319" s="32"/>
      <c r="S319" s="45"/>
      <c r="T319" s="125"/>
      <c r="U319" s="125"/>
      <c r="V319" s="125"/>
      <c r="W319" s="125"/>
      <c r="X319" s="125"/>
      <c r="Y319" s="125"/>
      <c r="Z319" s="125"/>
      <c r="AA319" s="32"/>
      <c r="AB319" s="32"/>
      <c r="AC319" s="32"/>
      <c r="AD319" s="32"/>
      <c r="AE319" s="32"/>
      <c r="AF319" s="32"/>
      <c r="AG319" s="32"/>
      <c r="AH319" s="166"/>
      <c r="AI319" s="170"/>
      <c r="AJ319" s="32"/>
      <c r="AK319" s="32"/>
      <c r="AL319" s="32"/>
      <c r="AM319" s="32"/>
      <c r="AN319" s="32"/>
      <c r="AO319" s="32"/>
      <c r="AP319" s="32"/>
    </row>
    <row r="320" spans="1:42" s="75" customFormat="1">
      <c r="A320" s="548"/>
      <c r="B320" s="548"/>
      <c r="C320" s="32"/>
      <c r="D320" s="32"/>
      <c r="E320" s="32"/>
      <c r="F320" s="32"/>
      <c r="G320" s="509"/>
      <c r="H320" s="32"/>
      <c r="I320" s="32"/>
      <c r="J320" s="32"/>
      <c r="K320" s="32"/>
      <c r="L320" s="125"/>
      <c r="M320" s="506"/>
      <c r="N320" s="32"/>
      <c r="O320" s="32"/>
      <c r="P320" s="32"/>
      <c r="Q320" s="32"/>
      <c r="R320" s="32"/>
      <c r="S320" s="45"/>
      <c r="T320" s="125"/>
      <c r="U320" s="125"/>
      <c r="V320" s="125"/>
      <c r="W320" s="125"/>
      <c r="X320" s="125"/>
      <c r="Y320" s="125"/>
      <c r="Z320" s="125"/>
      <c r="AA320" s="32"/>
      <c r="AB320" s="32"/>
      <c r="AC320" s="32"/>
      <c r="AD320" s="32"/>
      <c r="AE320" s="32"/>
      <c r="AF320" s="32"/>
      <c r="AG320" s="32"/>
      <c r="AH320" s="166"/>
      <c r="AI320" s="170"/>
      <c r="AJ320" s="32"/>
      <c r="AK320" s="32"/>
      <c r="AL320" s="32"/>
      <c r="AM320" s="32"/>
      <c r="AN320" s="32"/>
      <c r="AO320" s="32"/>
      <c r="AP320" s="32"/>
    </row>
    <row r="321" spans="1:42" s="75" customFormat="1">
      <c r="A321" s="548"/>
      <c r="B321" s="548"/>
      <c r="C321" s="32"/>
      <c r="D321" s="32"/>
      <c r="E321" s="32"/>
      <c r="F321" s="32"/>
      <c r="G321" s="509"/>
      <c r="H321" s="32"/>
      <c r="I321" s="32"/>
      <c r="J321" s="32"/>
      <c r="K321" s="32"/>
      <c r="L321" s="125"/>
      <c r="M321" s="506"/>
      <c r="N321" s="32"/>
      <c r="O321" s="32"/>
      <c r="P321" s="32"/>
      <c r="Q321" s="32"/>
      <c r="R321" s="32"/>
      <c r="S321" s="45"/>
      <c r="T321" s="125"/>
      <c r="U321" s="125"/>
      <c r="V321" s="125"/>
      <c r="W321" s="125"/>
      <c r="X321" s="125"/>
      <c r="Y321" s="125"/>
      <c r="Z321" s="125"/>
      <c r="AA321" s="32"/>
      <c r="AB321" s="32"/>
      <c r="AC321" s="32"/>
      <c r="AD321" s="32"/>
      <c r="AE321" s="32"/>
      <c r="AF321" s="32"/>
      <c r="AG321" s="32"/>
      <c r="AH321" s="166"/>
      <c r="AI321" s="170"/>
      <c r="AJ321" s="32"/>
      <c r="AK321" s="32"/>
      <c r="AL321" s="32"/>
      <c r="AM321" s="32"/>
      <c r="AN321" s="32"/>
      <c r="AO321" s="32"/>
      <c r="AP321" s="32"/>
    </row>
    <row r="322" spans="1:42" s="75" customFormat="1">
      <c r="A322" s="548"/>
      <c r="B322" s="548"/>
      <c r="C322" s="32"/>
      <c r="D322" s="32"/>
      <c r="E322" s="32"/>
      <c r="F322" s="32"/>
      <c r="G322" s="509"/>
      <c r="H322" s="32"/>
      <c r="I322" s="32"/>
      <c r="J322" s="32"/>
      <c r="K322" s="32"/>
      <c r="L322" s="125"/>
      <c r="M322" s="506"/>
      <c r="N322" s="32"/>
      <c r="O322" s="32"/>
      <c r="P322" s="32"/>
      <c r="Q322" s="32"/>
      <c r="R322" s="32"/>
      <c r="S322" s="45"/>
      <c r="T322" s="125"/>
      <c r="U322" s="125"/>
      <c r="V322" s="125"/>
      <c r="W322" s="125"/>
      <c r="X322" s="125"/>
      <c r="Y322" s="125"/>
      <c r="Z322" s="125"/>
      <c r="AA322" s="32"/>
      <c r="AB322" s="32"/>
      <c r="AC322" s="32"/>
      <c r="AD322" s="32"/>
      <c r="AE322" s="32"/>
      <c r="AF322" s="32"/>
      <c r="AG322" s="32"/>
      <c r="AH322" s="166"/>
      <c r="AI322" s="170"/>
      <c r="AJ322" s="32"/>
      <c r="AK322" s="32"/>
      <c r="AL322" s="32"/>
      <c r="AM322" s="32"/>
      <c r="AN322" s="32"/>
      <c r="AO322" s="32"/>
      <c r="AP322" s="32"/>
    </row>
    <row r="323" spans="1:42" s="75" customFormat="1">
      <c r="A323" s="548"/>
      <c r="B323" s="548"/>
      <c r="C323" s="32"/>
      <c r="D323" s="32"/>
      <c r="E323" s="32"/>
      <c r="F323" s="32"/>
      <c r="G323" s="509"/>
      <c r="H323" s="32"/>
      <c r="I323" s="32"/>
      <c r="J323" s="32"/>
      <c r="K323" s="32"/>
      <c r="L323" s="125"/>
      <c r="M323" s="506"/>
      <c r="N323" s="32"/>
      <c r="O323" s="32"/>
      <c r="P323" s="32"/>
      <c r="Q323" s="32"/>
      <c r="R323" s="32"/>
      <c r="S323" s="45"/>
      <c r="T323" s="125"/>
      <c r="U323" s="125"/>
      <c r="V323" s="125"/>
      <c r="W323" s="125"/>
      <c r="X323" s="125"/>
      <c r="Y323" s="125"/>
      <c r="Z323" s="125"/>
      <c r="AA323" s="32"/>
      <c r="AB323" s="32"/>
      <c r="AC323" s="32"/>
      <c r="AD323" s="32"/>
      <c r="AE323" s="32"/>
      <c r="AF323" s="32"/>
      <c r="AG323" s="32"/>
      <c r="AH323" s="166"/>
      <c r="AI323" s="170"/>
      <c r="AJ323" s="32"/>
      <c r="AK323" s="32"/>
      <c r="AL323" s="32"/>
      <c r="AM323" s="32"/>
      <c r="AN323" s="32"/>
      <c r="AO323" s="32"/>
      <c r="AP323" s="32"/>
    </row>
    <row r="324" spans="1:42" s="75" customFormat="1">
      <c r="A324" s="548"/>
      <c r="B324" s="548"/>
      <c r="C324" s="32"/>
      <c r="D324" s="32"/>
      <c r="E324" s="32"/>
      <c r="F324" s="32"/>
      <c r="G324" s="509"/>
      <c r="H324" s="32"/>
      <c r="I324" s="32"/>
      <c r="J324" s="32"/>
      <c r="K324" s="32"/>
      <c r="L324" s="125"/>
      <c r="M324" s="506"/>
      <c r="N324" s="32"/>
      <c r="O324" s="32"/>
      <c r="P324" s="32"/>
      <c r="Q324" s="32"/>
      <c r="R324" s="32"/>
      <c r="S324" s="45"/>
      <c r="T324" s="125"/>
      <c r="U324" s="125"/>
      <c r="V324" s="125"/>
      <c r="W324" s="125"/>
      <c r="X324" s="125"/>
      <c r="Y324" s="125"/>
      <c r="Z324" s="125"/>
      <c r="AA324" s="32"/>
      <c r="AB324" s="32"/>
      <c r="AC324" s="32"/>
      <c r="AD324" s="32"/>
      <c r="AE324" s="32"/>
      <c r="AF324" s="32"/>
      <c r="AG324" s="32"/>
      <c r="AH324" s="166"/>
      <c r="AI324" s="170"/>
      <c r="AJ324" s="32"/>
      <c r="AK324" s="32"/>
      <c r="AL324" s="32"/>
      <c r="AM324" s="32"/>
      <c r="AN324" s="32"/>
      <c r="AO324" s="32"/>
      <c r="AP324" s="32"/>
    </row>
    <row r="325" spans="1:42" s="75" customFormat="1">
      <c r="A325" s="548"/>
      <c r="B325" s="548"/>
      <c r="C325" s="32"/>
      <c r="D325" s="32"/>
      <c r="E325" s="32"/>
      <c r="F325" s="32"/>
      <c r="G325" s="509"/>
      <c r="H325" s="32"/>
      <c r="I325" s="32"/>
      <c r="J325" s="32"/>
      <c r="K325" s="32"/>
      <c r="L325" s="125"/>
      <c r="M325" s="506"/>
      <c r="N325" s="32"/>
      <c r="O325" s="32"/>
      <c r="P325" s="32"/>
      <c r="Q325" s="32"/>
      <c r="R325" s="32"/>
      <c r="S325" s="45"/>
      <c r="T325" s="125"/>
      <c r="U325" s="125"/>
      <c r="V325" s="125"/>
      <c r="W325" s="125"/>
      <c r="X325" s="125"/>
      <c r="Y325" s="125"/>
      <c r="Z325" s="125"/>
      <c r="AA325" s="32"/>
      <c r="AB325" s="32"/>
      <c r="AC325" s="32"/>
      <c r="AD325" s="32"/>
      <c r="AE325" s="32"/>
      <c r="AF325" s="32"/>
      <c r="AG325" s="32"/>
      <c r="AH325" s="166"/>
      <c r="AI325" s="170"/>
      <c r="AJ325" s="32"/>
      <c r="AK325" s="32"/>
      <c r="AL325" s="32"/>
      <c r="AM325" s="32"/>
      <c r="AN325" s="32"/>
      <c r="AO325" s="32"/>
      <c r="AP325" s="32"/>
    </row>
    <row r="326" spans="1:42" s="75" customFormat="1">
      <c r="A326" s="548"/>
      <c r="B326" s="548"/>
      <c r="C326" s="32"/>
      <c r="D326" s="32"/>
      <c r="E326" s="32"/>
      <c r="F326" s="32"/>
      <c r="G326" s="509"/>
      <c r="H326" s="32"/>
      <c r="I326" s="32"/>
      <c r="J326" s="32"/>
      <c r="K326" s="32"/>
      <c r="L326" s="125"/>
      <c r="M326" s="506"/>
      <c r="N326" s="32"/>
      <c r="O326" s="32"/>
      <c r="P326" s="32"/>
      <c r="Q326" s="32"/>
      <c r="R326" s="32"/>
      <c r="S326" s="45"/>
      <c r="T326" s="125"/>
      <c r="U326" s="125"/>
      <c r="V326" s="125"/>
      <c r="W326" s="125"/>
      <c r="X326" s="125"/>
      <c r="Y326" s="125"/>
      <c r="Z326" s="125"/>
      <c r="AA326" s="32"/>
      <c r="AB326" s="32"/>
      <c r="AC326" s="32"/>
      <c r="AD326" s="32"/>
      <c r="AE326" s="32"/>
      <c r="AF326" s="32"/>
      <c r="AG326" s="32"/>
      <c r="AH326" s="166"/>
      <c r="AI326" s="170"/>
      <c r="AJ326" s="32"/>
      <c r="AK326" s="32"/>
      <c r="AL326" s="32"/>
      <c r="AM326" s="32"/>
      <c r="AN326" s="32"/>
      <c r="AO326" s="32"/>
      <c r="AP326" s="32"/>
    </row>
    <row r="327" spans="1:42" s="75" customFormat="1">
      <c r="A327" s="548"/>
      <c r="B327" s="548"/>
      <c r="C327" s="32"/>
      <c r="D327" s="32"/>
      <c r="E327" s="32"/>
      <c r="F327" s="32"/>
      <c r="G327" s="509"/>
      <c r="H327" s="32"/>
      <c r="I327" s="32"/>
      <c r="J327" s="32"/>
      <c r="K327" s="32"/>
      <c r="L327" s="125"/>
      <c r="M327" s="506"/>
      <c r="N327" s="32"/>
      <c r="O327" s="32"/>
      <c r="P327" s="32"/>
      <c r="Q327" s="32"/>
      <c r="R327" s="32"/>
      <c r="S327" s="45"/>
      <c r="T327" s="125"/>
      <c r="U327" s="125"/>
      <c r="V327" s="125"/>
      <c r="W327" s="125"/>
      <c r="X327" s="125"/>
      <c r="Y327" s="125"/>
      <c r="Z327" s="125"/>
      <c r="AA327" s="32"/>
      <c r="AB327" s="32"/>
      <c r="AC327" s="32"/>
      <c r="AD327" s="32"/>
      <c r="AE327" s="32"/>
      <c r="AF327" s="32"/>
      <c r="AG327" s="32"/>
      <c r="AH327" s="166"/>
      <c r="AI327" s="170"/>
      <c r="AJ327" s="32"/>
      <c r="AK327" s="32"/>
      <c r="AL327" s="32"/>
      <c r="AM327" s="32"/>
      <c r="AN327" s="32"/>
      <c r="AO327" s="32"/>
      <c r="AP327" s="32"/>
    </row>
    <row r="328" spans="1:42" s="75" customFormat="1">
      <c r="A328" s="548"/>
      <c r="B328" s="548"/>
      <c r="C328" s="32"/>
      <c r="D328" s="32"/>
      <c r="E328" s="32"/>
      <c r="F328" s="32"/>
      <c r="G328" s="509"/>
      <c r="H328" s="32"/>
      <c r="I328" s="32"/>
      <c r="J328" s="32"/>
      <c r="K328" s="32"/>
      <c r="L328" s="125"/>
      <c r="M328" s="506"/>
      <c r="N328" s="32"/>
      <c r="O328" s="32"/>
      <c r="P328" s="32"/>
      <c r="Q328" s="32"/>
      <c r="R328" s="32"/>
      <c r="S328" s="45"/>
      <c r="T328" s="125"/>
      <c r="U328" s="125"/>
      <c r="V328" s="125"/>
      <c r="W328" s="125"/>
      <c r="X328" s="125"/>
      <c r="Y328" s="125"/>
      <c r="Z328" s="125"/>
      <c r="AA328" s="32"/>
      <c r="AB328" s="32"/>
      <c r="AC328" s="32"/>
      <c r="AD328" s="32"/>
      <c r="AE328" s="32"/>
      <c r="AF328" s="32"/>
      <c r="AG328" s="32"/>
      <c r="AH328" s="166"/>
      <c r="AI328" s="170"/>
      <c r="AJ328" s="32"/>
      <c r="AK328" s="32"/>
      <c r="AL328" s="32"/>
      <c r="AM328" s="32"/>
      <c r="AN328" s="32"/>
      <c r="AO328" s="32"/>
      <c r="AP328" s="32"/>
    </row>
    <row r="329" spans="1:42" s="75" customFormat="1">
      <c r="A329" s="548"/>
      <c r="B329" s="548"/>
      <c r="C329" s="32"/>
      <c r="D329" s="32"/>
      <c r="E329" s="32"/>
      <c r="F329" s="32"/>
      <c r="G329" s="509"/>
      <c r="H329" s="32"/>
      <c r="I329" s="32"/>
      <c r="J329" s="32"/>
      <c r="K329" s="32"/>
      <c r="L329" s="125"/>
      <c r="M329" s="506"/>
      <c r="N329" s="32"/>
      <c r="O329" s="32"/>
      <c r="P329" s="32"/>
      <c r="Q329" s="32"/>
      <c r="R329" s="32"/>
      <c r="S329" s="45"/>
      <c r="T329" s="125"/>
      <c r="U329" s="125"/>
      <c r="V329" s="125"/>
      <c r="W329" s="125"/>
      <c r="X329" s="125"/>
      <c r="Y329" s="125"/>
      <c r="Z329" s="125"/>
      <c r="AA329" s="32"/>
      <c r="AB329" s="32"/>
      <c r="AC329" s="32"/>
      <c r="AD329" s="32"/>
      <c r="AE329" s="32"/>
      <c r="AF329" s="32"/>
      <c r="AG329" s="32"/>
      <c r="AH329" s="166"/>
      <c r="AI329" s="170"/>
      <c r="AJ329" s="32"/>
      <c r="AK329" s="32"/>
      <c r="AL329" s="32"/>
      <c r="AM329" s="32"/>
      <c r="AN329" s="32"/>
      <c r="AO329" s="32"/>
      <c r="AP329" s="32"/>
    </row>
    <row r="330" spans="1:42" s="75" customFormat="1">
      <c r="A330" s="548"/>
      <c r="B330" s="548"/>
      <c r="C330" s="32"/>
      <c r="D330" s="32"/>
      <c r="E330" s="32"/>
      <c r="F330" s="32"/>
      <c r="G330" s="509"/>
      <c r="H330" s="32"/>
      <c r="I330" s="32"/>
      <c r="J330" s="32"/>
      <c r="K330" s="32"/>
      <c r="L330" s="125"/>
      <c r="M330" s="506"/>
      <c r="N330" s="32"/>
      <c r="O330" s="32"/>
      <c r="P330" s="32"/>
      <c r="Q330" s="32"/>
      <c r="R330" s="32"/>
      <c r="S330" s="45"/>
      <c r="T330" s="125"/>
      <c r="U330" s="125"/>
      <c r="V330" s="125"/>
      <c r="W330" s="125"/>
      <c r="X330" s="125"/>
      <c r="Y330" s="125"/>
      <c r="Z330" s="125"/>
      <c r="AA330" s="32"/>
      <c r="AB330" s="32"/>
      <c r="AC330" s="32"/>
      <c r="AD330" s="32"/>
      <c r="AE330" s="32"/>
      <c r="AF330" s="32"/>
      <c r="AG330" s="32"/>
      <c r="AH330" s="166"/>
      <c r="AI330" s="170"/>
      <c r="AJ330" s="32"/>
      <c r="AK330" s="32"/>
      <c r="AL330" s="32"/>
      <c r="AM330" s="32"/>
      <c r="AN330" s="32"/>
      <c r="AO330" s="32"/>
      <c r="AP330" s="32"/>
    </row>
    <row r="331" spans="1:42" s="75" customFormat="1">
      <c r="A331" s="548"/>
      <c r="B331" s="548"/>
      <c r="C331" s="32"/>
      <c r="D331" s="32"/>
      <c r="E331" s="32"/>
      <c r="F331" s="32"/>
      <c r="G331" s="509"/>
      <c r="H331" s="32"/>
      <c r="I331" s="32"/>
      <c r="J331" s="32"/>
      <c r="K331" s="32"/>
      <c r="L331" s="125"/>
      <c r="M331" s="506"/>
      <c r="N331" s="32"/>
      <c r="O331" s="32"/>
      <c r="P331" s="32"/>
      <c r="Q331" s="32"/>
      <c r="R331" s="32"/>
      <c r="S331" s="45"/>
      <c r="T331" s="125"/>
      <c r="U331" s="125"/>
      <c r="V331" s="125"/>
      <c r="W331" s="125"/>
      <c r="X331" s="125"/>
      <c r="Y331" s="125"/>
      <c r="Z331" s="125"/>
      <c r="AA331" s="32"/>
      <c r="AB331" s="32"/>
      <c r="AC331" s="32"/>
      <c r="AD331" s="32"/>
      <c r="AE331" s="32"/>
      <c r="AF331" s="32"/>
      <c r="AG331" s="32"/>
      <c r="AH331" s="166"/>
      <c r="AI331" s="170"/>
      <c r="AJ331" s="32"/>
      <c r="AK331" s="32"/>
      <c r="AL331" s="32"/>
      <c r="AM331" s="32"/>
      <c r="AN331" s="32"/>
      <c r="AO331" s="32"/>
      <c r="AP331" s="32"/>
    </row>
    <row r="332" spans="1:42" s="75" customFormat="1">
      <c r="A332" s="548"/>
      <c r="B332" s="548"/>
      <c r="C332" s="32"/>
      <c r="D332" s="32"/>
      <c r="E332" s="32"/>
      <c r="F332" s="32"/>
      <c r="G332" s="509"/>
      <c r="H332" s="32"/>
      <c r="I332" s="32"/>
      <c r="J332" s="32"/>
      <c r="K332" s="32"/>
      <c r="L332" s="125"/>
      <c r="M332" s="506"/>
      <c r="N332" s="32"/>
      <c r="O332" s="32"/>
      <c r="P332" s="32"/>
      <c r="Q332" s="32"/>
      <c r="R332" s="32"/>
      <c r="S332" s="45"/>
      <c r="T332" s="125"/>
      <c r="U332" s="125"/>
      <c r="V332" s="125"/>
      <c r="W332" s="125"/>
      <c r="X332" s="125"/>
      <c r="Y332" s="125"/>
      <c r="Z332" s="125"/>
      <c r="AA332" s="32"/>
      <c r="AB332" s="32"/>
      <c r="AC332" s="32"/>
      <c r="AD332" s="32"/>
      <c r="AE332" s="32"/>
      <c r="AF332" s="32"/>
      <c r="AG332" s="32"/>
      <c r="AH332" s="166"/>
      <c r="AI332" s="170"/>
      <c r="AJ332" s="32"/>
      <c r="AK332" s="32"/>
      <c r="AL332" s="32"/>
      <c r="AM332" s="32"/>
      <c r="AN332" s="32"/>
      <c r="AO332" s="32"/>
      <c r="AP332" s="32"/>
    </row>
    <row r="333" spans="1:42" s="75" customFormat="1">
      <c r="A333" s="548"/>
      <c r="B333" s="548"/>
      <c r="C333" s="32"/>
      <c r="D333" s="32"/>
      <c r="E333" s="32"/>
      <c r="F333" s="32"/>
      <c r="G333" s="509"/>
      <c r="H333" s="32"/>
      <c r="I333" s="32"/>
      <c r="J333" s="32"/>
      <c r="K333" s="32"/>
      <c r="L333" s="125"/>
      <c r="M333" s="506"/>
      <c r="N333" s="32"/>
      <c r="O333" s="32"/>
      <c r="P333" s="32"/>
      <c r="Q333" s="32"/>
      <c r="R333" s="32"/>
      <c r="S333" s="45"/>
      <c r="T333" s="125"/>
      <c r="U333" s="125"/>
      <c r="V333" s="125"/>
      <c r="W333" s="125"/>
      <c r="X333" s="125"/>
      <c r="Y333" s="125"/>
      <c r="Z333" s="125"/>
      <c r="AA333" s="32"/>
      <c r="AB333" s="32"/>
      <c r="AC333" s="32"/>
      <c r="AD333" s="32"/>
      <c r="AE333" s="32"/>
      <c r="AF333" s="32"/>
      <c r="AG333" s="32"/>
      <c r="AH333" s="166"/>
      <c r="AI333" s="170"/>
      <c r="AJ333" s="32"/>
      <c r="AK333" s="32"/>
      <c r="AL333" s="32"/>
      <c r="AM333" s="32"/>
      <c r="AN333" s="32"/>
      <c r="AO333" s="32"/>
      <c r="AP333" s="32"/>
    </row>
    <row r="334" spans="1:42" s="75" customFormat="1">
      <c r="A334" s="548"/>
      <c r="B334" s="548"/>
      <c r="C334" s="32"/>
      <c r="D334" s="32"/>
      <c r="E334" s="32"/>
      <c r="F334" s="32"/>
      <c r="G334" s="509"/>
      <c r="H334" s="32"/>
      <c r="I334" s="32"/>
      <c r="J334" s="32"/>
      <c r="K334" s="32"/>
      <c r="L334" s="125"/>
      <c r="M334" s="506"/>
      <c r="N334" s="32"/>
      <c r="O334" s="32"/>
      <c r="P334" s="32"/>
      <c r="Q334" s="32"/>
      <c r="R334" s="32"/>
      <c r="S334" s="45"/>
      <c r="T334" s="125"/>
      <c r="U334" s="125"/>
      <c r="V334" s="125"/>
      <c r="W334" s="125"/>
      <c r="X334" s="125"/>
      <c r="Y334" s="125"/>
      <c r="Z334" s="125"/>
      <c r="AA334" s="32"/>
      <c r="AB334" s="32"/>
      <c r="AC334" s="32"/>
      <c r="AD334" s="32"/>
      <c r="AE334" s="32"/>
      <c r="AF334" s="32"/>
      <c r="AG334" s="32"/>
      <c r="AH334" s="166"/>
      <c r="AI334" s="170"/>
      <c r="AJ334" s="32"/>
      <c r="AK334" s="32"/>
      <c r="AL334" s="32"/>
      <c r="AM334" s="32"/>
      <c r="AN334" s="32"/>
      <c r="AO334" s="32"/>
      <c r="AP334" s="32"/>
    </row>
    <row r="335" spans="1:42" s="75" customFormat="1">
      <c r="A335" s="548"/>
      <c r="B335" s="548"/>
      <c r="C335" s="32"/>
      <c r="D335" s="32"/>
      <c r="E335" s="32"/>
      <c r="F335" s="32"/>
      <c r="G335" s="509"/>
      <c r="H335" s="32"/>
      <c r="I335" s="32"/>
      <c r="J335" s="32"/>
      <c r="K335" s="32"/>
      <c r="L335" s="125"/>
      <c r="M335" s="506"/>
      <c r="N335" s="32"/>
      <c r="O335" s="32"/>
      <c r="P335" s="32"/>
      <c r="Q335" s="32"/>
      <c r="R335" s="32"/>
      <c r="S335" s="45"/>
      <c r="T335" s="125"/>
      <c r="U335" s="125"/>
      <c r="V335" s="125"/>
      <c r="W335" s="125"/>
      <c r="X335" s="125"/>
      <c r="Y335" s="125"/>
      <c r="Z335" s="125"/>
      <c r="AA335" s="32"/>
      <c r="AB335" s="32"/>
      <c r="AC335" s="32"/>
      <c r="AD335" s="32"/>
      <c r="AE335" s="32"/>
      <c r="AF335" s="32"/>
      <c r="AG335" s="32"/>
      <c r="AH335" s="166"/>
      <c r="AI335" s="170"/>
      <c r="AJ335" s="32"/>
      <c r="AK335" s="32"/>
      <c r="AL335" s="32"/>
      <c r="AM335" s="32"/>
      <c r="AN335" s="32"/>
      <c r="AO335" s="32"/>
      <c r="AP335" s="32"/>
    </row>
    <row r="336" spans="1:42" s="75" customFormat="1">
      <c r="A336" s="548"/>
      <c r="B336" s="548"/>
      <c r="C336" s="32"/>
      <c r="D336" s="32"/>
      <c r="E336" s="32"/>
      <c r="F336" s="32"/>
      <c r="G336" s="509"/>
      <c r="H336" s="32"/>
      <c r="I336" s="32"/>
      <c r="J336" s="32"/>
      <c r="K336" s="32"/>
      <c r="L336" s="125"/>
      <c r="M336" s="506"/>
      <c r="N336" s="32"/>
      <c r="O336" s="32"/>
      <c r="P336" s="32"/>
      <c r="Q336" s="32"/>
      <c r="R336" s="32"/>
      <c r="S336" s="45"/>
      <c r="T336" s="125"/>
      <c r="U336" s="125"/>
      <c r="V336" s="125"/>
      <c r="W336" s="125"/>
      <c r="X336" s="125"/>
      <c r="Y336" s="125"/>
      <c r="Z336" s="125"/>
      <c r="AA336" s="32"/>
      <c r="AB336" s="32"/>
      <c r="AC336" s="32"/>
      <c r="AD336" s="32"/>
      <c r="AE336" s="32"/>
      <c r="AF336" s="32"/>
      <c r="AG336" s="32"/>
      <c r="AH336" s="166"/>
      <c r="AI336" s="170"/>
      <c r="AJ336" s="32"/>
      <c r="AK336" s="32"/>
      <c r="AL336" s="32"/>
      <c r="AM336" s="32"/>
      <c r="AN336" s="32"/>
      <c r="AO336" s="32"/>
      <c r="AP336" s="32"/>
    </row>
    <row r="337" spans="1:42" s="75" customFormat="1">
      <c r="A337" s="548"/>
      <c r="B337" s="548"/>
      <c r="C337" s="32"/>
      <c r="D337" s="32"/>
      <c r="E337" s="32"/>
      <c r="F337" s="32"/>
      <c r="G337" s="509"/>
      <c r="H337" s="32"/>
      <c r="I337" s="32"/>
      <c r="J337" s="32"/>
      <c r="K337" s="32"/>
      <c r="L337" s="125"/>
      <c r="M337" s="506"/>
      <c r="N337" s="32"/>
      <c r="O337" s="32"/>
      <c r="P337" s="32"/>
      <c r="Q337" s="32"/>
      <c r="R337" s="32"/>
      <c r="S337" s="45"/>
      <c r="T337" s="125"/>
      <c r="U337" s="125"/>
      <c r="V337" s="125"/>
      <c r="W337" s="125"/>
      <c r="X337" s="125"/>
      <c r="Y337" s="125"/>
      <c r="Z337" s="125"/>
      <c r="AA337" s="32"/>
      <c r="AB337" s="32"/>
      <c r="AC337" s="32"/>
      <c r="AD337" s="32"/>
      <c r="AE337" s="32"/>
      <c r="AF337" s="32"/>
      <c r="AG337" s="32"/>
      <c r="AH337" s="166"/>
      <c r="AI337" s="170"/>
      <c r="AJ337" s="32"/>
      <c r="AK337" s="32"/>
      <c r="AL337" s="32"/>
      <c r="AM337" s="32"/>
      <c r="AN337" s="32"/>
      <c r="AO337" s="32"/>
      <c r="AP337" s="32"/>
    </row>
    <row r="338" spans="1:42" s="75" customFormat="1">
      <c r="A338" s="548"/>
      <c r="B338" s="548"/>
      <c r="C338" s="32"/>
      <c r="D338" s="32"/>
      <c r="E338" s="32"/>
      <c r="F338" s="32"/>
      <c r="G338" s="509"/>
      <c r="H338" s="32"/>
      <c r="I338" s="32"/>
      <c r="J338" s="32"/>
      <c r="K338" s="32"/>
      <c r="L338" s="125"/>
      <c r="M338" s="506"/>
      <c r="N338" s="32"/>
      <c r="O338" s="32"/>
      <c r="P338" s="32"/>
      <c r="Q338" s="32"/>
      <c r="R338" s="32"/>
      <c r="S338" s="45"/>
      <c r="T338" s="125"/>
      <c r="U338" s="125"/>
      <c r="V338" s="125"/>
      <c r="W338" s="125"/>
      <c r="X338" s="125"/>
      <c r="Y338" s="125"/>
      <c r="Z338" s="125"/>
      <c r="AA338" s="32"/>
      <c r="AB338" s="32"/>
      <c r="AC338" s="32"/>
      <c r="AD338" s="32"/>
      <c r="AE338" s="32"/>
      <c r="AF338" s="32"/>
      <c r="AG338" s="32"/>
      <c r="AH338" s="166"/>
      <c r="AI338" s="170"/>
      <c r="AJ338" s="32"/>
      <c r="AK338" s="32"/>
      <c r="AL338" s="32"/>
      <c r="AM338" s="32"/>
      <c r="AN338" s="32"/>
      <c r="AO338" s="32"/>
      <c r="AP338" s="32"/>
    </row>
    <row r="339" spans="1:42" s="75" customFormat="1">
      <c r="A339" s="548"/>
      <c r="B339" s="548"/>
      <c r="C339" s="32"/>
      <c r="D339" s="32"/>
      <c r="E339" s="32"/>
      <c r="F339" s="32"/>
      <c r="G339" s="509"/>
      <c r="H339" s="32"/>
      <c r="I339" s="32"/>
      <c r="J339" s="32"/>
      <c r="K339" s="32"/>
      <c r="L339" s="125"/>
      <c r="M339" s="506"/>
      <c r="N339" s="32"/>
      <c r="O339" s="32"/>
      <c r="P339" s="32"/>
      <c r="Q339" s="32"/>
      <c r="R339" s="32"/>
      <c r="S339" s="45"/>
      <c r="T339" s="125"/>
      <c r="U339" s="125"/>
      <c r="V339" s="125"/>
      <c r="W339" s="125"/>
      <c r="X339" s="125"/>
      <c r="Y339" s="125"/>
      <c r="Z339" s="125"/>
      <c r="AA339" s="32"/>
      <c r="AB339" s="32"/>
      <c r="AC339" s="32"/>
      <c r="AD339" s="32"/>
      <c r="AE339" s="32"/>
      <c r="AF339" s="32"/>
      <c r="AG339" s="32"/>
      <c r="AH339" s="166"/>
      <c r="AI339" s="170"/>
      <c r="AJ339" s="32"/>
      <c r="AK339" s="32"/>
      <c r="AL339" s="32"/>
      <c r="AM339" s="32"/>
      <c r="AN339" s="32"/>
      <c r="AO339" s="32"/>
      <c r="AP339" s="32"/>
    </row>
    <row r="340" spans="1:42" s="75" customFormat="1">
      <c r="A340" s="548"/>
      <c r="B340" s="548"/>
      <c r="C340" s="32"/>
      <c r="D340" s="32"/>
      <c r="E340" s="32"/>
      <c r="F340" s="32"/>
      <c r="G340" s="509"/>
      <c r="H340" s="32"/>
      <c r="I340" s="32"/>
      <c r="J340" s="32"/>
      <c r="K340" s="32"/>
      <c r="L340" s="125"/>
      <c r="M340" s="506"/>
      <c r="N340" s="32"/>
      <c r="O340" s="32"/>
      <c r="P340" s="32"/>
      <c r="Q340" s="32"/>
      <c r="R340" s="32"/>
      <c r="S340" s="45"/>
      <c r="T340" s="125"/>
      <c r="U340" s="125"/>
      <c r="V340" s="125"/>
      <c r="W340" s="125"/>
      <c r="X340" s="125"/>
      <c r="Y340" s="125"/>
      <c r="Z340" s="125"/>
      <c r="AA340" s="32"/>
      <c r="AB340" s="32"/>
      <c r="AC340" s="32"/>
      <c r="AD340" s="32"/>
      <c r="AE340" s="32"/>
      <c r="AF340" s="32"/>
      <c r="AG340" s="32"/>
      <c r="AH340" s="166"/>
      <c r="AI340" s="170"/>
      <c r="AJ340" s="32"/>
      <c r="AK340" s="32"/>
      <c r="AL340" s="32"/>
      <c r="AM340" s="32"/>
      <c r="AN340" s="32"/>
      <c r="AO340" s="32"/>
      <c r="AP340" s="32"/>
    </row>
    <row r="341" spans="1:42" s="75" customFormat="1">
      <c r="A341" s="548"/>
      <c r="B341" s="548"/>
      <c r="C341" s="32"/>
      <c r="D341" s="32"/>
      <c r="E341" s="32"/>
      <c r="F341" s="32"/>
      <c r="G341" s="509"/>
      <c r="H341" s="32"/>
      <c r="I341" s="32"/>
      <c r="J341" s="32"/>
      <c r="K341" s="32"/>
      <c r="L341" s="125"/>
      <c r="M341" s="506"/>
      <c r="N341" s="32"/>
      <c r="O341" s="32"/>
      <c r="P341" s="32"/>
      <c r="Q341" s="32"/>
      <c r="R341" s="32"/>
      <c r="S341" s="45"/>
      <c r="T341" s="125"/>
      <c r="U341" s="125"/>
      <c r="V341" s="125"/>
      <c r="W341" s="125"/>
      <c r="X341" s="125"/>
      <c r="Y341" s="125"/>
      <c r="Z341" s="125"/>
      <c r="AA341" s="32"/>
      <c r="AB341" s="32"/>
      <c r="AC341" s="32"/>
      <c r="AD341" s="32"/>
      <c r="AE341" s="32"/>
      <c r="AF341" s="32"/>
      <c r="AG341" s="32"/>
      <c r="AH341" s="166"/>
      <c r="AI341" s="170"/>
      <c r="AJ341" s="32"/>
      <c r="AK341" s="32"/>
      <c r="AL341" s="32"/>
      <c r="AM341" s="32"/>
      <c r="AN341" s="32"/>
      <c r="AO341" s="32"/>
      <c r="AP341" s="32"/>
    </row>
    <row r="342" spans="1:42" s="75" customFormat="1">
      <c r="A342" s="548"/>
      <c r="B342" s="548"/>
      <c r="C342" s="32"/>
      <c r="D342" s="32"/>
      <c r="E342" s="32"/>
      <c r="F342" s="32"/>
      <c r="G342" s="509"/>
      <c r="H342" s="32"/>
      <c r="I342" s="32"/>
      <c r="J342" s="32"/>
      <c r="K342" s="32"/>
      <c r="L342" s="125"/>
      <c r="M342" s="506"/>
      <c r="N342" s="32"/>
      <c r="O342" s="32"/>
      <c r="P342" s="32"/>
      <c r="Q342" s="32"/>
      <c r="R342" s="32"/>
      <c r="S342" s="45"/>
      <c r="T342" s="125"/>
      <c r="U342" s="125"/>
      <c r="V342" s="125"/>
      <c r="W342" s="125"/>
      <c r="X342" s="125"/>
      <c r="Y342" s="125"/>
      <c r="Z342" s="125"/>
      <c r="AA342" s="32"/>
      <c r="AB342" s="32"/>
      <c r="AC342" s="32"/>
      <c r="AD342" s="32"/>
      <c r="AE342" s="32"/>
      <c r="AF342" s="32"/>
      <c r="AG342" s="32"/>
      <c r="AH342" s="166"/>
      <c r="AI342" s="170"/>
      <c r="AJ342" s="32"/>
      <c r="AK342" s="32"/>
      <c r="AL342" s="32"/>
      <c r="AM342" s="32"/>
      <c r="AN342" s="32"/>
      <c r="AO342" s="32"/>
      <c r="AP342" s="32"/>
    </row>
    <row r="343" spans="1:42" s="75" customFormat="1">
      <c r="A343" s="548"/>
      <c r="B343" s="548"/>
      <c r="C343" s="32"/>
      <c r="D343" s="32"/>
      <c r="E343" s="32"/>
      <c r="F343" s="32"/>
      <c r="G343" s="509"/>
      <c r="H343" s="32"/>
      <c r="I343" s="32"/>
      <c r="J343" s="32"/>
      <c r="K343" s="32"/>
      <c r="L343" s="125"/>
      <c r="M343" s="506"/>
      <c r="N343" s="32"/>
      <c r="O343" s="32"/>
      <c r="P343" s="32"/>
      <c r="Q343" s="32"/>
      <c r="R343" s="32"/>
      <c r="S343" s="45"/>
      <c r="T343" s="125"/>
      <c r="U343" s="125"/>
      <c r="V343" s="125"/>
      <c r="W343" s="125"/>
      <c r="X343" s="125"/>
      <c r="Y343" s="125"/>
      <c r="Z343" s="125"/>
      <c r="AA343" s="32"/>
      <c r="AB343" s="32"/>
      <c r="AC343" s="32"/>
      <c r="AD343" s="32"/>
      <c r="AE343" s="32"/>
      <c r="AF343" s="32"/>
      <c r="AG343" s="32"/>
      <c r="AH343" s="166"/>
      <c r="AI343" s="170"/>
      <c r="AJ343" s="32"/>
      <c r="AK343" s="32"/>
      <c r="AL343" s="32"/>
      <c r="AM343" s="32"/>
      <c r="AN343" s="32"/>
      <c r="AO343" s="32"/>
      <c r="AP343" s="32"/>
    </row>
    <row r="344" spans="1:42" s="75" customFormat="1">
      <c r="A344" s="548"/>
      <c r="B344" s="548"/>
      <c r="C344" s="32"/>
      <c r="D344" s="32"/>
      <c r="E344" s="32"/>
      <c r="F344" s="32"/>
      <c r="G344" s="509"/>
      <c r="H344" s="32"/>
      <c r="I344" s="32"/>
      <c r="J344" s="32"/>
      <c r="K344" s="32"/>
      <c r="L344" s="125"/>
      <c r="M344" s="506"/>
      <c r="N344" s="32"/>
      <c r="O344" s="32"/>
      <c r="P344" s="32"/>
      <c r="Q344" s="32"/>
      <c r="R344" s="32"/>
      <c r="S344" s="45"/>
      <c r="T344" s="125"/>
      <c r="U344" s="125"/>
      <c r="V344" s="125"/>
      <c r="W344" s="125"/>
      <c r="X344" s="125"/>
      <c r="Y344" s="125"/>
      <c r="Z344" s="125"/>
      <c r="AA344" s="32"/>
      <c r="AB344" s="32"/>
      <c r="AC344" s="32"/>
      <c r="AD344" s="32"/>
      <c r="AE344" s="32"/>
      <c r="AF344" s="32"/>
      <c r="AG344" s="32"/>
      <c r="AH344" s="166"/>
      <c r="AI344" s="170"/>
      <c r="AJ344" s="32"/>
      <c r="AK344" s="32"/>
      <c r="AL344" s="32"/>
      <c r="AM344" s="32"/>
      <c r="AN344" s="32"/>
      <c r="AO344" s="32"/>
      <c r="AP344" s="32"/>
    </row>
    <row r="345" spans="1:42" s="75" customFormat="1">
      <c r="A345" s="548"/>
      <c r="B345" s="548"/>
      <c r="C345" s="32"/>
      <c r="D345" s="32"/>
      <c r="E345" s="32"/>
      <c r="F345" s="32"/>
      <c r="G345" s="509"/>
      <c r="H345" s="32"/>
      <c r="I345" s="32"/>
      <c r="J345" s="32"/>
      <c r="K345" s="32"/>
      <c r="L345" s="125"/>
      <c r="M345" s="506"/>
      <c r="N345" s="32"/>
      <c r="O345" s="32"/>
      <c r="P345" s="32"/>
      <c r="Q345" s="32"/>
      <c r="R345" s="32"/>
      <c r="S345" s="45"/>
      <c r="T345" s="125"/>
      <c r="U345" s="125"/>
      <c r="V345" s="125"/>
      <c r="W345" s="125"/>
      <c r="X345" s="125"/>
      <c r="Y345" s="125"/>
      <c r="Z345" s="125"/>
      <c r="AA345" s="32"/>
      <c r="AB345" s="32"/>
      <c r="AC345" s="32"/>
      <c r="AD345" s="32"/>
      <c r="AE345" s="32"/>
      <c r="AF345" s="32"/>
      <c r="AG345" s="32"/>
      <c r="AH345" s="166"/>
      <c r="AI345" s="170"/>
      <c r="AJ345" s="32"/>
      <c r="AK345" s="32"/>
      <c r="AL345" s="32"/>
      <c r="AM345" s="32"/>
      <c r="AN345" s="32"/>
      <c r="AO345" s="32"/>
      <c r="AP345" s="32"/>
    </row>
    <row r="346" spans="1:42" s="75" customFormat="1">
      <c r="A346" s="548"/>
      <c r="B346" s="548"/>
      <c r="C346" s="32"/>
      <c r="D346" s="32"/>
      <c r="E346" s="32"/>
      <c r="F346" s="32"/>
      <c r="G346" s="509"/>
      <c r="H346" s="32"/>
      <c r="I346" s="32"/>
      <c r="J346" s="32"/>
      <c r="K346" s="32"/>
      <c r="L346" s="125"/>
      <c r="M346" s="506"/>
      <c r="N346" s="32"/>
      <c r="O346" s="32"/>
      <c r="P346" s="32"/>
      <c r="Q346" s="32"/>
      <c r="R346" s="32"/>
      <c r="S346" s="45"/>
      <c r="T346" s="125"/>
      <c r="U346" s="125"/>
      <c r="V346" s="125"/>
      <c r="W346" s="125"/>
      <c r="X346" s="125"/>
      <c r="Y346" s="125"/>
      <c r="Z346" s="125"/>
      <c r="AA346" s="32"/>
      <c r="AB346" s="32"/>
      <c r="AC346" s="32"/>
      <c r="AD346" s="32"/>
      <c r="AE346" s="32"/>
      <c r="AF346" s="32"/>
      <c r="AG346" s="32"/>
      <c r="AH346" s="166"/>
      <c r="AI346" s="170"/>
      <c r="AJ346" s="32"/>
      <c r="AK346" s="32"/>
      <c r="AL346" s="32"/>
      <c r="AM346" s="32"/>
      <c r="AN346" s="32"/>
      <c r="AO346" s="32"/>
      <c r="AP346" s="32"/>
    </row>
    <row r="347" spans="1:42" s="75" customFormat="1">
      <c r="A347" s="548"/>
      <c r="B347" s="548"/>
      <c r="C347" s="32"/>
      <c r="D347" s="32"/>
      <c r="E347" s="32"/>
      <c r="F347" s="32"/>
      <c r="G347" s="509"/>
      <c r="H347" s="32"/>
      <c r="I347" s="32"/>
      <c r="J347" s="32"/>
      <c r="K347" s="32"/>
      <c r="L347" s="125"/>
      <c r="M347" s="506"/>
      <c r="N347" s="32"/>
      <c r="O347" s="32"/>
      <c r="P347" s="32"/>
      <c r="Q347" s="32"/>
      <c r="R347" s="32"/>
      <c r="S347" s="45"/>
      <c r="T347" s="125"/>
      <c r="U347" s="125"/>
      <c r="V347" s="125"/>
      <c r="W347" s="125"/>
      <c r="X347" s="125"/>
      <c r="Y347" s="125"/>
      <c r="Z347" s="125"/>
      <c r="AA347" s="32"/>
      <c r="AB347" s="32"/>
      <c r="AC347" s="32"/>
      <c r="AD347" s="32"/>
      <c r="AE347" s="32"/>
      <c r="AF347" s="32"/>
      <c r="AG347" s="32"/>
      <c r="AH347" s="166"/>
      <c r="AI347" s="170"/>
      <c r="AJ347" s="32"/>
      <c r="AK347" s="32"/>
      <c r="AL347" s="32"/>
      <c r="AM347" s="32"/>
      <c r="AN347" s="32"/>
      <c r="AO347" s="32"/>
      <c r="AP347" s="32"/>
    </row>
    <row r="348" spans="1:42" s="75" customFormat="1">
      <c r="A348" s="548"/>
      <c r="B348" s="548"/>
      <c r="C348" s="32"/>
      <c r="D348" s="32"/>
      <c r="E348" s="32"/>
      <c r="F348" s="32"/>
      <c r="G348" s="509"/>
      <c r="H348" s="32"/>
      <c r="I348" s="32"/>
      <c r="J348" s="32"/>
      <c r="K348" s="32"/>
      <c r="L348" s="125"/>
      <c r="M348" s="506"/>
      <c r="N348" s="32"/>
      <c r="O348" s="32"/>
      <c r="P348" s="32"/>
      <c r="Q348" s="32"/>
      <c r="R348" s="32"/>
      <c r="S348" s="45"/>
      <c r="T348" s="125"/>
      <c r="U348" s="125"/>
      <c r="V348" s="125"/>
      <c r="W348" s="125"/>
      <c r="X348" s="125"/>
      <c r="Y348" s="125"/>
      <c r="Z348" s="125"/>
      <c r="AA348" s="32"/>
      <c r="AB348" s="32"/>
      <c r="AC348" s="32"/>
      <c r="AD348" s="32"/>
      <c r="AE348" s="32"/>
      <c r="AF348" s="32"/>
      <c r="AG348" s="32"/>
      <c r="AH348" s="166"/>
      <c r="AI348" s="170"/>
      <c r="AJ348" s="32"/>
      <c r="AK348" s="32"/>
      <c r="AL348" s="32"/>
      <c r="AM348" s="32"/>
      <c r="AN348" s="32"/>
      <c r="AO348" s="32"/>
      <c r="AP348" s="32"/>
    </row>
    <row r="349" spans="1:42" s="75" customFormat="1">
      <c r="A349" s="548"/>
      <c r="B349" s="548"/>
      <c r="C349" s="32"/>
      <c r="D349" s="32"/>
      <c r="E349" s="32"/>
      <c r="F349" s="32"/>
      <c r="G349" s="509"/>
      <c r="H349" s="32"/>
      <c r="I349" s="32"/>
      <c r="J349" s="32"/>
      <c r="K349" s="32"/>
      <c r="L349" s="125"/>
      <c r="M349" s="506"/>
      <c r="N349" s="32"/>
      <c r="O349" s="32"/>
      <c r="P349" s="32"/>
      <c r="Q349" s="32"/>
      <c r="R349" s="32"/>
      <c r="S349" s="45"/>
      <c r="T349" s="125"/>
      <c r="U349" s="125"/>
      <c r="V349" s="125"/>
      <c r="W349" s="125"/>
      <c r="X349" s="125"/>
      <c r="Y349" s="125"/>
      <c r="Z349" s="125"/>
      <c r="AA349" s="32"/>
      <c r="AB349" s="32"/>
      <c r="AC349" s="32"/>
      <c r="AD349" s="32"/>
      <c r="AE349" s="32"/>
      <c r="AF349" s="32"/>
      <c r="AG349" s="32"/>
      <c r="AH349" s="166"/>
      <c r="AI349" s="170"/>
      <c r="AJ349" s="32"/>
      <c r="AK349" s="32"/>
      <c r="AL349" s="32"/>
      <c r="AM349" s="32"/>
      <c r="AN349" s="32"/>
      <c r="AO349" s="32"/>
      <c r="AP349" s="32"/>
    </row>
    <row r="350" spans="1:42" s="75" customFormat="1">
      <c r="A350" s="548"/>
      <c r="B350" s="548"/>
      <c r="C350" s="32"/>
      <c r="D350" s="32"/>
      <c r="E350" s="32"/>
      <c r="F350" s="32"/>
      <c r="G350" s="509"/>
      <c r="H350" s="32"/>
      <c r="I350" s="32"/>
      <c r="J350" s="32"/>
      <c r="K350" s="32"/>
      <c r="L350" s="125"/>
      <c r="M350" s="506"/>
      <c r="N350" s="32"/>
      <c r="O350" s="32"/>
      <c r="P350" s="32"/>
      <c r="Q350" s="32"/>
      <c r="R350" s="32"/>
      <c r="S350" s="45"/>
      <c r="T350" s="125"/>
      <c r="U350" s="125"/>
      <c r="V350" s="125"/>
      <c r="W350" s="125"/>
      <c r="X350" s="125"/>
      <c r="Y350" s="125"/>
      <c r="Z350" s="125"/>
      <c r="AA350" s="32"/>
      <c r="AB350" s="32"/>
      <c r="AC350" s="32"/>
      <c r="AD350" s="32"/>
      <c r="AE350" s="32"/>
      <c r="AF350" s="32"/>
      <c r="AG350" s="32"/>
      <c r="AH350" s="166"/>
      <c r="AI350" s="170"/>
      <c r="AJ350" s="32"/>
      <c r="AK350" s="32"/>
      <c r="AL350" s="32"/>
      <c r="AM350" s="32"/>
      <c r="AN350" s="32"/>
      <c r="AO350" s="32"/>
      <c r="AP350" s="32"/>
    </row>
    <row r="351" spans="1:42" s="75" customFormat="1">
      <c r="A351" s="548"/>
      <c r="B351" s="548"/>
      <c r="C351" s="32"/>
      <c r="D351" s="32"/>
      <c r="E351" s="32"/>
      <c r="F351" s="32"/>
      <c r="G351" s="509"/>
      <c r="H351" s="32"/>
      <c r="I351" s="32"/>
      <c r="J351" s="32"/>
      <c r="K351" s="32"/>
      <c r="L351" s="125"/>
      <c r="M351" s="506"/>
      <c r="N351" s="32"/>
      <c r="O351" s="32"/>
      <c r="P351" s="32"/>
      <c r="Q351" s="32"/>
      <c r="R351" s="32"/>
      <c r="S351" s="45"/>
      <c r="T351" s="125"/>
      <c r="U351" s="125"/>
      <c r="V351" s="125"/>
      <c r="W351" s="125"/>
      <c r="X351" s="125"/>
      <c r="Y351" s="125"/>
      <c r="Z351" s="125"/>
      <c r="AA351" s="32"/>
      <c r="AB351" s="32"/>
      <c r="AC351" s="32"/>
      <c r="AD351" s="32"/>
      <c r="AE351" s="32"/>
      <c r="AF351" s="32"/>
      <c r="AG351" s="32"/>
      <c r="AH351" s="166"/>
      <c r="AI351" s="170"/>
      <c r="AJ351" s="32"/>
      <c r="AK351" s="32"/>
      <c r="AL351" s="32"/>
      <c r="AM351" s="32"/>
      <c r="AN351" s="32"/>
      <c r="AO351" s="32"/>
      <c r="AP351" s="32"/>
    </row>
    <row r="352" spans="1:42" s="75" customFormat="1">
      <c r="A352" s="548"/>
      <c r="B352" s="548"/>
      <c r="C352" s="32"/>
      <c r="D352" s="32"/>
      <c r="E352" s="32"/>
      <c r="F352" s="32"/>
      <c r="G352" s="509"/>
      <c r="H352" s="32"/>
      <c r="I352" s="32"/>
      <c r="J352" s="32"/>
      <c r="K352" s="32"/>
      <c r="L352" s="125"/>
      <c r="M352" s="506"/>
      <c r="N352" s="32"/>
      <c r="O352" s="32"/>
      <c r="P352" s="32"/>
      <c r="Q352" s="32"/>
      <c r="R352" s="32"/>
      <c r="S352" s="45"/>
      <c r="T352" s="125"/>
      <c r="U352" s="125"/>
      <c r="V352" s="125"/>
      <c r="W352" s="125"/>
      <c r="X352" s="125"/>
      <c r="Y352" s="125"/>
      <c r="Z352" s="125"/>
      <c r="AA352" s="32"/>
      <c r="AB352" s="32"/>
      <c r="AC352" s="32"/>
      <c r="AD352" s="32"/>
      <c r="AE352" s="32"/>
      <c r="AF352" s="32"/>
      <c r="AG352" s="32"/>
      <c r="AH352" s="166"/>
      <c r="AI352" s="170"/>
      <c r="AJ352" s="32"/>
      <c r="AK352" s="32"/>
      <c r="AL352" s="32"/>
      <c r="AM352" s="32"/>
      <c r="AN352" s="32"/>
      <c r="AO352" s="32"/>
      <c r="AP352" s="32"/>
    </row>
    <row r="353" spans="1:42" s="75" customFormat="1">
      <c r="A353" s="548"/>
      <c r="B353" s="548"/>
      <c r="C353" s="32"/>
      <c r="D353" s="32"/>
      <c r="E353" s="32"/>
      <c r="F353" s="32"/>
      <c r="G353" s="509"/>
      <c r="H353" s="32"/>
      <c r="I353" s="32"/>
      <c r="J353" s="32"/>
      <c r="K353" s="32"/>
      <c r="L353" s="125"/>
      <c r="M353" s="506"/>
      <c r="N353" s="32"/>
      <c r="O353" s="32"/>
      <c r="P353" s="32"/>
      <c r="Q353" s="32"/>
      <c r="R353" s="32"/>
      <c r="S353" s="45"/>
      <c r="T353" s="125"/>
      <c r="U353" s="125"/>
      <c r="V353" s="125"/>
      <c r="W353" s="125"/>
      <c r="X353" s="125"/>
      <c r="Y353" s="125"/>
      <c r="Z353" s="125"/>
      <c r="AA353" s="32"/>
      <c r="AB353" s="32"/>
      <c r="AC353" s="32"/>
      <c r="AD353" s="32"/>
      <c r="AE353" s="32"/>
      <c r="AF353" s="32"/>
      <c r="AG353" s="32"/>
      <c r="AH353" s="166"/>
      <c r="AI353" s="170"/>
      <c r="AJ353" s="32"/>
      <c r="AK353" s="32"/>
      <c r="AL353" s="32"/>
      <c r="AM353" s="32"/>
      <c r="AN353" s="32"/>
      <c r="AO353" s="32"/>
      <c r="AP353" s="32"/>
    </row>
    <row r="354" spans="1:42" s="75" customFormat="1">
      <c r="A354" s="548"/>
      <c r="B354" s="548"/>
      <c r="C354" s="32"/>
      <c r="D354" s="32"/>
      <c r="E354" s="32"/>
      <c r="F354" s="32"/>
      <c r="G354" s="509"/>
      <c r="H354" s="32"/>
      <c r="I354" s="32"/>
      <c r="J354" s="32"/>
      <c r="K354" s="32"/>
      <c r="L354" s="125"/>
      <c r="M354" s="506"/>
      <c r="N354" s="32"/>
      <c r="O354" s="32"/>
      <c r="P354" s="32"/>
      <c r="Q354" s="32"/>
      <c r="R354" s="32"/>
      <c r="S354" s="45"/>
      <c r="T354" s="125"/>
      <c r="U354" s="125"/>
      <c r="V354" s="125"/>
      <c r="W354" s="125"/>
      <c r="X354" s="125"/>
      <c r="Y354" s="125"/>
      <c r="Z354" s="125"/>
      <c r="AA354" s="32"/>
      <c r="AB354" s="32"/>
      <c r="AC354" s="32"/>
      <c r="AD354" s="32"/>
      <c r="AE354" s="32"/>
      <c r="AF354" s="32"/>
      <c r="AG354" s="32"/>
      <c r="AH354" s="166"/>
      <c r="AI354" s="170"/>
      <c r="AJ354" s="32"/>
      <c r="AK354" s="32"/>
      <c r="AL354" s="32"/>
      <c r="AM354" s="32"/>
      <c r="AN354" s="32"/>
      <c r="AO354" s="32"/>
      <c r="AP354" s="32"/>
    </row>
    <row r="355" spans="1:42" s="75" customFormat="1">
      <c r="A355" s="548"/>
      <c r="B355" s="548"/>
      <c r="C355" s="32"/>
      <c r="D355" s="32"/>
      <c r="E355" s="32"/>
      <c r="F355" s="32"/>
      <c r="G355" s="509"/>
      <c r="H355" s="32"/>
      <c r="I355" s="32"/>
      <c r="J355" s="32"/>
      <c r="K355" s="32"/>
      <c r="L355" s="125"/>
      <c r="M355" s="506"/>
      <c r="N355" s="32"/>
      <c r="O355" s="32"/>
      <c r="P355" s="32"/>
      <c r="Q355" s="32"/>
      <c r="R355" s="32"/>
      <c r="S355" s="45"/>
      <c r="T355" s="125"/>
      <c r="U355" s="125"/>
      <c r="V355" s="125"/>
      <c r="W355" s="125"/>
      <c r="X355" s="125"/>
      <c r="Y355" s="125"/>
      <c r="Z355" s="125"/>
      <c r="AA355" s="32"/>
      <c r="AB355" s="32"/>
      <c r="AC355" s="32"/>
      <c r="AD355" s="32"/>
      <c r="AE355" s="32"/>
      <c r="AF355" s="32"/>
      <c r="AG355" s="32"/>
      <c r="AH355" s="166"/>
      <c r="AI355" s="170"/>
      <c r="AJ355" s="32"/>
      <c r="AK355" s="32"/>
      <c r="AL355" s="32"/>
      <c r="AM355" s="32"/>
      <c r="AN355" s="32"/>
      <c r="AO355" s="32"/>
      <c r="AP355" s="32"/>
    </row>
    <row r="356" spans="1:42" s="75" customFormat="1">
      <c r="A356" s="548"/>
      <c r="B356" s="548"/>
      <c r="C356" s="32"/>
      <c r="D356" s="32"/>
      <c r="E356" s="32"/>
      <c r="F356" s="32"/>
      <c r="G356" s="509"/>
      <c r="H356" s="32"/>
      <c r="I356" s="32"/>
      <c r="J356" s="32"/>
      <c r="K356" s="32"/>
      <c r="L356" s="125"/>
      <c r="M356" s="506"/>
      <c r="N356" s="32"/>
      <c r="O356" s="32"/>
      <c r="P356" s="32"/>
      <c r="Q356" s="32"/>
      <c r="R356" s="32"/>
      <c r="S356" s="45"/>
      <c r="T356" s="125"/>
      <c r="U356" s="125"/>
      <c r="V356" s="125"/>
      <c r="W356" s="125"/>
      <c r="X356" s="125"/>
      <c r="Y356" s="125"/>
      <c r="Z356" s="125"/>
      <c r="AA356" s="32"/>
      <c r="AB356" s="32"/>
      <c r="AC356" s="32"/>
      <c r="AD356" s="32"/>
      <c r="AE356" s="32"/>
      <c r="AF356" s="32"/>
      <c r="AG356" s="32"/>
      <c r="AH356" s="166"/>
      <c r="AI356" s="170"/>
      <c r="AJ356" s="32"/>
      <c r="AK356" s="32"/>
      <c r="AL356" s="32"/>
      <c r="AM356" s="32"/>
      <c r="AN356" s="32"/>
      <c r="AO356" s="32"/>
      <c r="AP356" s="32"/>
    </row>
    <row r="357" spans="1:42" s="75" customFormat="1">
      <c r="A357" s="548"/>
      <c r="B357" s="548"/>
      <c r="C357" s="32"/>
      <c r="D357" s="32"/>
      <c r="E357" s="32"/>
      <c r="F357" s="32"/>
      <c r="G357" s="509"/>
      <c r="H357" s="32"/>
      <c r="I357" s="32"/>
      <c r="J357" s="32"/>
      <c r="K357" s="32"/>
      <c r="L357" s="125"/>
      <c r="M357" s="506"/>
      <c r="N357" s="32"/>
      <c r="O357" s="32"/>
      <c r="P357" s="32"/>
      <c r="Q357" s="32"/>
      <c r="R357" s="32"/>
      <c r="S357" s="45"/>
      <c r="T357" s="125"/>
      <c r="U357" s="125"/>
      <c r="V357" s="125"/>
      <c r="W357" s="125"/>
      <c r="X357" s="125"/>
      <c r="Y357" s="125"/>
      <c r="Z357" s="125"/>
      <c r="AA357" s="32"/>
      <c r="AB357" s="32"/>
      <c r="AC357" s="32"/>
      <c r="AD357" s="32"/>
      <c r="AE357" s="32"/>
      <c r="AF357" s="32"/>
      <c r="AG357" s="32"/>
      <c r="AH357" s="166"/>
      <c r="AI357" s="170"/>
      <c r="AJ357" s="32"/>
      <c r="AK357" s="32"/>
      <c r="AL357" s="32"/>
      <c r="AM357" s="32"/>
      <c r="AN357" s="32"/>
      <c r="AO357" s="32"/>
      <c r="AP357" s="32"/>
    </row>
    <row r="358" spans="1:42" s="75" customFormat="1">
      <c r="A358" s="548"/>
      <c r="B358" s="548"/>
      <c r="C358" s="32"/>
      <c r="D358" s="32"/>
      <c r="E358" s="32"/>
      <c r="F358" s="32"/>
      <c r="G358" s="509"/>
      <c r="H358" s="32"/>
      <c r="I358" s="32"/>
      <c r="J358" s="32"/>
      <c r="K358" s="32"/>
      <c r="L358" s="125"/>
      <c r="M358" s="506"/>
      <c r="N358" s="32"/>
      <c r="O358" s="32"/>
      <c r="P358" s="32"/>
      <c r="Q358" s="32"/>
      <c r="R358" s="32"/>
      <c r="S358" s="45"/>
      <c r="T358" s="125"/>
      <c r="U358" s="125"/>
      <c r="V358" s="125"/>
      <c r="W358" s="125"/>
      <c r="X358" s="125"/>
      <c r="Y358" s="125"/>
      <c r="Z358" s="125"/>
      <c r="AA358" s="32"/>
      <c r="AB358" s="32"/>
      <c r="AC358" s="32"/>
      <c r="AD358" s="32"/>
      <c r="AE358" s="32"/>
      <c r="AF358" s="32"/>
      <c r="AG358" s="32"/>
      <c r="AH358" s="166"/>
      <c r="AI358" s="170"/>
      <c r="AJ358" s="32"/>
      <c r="AK358" s="32"/>
      <c r="AL358" s="32"/>
      <c r="AM358" s="32"/>
      <c r="AN358" s="32"/>
      <c r="AO358" s="32"/>
      <c r="AP358" s="32"/>
    </row>
    <row r="359" spans="1:42" s="75" customFormat="1">
      <c r="A359" s="548"/>
      <c r="B359" s="548"/>
      <c r="C359" s="32"/>
      <c r="D359" s="32"/>
      <c r="E359" s="32"/>
      <c r="F359" s="32"/>
      <c r="G359" s="509"/>
      <c r="H359" s="32"/>
      <c r="I359" s="32"/>
      <c r="J359" s="32"/>
      <c r="K359" s="32"/>
      <c r="L359" s="125"/>
      <c r="M359" s="506"/>
      <c r="N359" s="32"/>
      <c r="O359" s="32"/>
      <c r="P359" s="32"/>
      <c r="Q359" s="32"/>
      <c r="R359" s="32"/>
      <c r="S359" s="45"/>
      <c r="T359" s="125"/>
      <c r="U359" s="125"/>
      <c r="V359" s="125"/>
      <c r="W359" s="125"/>
      <c r="X359" s="125"/>
      <c r="Y359" s="125"/>
      <c r="Z359" s="125"/>
      <c r="AA359" s="32"/>
      <c r="AB359" s="32"/>
      <c r="AC359" s="32"/>
      <c r="AD359" s="32"/>
      <c r="AE359" s="32"/>
      <c r="AF359" s="32"/>
      <c r="AG359" s="32"/>
      <c r="AH359" s="166"/>
      <c r="AI359" s="170"/>
      <c r="AJ359" s="32"/>
      <c r="AK359" s="32"/>
      <c r="AL359" s="32"/>
      <c r="AM359" s="32"/>
      <c r="AN359" s="32"/>
      <c r="AO359" s="32"/>
      <c r="AP359" s="32"/>
    </row>
    <row r="360" spans="1:42" s="75" customFormat="1">
      <c r="A360" s="548"/>
      <c r="B360" s="548"/>
      <c r="C360" s="32"/>
      <c r="D360" s="32"/>
      <c r="E360" s="32"/>
      <c r="F360" s="32"/>
      <c r="G360" s="509"/>
      <c r="H360" s="32"/>
      <c r="I360" s="32"/>
      <c r="J360" s="32"/>
      <c r="K360" s="32"/>
      <c r="L360" s="125"/>
      <c r="M360" s="506"/>
      <c r="N360" s="32"/>
      <c r="O360" s="32"/>
      <c r="P360" s="32"/>
      <c r="Q360" s="32"/>
      <c r="R360" s="32"/>
      <c r="S360" s="45"/>
      <c r="T360" s="125"/>
      <c r="U360" s="125"/>
      <c r="V360" s="125"/>
      <c r="W360" s="125"/>
      <c r="X360" s="125"/>
      <c r="Y360" s="125"/>
      <c r="Z360" s="125"/>
      <c r="AA360" s="32"/>
      <c r="AB360" s="32"/>
      <c r="AC360" s="32"/>
      <c r="AD360" s="32"/>
      <c r="AE360" s="32"/>
      <c r="AF360" s="32"/>
      <c r="AG360" s="32"/>
      <c r="AH360" s="166"/>
      <c r="AI360" s="170"/>
      <c r="AJ360" s="32"/>
      <c r="AK360" s="32"/>
      <c r="AL360" s="32"/>
      <c r="AM360" s="32"/>
      <c r="AN360" s="32"/>
      <c r="AO360" s="32"/>
      <c r="AP360" s="32"/>
    </row>
    <row r="361" spans="1:42" s="75" customFormat="1">
      <c r="A361" s="548"/>
      <c r="B361" s="548"/>
      <c r="C361" s="32"/>
      <c r="D361" s="32"/>
      <c r="E361" s="32"/>
      <c r="F361" s="32"/>
      <c r="G361" s="509"/>
      <c r="H361" s="32"/>
      <c r="I361" s="32"/>
      <c r="J361" s="32"/>
      <c r="K361" s="32"/>
      <c r="L361" s="125"/>
      <c r="M361" s="506"/>
      <c r="N361" s="32"/>
      <c r="O361" s="32"/>
      <c r="P361" s="32"/>
      <c r="Q361" s="32"/>
      <c r="R361" s="32"/>
      <c r="S361" s="45"/>
      <c r="T361" s="125"/>
      <c r="U361" s="125"/>
      <c r="V361" s="125"/>
      <c r="W361" s="125"/>
      <c r="X361" s="125"/>
      <c r="Y361" s="125"/>
      <c r="Z361" s="125"/>
      <c r="AA361" s="32"/>
      <c r="AB361" s="32"/>
      <c r="AC361" s="32"/>
      <c r="AD361" s="32"/>
      <c r="AE361" s="32"/>
      <c r="AF361" s="32"/>
      <c r="AG361" s="32"/>
      <c r="AH361" s="166"/>
      <c r="AI361" s="170"/>
      <c r="AJ361" s="32"/>
      <c r="AK361" s="32"/>
      <c r="AL361" s="32"/>
      <c r="AM361" s="32"/>
      <c r="AN361" s="32"/>
      <c r="AO361" s="32"/>
      <c r="AP361" s="32"/>
    </row>
    <row r="362" spans="1:42" s="75" customFormat="1">
      <c r="A362" s="548"/>
      <c r="B362" s="548"/>
      <c r="C362" s="32"/>
      <c r="D362" s="32"/>
      <c r="E362" s="32"/>
      <c r="F362" s="32"/>
      <c r="G362" s="509"/>
      <c r="H362" s="32"/>
      <c r="I362" s="32"/>
      <c r="J362" s="32"/>
      <c r="K362" s="32"/>
      <c r="L362" s="125"/>
      <c r="M362" s="506"/>
      <c r="N362" s="32"/>
      <c r="O362" s="32"/>
      <c r="P362" s="32"/>
      <c r="Q362" s="32"/>
      <c r="R362" s="32"/>
      <c r="S362" s="45"/>
      <c r="T362" s="125"/>
      <c r="U362" s="125"/>
      <c r="V362" s="125"/>
      <c r="W362" s="125"/>
      <c r="X362" s="125"/>
      <c r="Y362" s="125"/>
      <c r="Z362" s="125"/>
      <c r="AA362" s="32"/>
      <c r="AB362" s="32"/>
      <c r="AC362" s="32"/>
      <c r="AD362" s="32"/>
      <c r="AE362" s="32"/>
      <c r="AF362" s="32"/>
      <c r="AG362" s="32"/>
      <c r="AH362" s="166"/>
      <c r="AI362" s="170"/>
      <c r="AJ362" s="32"/>
      <c r="AK362" s="32"/>
      <c r="AL362" s="32"/>
      <c r="AM362" s="32"/>
      <c r="AN362" s="32"/>
      <c r="AO362" s="32"/>
      <c r="AP362" s="32"/>
    </row>
    <row r="363" spans="1:42" s="75" customFormat="1">
      <c r="A363" s="548"/>
      <c r="B363" s="548"/>
      <c r="C363" s="32"/>
      <c r="D363" s="32"/>
      <c r="E363" s="32"/>
      <c r="F363" s="32"/>
      <c r="G363" s="509"/>
      <c r="H363" s="32"/>
      <c r="I363" s="32"/>
      <c r="J363" s="32"/>
      <c r="K363" s="32"/>
      <c r="L363" s="125"/>
      <c r="M363" s="506"/>
      <c r="N363" s="32"/>
      <c r="O363" s="32"/>
      <c r="P363" s="32"/>
      <c r="Q363" s="32"/>
      <c r="R363" s="32"/>
      <c r="S363" s="45"/>
      <c r="T363" s="125"/>
      <c r="U363" s="125"/>
      <c r="V363" s="125"/>
      <c r="W363" s="125"/>
      <c r="X363" s="125"/>
      <c r="Y363" s="125"/>
      <c r="Z363" s="125"/>
      <c r="AA363" s="32"/>
      <c r="AB363" s="32"/>
      <c r="AC363" s="32"/>
      <c r="AD363" s="32"/>
      <c r="AE363" s="32"/>
      <c r="AF363" s="32"/>
      <c r="AG363" s="32"/>
      <c r="AH363" s="166"/>
      <c r="AI363" s="170"/>
      <c r="AJ363" s="32"/>
      <c r="AK363" s="32"/>
      <c r="AL363" s="32"/>
      <c r="AM363" s="32"/>
      <c r="AN363" s="32"/>
      <c r="AO363" s="32"/>
      <c r="AP363" s="32"/>
    </row>
    <row r="364" spans="1:42" s="75" customFormat="1">
      <c r="A364" s="548"/>
      <c r="B364" s="548"/>
      <c r="C364" s="32"/>
      <c r="D364" s="32"/>
      <c r="E364" s="32"/>
      <c r="F364" s="32"/>
      <c r="G364" s="509"/>
      <c r="H364" s="32"/>
      <c r="I364" s="32"/>
      <c r="J364" s="32"/>
      <c r="K364" s="32"/>
      <c r="L364" s="125"/>
      <c r="M364" s="506"/>
      <c r="N364" s="32"/>
      <c r="O364" s="32"/>
      <c r="P364" s="32"/>
      <c r="Q364" s="32"/>
      <c r="R364" s="32"/>
      <c r="S364" s="45"/>
      <c r="T364" s="125"/>
      <c r="U364" s="125"/>
      <c r="V364" s="125"/>
      <c r="W364" s="125"/>
      <c r="X364" s="125"/>
      <c r="Y364" s="125"/>
      <c r="Z364" s="125"/>
      <c r="AA364" s="32"/>
      <c r="AB364" s="32"/>
      <c r="AC364" s="32"/>
      <c r="AD364" s="32"/>
      <c r="AE364" s="32"/>
      <c r="AF364" s="32"/>
      <c r="AG364" s="32"/>
      <c r="AH364" s="166"/>
      <c r="AI364" s="170"/>
      <c r="AJ364" s="32"/>
      <c r="AK364" s="32"/>
      <c r="AL364" s="32"/>
      <c r="AM364" s="32"/>
      <c r="AN364" s="32"/>
      <c r="AO364" s="32"/>
      <c r="AP364" s="32"/>
    </row>
    <row r="365" spans="1:42" s="75" customFormat="1">
      <c r="A365" s="548"/>
      <c r="B365" s="548"/>
      <c r="C365" s="32"/>
      <c r="D365" s="32"/>
      <c r="E365" s="32"/>
      <c r="F365" s="32"/>
      <c r="G365" s="509"/>
      <c r="H365" s="32"/>
      <c r="I365" s="32"/>
      <c r="J365" s="32"/>
      <c r="K365" s="32"/>
      <c r="L365" s="125"/>
      <c r="M365" s="506"/>
      <c r="N365" s="32"/>
      <c r="O365" s="32"/>
      <c r="P365" s="32"/>
      <c r="Q365" s="32"/>
      <c r="R365" s="32"/>
      <c r="S365" s="45"/>
      <c r="T365" s="125"/>
      <c r="U365" s="125"/>
      <c r="V365" s="125"/>
      <c r="W365" s="125"/>
      <c r="X365" s="125"/>
      <c r="Y365" s="125"/>
      <c r="Z365" s="125"/>
      <c r="AA365" s="32"/>
      <c r="AB365" s="32"/>
      <c r="AC365" s="32"/>
      <c r="AD365" s="32"/>
      <c r="AE365" s="32"/>
      <c r="AF365" s="32"/>
      <c r="AG365" s="32"/>
      <c r="AH365" s="166"/>
      <c r="AI365" s="170"/>
      <c r="AJ365" s="32"/>
      <c r="AK365" s="32"/>
      <c r="AL365" s="32"/>
      <c r="AM365" s="32"/>
      <c r="AN365" s="32"/>
      <c r="AO365" s="32"/>
      <c r="AP365" s="32"/>
    </row>
    <row r="366" spans="1:42" s="75" customFormat="1">
      <c r="A366" s="548"/>
      <c r="B366" s="548"/>
      <c r="C366" s="32"/>
      <c r="D366" s="32"/>
      <c r="E366" s="32"/>
      <c r="F366" s="32"/>
      <c r="G366" s="509"/>
      <c r="H366" s="32"/>
      <c r="I366" s="32"/>
      <c r="J366" s="32"/>
      <c r="K366" s="32"/>
      <c r="L366" s="125"/>
      <c r="M366" s="506"/>
      <c r="N366" s="32"/>
      <c r="O366" s="32"/>
      <c r="P366" s="32"/>
      <c r="Q366" s="32"/>
      <c r="R366" s="32"/>
      <c r="S366" s="45"/>
      <c r="T366" s="125"/>
      <c r="U366" s="125"/>
      <c r="V366" s="125"/>
      <c r="W366" s="125"/>
      <c r="X366" s="125"/>
      <c r="Y366" s="125"/>
      <c r="Z366" s="125"/>
      <c r="AA366" s="32"/>
      <c r="AB366" s="32"/>
      <c r="AC366" s="32"/>
      <c r="AD366" s="32"/>
      <c r="AE366" s="32"/>
      <c r="AF366" s="32"/>
      <c r="AG366" s="32"/>
      <c r="AH366" s="166"/>
      <c r="AI366" s="170"/>
      <c r="AJ366" s="32"/>
      <c r="AK366" s="32"/>
      <c r="AL366" s="32"/>
      <c r="AM366" s="32"/>
      <c r="AN366" s="32"/>
      <c r="AO366" s="32"/>
      <c r="AP366" s="32"/>
    </row>
    <row r="367" spans="1:42" s="75" customFormat="1">
      <c r="A367" s="548"/>
      <c r="B367" s="548"/>
      <c r="C367" s="32"/>
      <c r="D367" s="32"/>
      <c r="E367" s="32"/>
      <c r="F367" s="32"/>
      <c r="G367" s="509"/>
      <c r="H367" s="32"/>
      <c r="I367" s="32"/>
      <c r="J367" s="32"/>
      <c r="K367" s="32"/>
      <c r="L367" s="125"/>
      <c r="M367" s="506"/>
      <c r="N367" s="32"/>
      <c r="O367" s="32"/>
      <c r="P367" s="32"/>
      <c r="Q367" s="32"/>
      <c r="R367" s="32"/>
      <c r="S367" s="45"/>
      <c r="T367" s="125"/>
      <c r="U367" s="125"/>
      <c r="V367" s="125"/>
      <c r="W367" s="125"/>
      <c r="X367" s="125"/>
      <c r="Y367" s="125"/>
      <c r="Z367" s="125"/>
      <c r="AA367" s="32"/>
      <c r="AB367" s="32"/>
      <c r="AC367" s="32"/>
      <c r="AD367" s="32"/>
      <c r="AE367" s="32"/>
      <c r="AF367" s="32"/>
      <c r="AG367" s="32"/>
      <c r="AH367" s="166"/>
      <c r="AI367" s="170"/>
      <c r="AJ367" s="32"/>
      <c r="AK367" s="32"/>
      <c r="AL367" s="32"/>
      <c r="AM367" s="32"/>
      <c r="AN367" s="32"/>
      <c r="AO367" s="32"/>
      <c r="AP367" s="32"/>
    </row>
    <row r="368" spans="1:42" s="75" customFormat="1">
      <c r="A368" s="548"/>
      <c r="B368" s="548"/>
      <c r="C368" s="32"/>
      <c r="D368" s="32"/>
      <c r="E368" s="32"/>
      <c r="F368" s="32"/>
      <c r="G368" s="509"/>
      <c r="H368" s="32"/>
      <c r="I368" s="32"/>
      <c r="J368" s="32"/>
      <c r="K368" s="32"/>
      <c r="L368" s="125"/>
      <c r="M368" s="506"/>
      <c r="N368" s="32"/>
      <c r="O368" s="32"/>
      <c r="P368" s="32"/>
      <c r="Q368" s="32"/>
      <c r="R368" s="32"/>
      <c r="S368" s="45"/>
      <c r="T368" s="125"/>
      <c r="U368" s="125"/>
      <c r="V368" s="125"/>
      <c r="W368" s="125"/>
      <c r="X368" s="125"/>
      <c r="Y368" s="125"/>
      <c r="Z368" s="125"/>
      <c r="AA368" s="32"/>
      <c r="AB368" s="32"/>
      <c r="AC368" s="32"/>
      <c r="AD368" s="32"/>
      <c r="AE368" s="32"/>
      <c r="AF368" s="32"/>
      <c r="AG368" s="32"/>
      <c r="AH368" s="166"/>
      <c r="AI368" s="170"/>
      <c r="AJ368" s="32"/>
      <c r="AK368" s="32"/>
      <c r="AL368" s="32"/>
      <c r="AM368" s="32"/>
      <c r="AN368" s="32"/>
      <c r="AO368" s="32"/>
      <c r="AP368" s="32"/>
    </row>
    <row r="369" spans="1:42" s="75" customFormat="1">
      <c r="A369" s="548"/>
      <c r="B369" s="548"/>
      <c r="C369" s="32"/>
      <c r="D369" s="32"/>
      <c r="E369" s="32"/>
      <c r="F369" s="32"/>
      <c r="G369" s="509"/>
      <c r="H369" s="32"/>
      <c r="I369" s="32"/>
      <c r="J369" s="32"/>
      <c r="K369" s="32"/>
      <c r="L369" s="125"/>
      <c r="M369" s="506"/>
      <c r="N369" s="32"/>
      <c r="O369" s="32"/>
      <c r="P369" s="32"/>
      <c r="Q369" s="32"/>
      <c r="R369" s="32"/>
      <c r="S369" s="45"/>
      <c r="T369" s="125"/>
      <c r="U369" s="125"/>
      <c r="V369" s="125"/>
      <c r="W369" s="125"/>
      <c r="X369" s="125"/>
      <c r="Y369" s="125"/>
      <c r="Z369" s="125"/>
      <c r="AA369" s="32"/>
      <c r="AB369" s="32"/>
      <c r="AC369" s="32"/>
      <c r="AD369" s="32"/>
      <c r="AE369" s="32"/>
      <c r="AF369" s="32"/>
      <c r="AG369" s="32"/>
      <c r="AH369" s="166"/>
      <c r="AI369" s="170"/>
      <c r="AJ369" s="32"/>
      <c r="AK369" s="32"/>
      <c r="AL369" s="32"/>
      <c r="AM369" s="32"/>
      <c r="AN369" s="32"/>
      <c r="AO369" s="32"/>
      <c r="AP369" s="32"/>
    </row>
    <row r="370" spans="1:42" s="75" customFormat="1">
      <c r="A370" s="548"/>
      <c r="B370" s="548"/>
      <c r="C370" s="32"/>
      <c r="D370" s="32"/>
      <c r="E370" s="32"/>
      <c r="F370" s="32"/>
      <c r="G370" s="509"/>
      <c r="H370" s="32"/>
      <c r="I370" s="32"/>
      <c r="J370" s="32"/>
      <c r="K370" s="32"/>
      <c r="L370" s="125"/>
      <c r="M370" s="506"/>
      <c r="N370" s="32"/>
      <c r="O370" s="32"/>
      <c r="P370" s="32"/>
      <c r="Q370" s="32"/>
      <c r="R370" s="32"/>
      <c r="S370" s="45"/>
      <c r="T370" s="125"/>
      <c r="U370" s="125"/>
      <c r="V370" s="125"/>
      <c r="W370" s="125"/>
      <c r="X370" s="125"/>
      <c r="Y370" s="125"/>
      <c r="Z370" s="125"/>
      <c r="AA370" s="32"/>
      <c r="AB370" s="32"/>
      <c r="AC370" s="32"/>
      <c r="AD370" s="32"/>
      <c r="AE370" s="32"/>
      <c r="AF370" s="32"/>
      <c r="AG370" s="32"/>
      <c r="AH370" s="166"/>
      <c r="AI370" s="170"/>
      <c r="AJ370" s="32"/>
      <c r="AK370" s="32"/>
      <c r="AL370" s="32"/>
      <c r="AM370" s="32"/>
      <c r="AN370" s="32"/>
      <c r="AO370" s="32"/>
      <c r="AP370" s="32"/>
    </row>
    <row r="371" spans="1:42" s="75" customFormat="1">
      <c r="A371" s="548"/>
      <c r="B371" s="548"/>
      <c r="C371" s="32"/>
      <c r="D371" s="32"/>
      <c r="E371" s="32"/>
      <c r="F371" s="32"/>
      <c r="G371" s="509"/>
      <c r="H371" s="32"/>
      <c r="I371" s="32"/>
      <c r="J371" s="32"/>
      <c r="K371" s="32"/>
      <c r="L371" s="125"/>
      <c r="M371" s="506"/>
      <c r="N371" s="32"/>
      <c r="O371" s="32"/>
      <c r="P371" s="32"/>
      <c r="Q371" s="32"/>
      <c r="R371" s="32"/>
      <c r="S371" s="45"/>
      <c r="T371" s="125"/>
      <c r="U371" s="125"/>
      <c r="V371" s="125"/>
      <c r="W371" s="125"/>
      <c r="X371" s="125"/>
      <c r="Y371" s="125"/>
      <c r="Z371" s="125"/>
      <c r="AA371" s="32"/>
      <c r="AB371" s="32"/>
      <c r="AC371" s="32"/>
      <c r="AD371" s="32"/>
      <c r="AE371" s="32"/>
      <c r="AF371" s="32"/>
      <c r="AG371" s="32"/>
      <c r="AH371" s="166"/>
      <c r="AI371" s="170"/>
      <c r="AJ371" s="32"/>
      <c r="AK371" s="32"/>
      <c r="AL371" s="32"/>
      <c r="AM371" s="32"/>
      <c r="AN371" s="32"/>
      <c r="AO371" s="32"/>
      <c r="AP371" s="32"/>
    </row>
    <row r="372" spans="1:42" s="75" customFormat="1">
      <c r="A372" s="548"/>
      <c r="B372" s="548"/>
      <c r="C372" s="32"/>
      <c r="D372" s="32"/>
      <c r="E372" s="32"/>
      <c r="F372" s="32"/>
      <c r="G372" s="509"/>
      <c r="H372" s="32"/>
      <c r="I372" s="32"/>
      <c r="J372" s="32"/>
      <c r="K372" s="32"/>
      <c r="L372" s="125"/>
      <c r="M372" s="506"/>
      <c r="N372" s="32"/>
      <c r="O372" s="32"/>
      <c r="P372" s="32"/>
      <c r="Q372" s="32"/>
      <c r="R372" s="32"/>
      <c r="S372" s="45"/>
      <c r="T372" s="125"/>
      <c r="U372" s="125"/>
      <c r="V372" s="125"/>
      <c r="W372" s="125"/>
      <c r="X372" s="125"/>
      <c r="Y372" s="125"/>
      <c r="Z372" s="125"/>
      <c r="AA372" s="32"/>
      <c r="AB372" s="32"/>
      <c r="AC372" s="32"/>
      <c r="AD372" s="32"/>
      <c r="AE372" s="32"/>
      <c r="AF372" s="32"/>
      <c r="AG372" s="32"/>
      <c r="AH372" s="166"/>
      <c r="AI372" s="170"/>
      <c r="AJ372" s="32"/>
      <c r="AK372" s="32"/>
      <c r="AL372" s="32"/>
      <c r="AM372" s="32"/>
      <c r="AN372" s="32"/>
      <c r="AO372" s="32"/>
      <c r="AP372" s="32"/>
    </row>
    <row r="373" spans="1:42" s="75" customFormat="1">
      <c r="A373" s="548"/>
      <c r="B373" s="548"/>
      <c r="C373" s="32"/>
      <c r="D373" s="32"/>
      <c r="E373" s="32"/>
      <c r="F373" s="32"/>
      <c r="G373" s="509"/>
      <c r="H373" s="32"/>
      <c r="I373" s="32"/>
      <c r="J373" s="32"/>
      <c r="K373" s="32"/>
      <c r="L373" s="125"/>
      <c r="M373" s="506"/>
      <c r="N373" s="32"/>
      <c r="O373" s="32"/>
      <c r="P373" s="32"/>
      <c r="Q373" s="32"/>
      <c r="R373" s="32"/>
      <c r="S373" s="45"/>
      <c r="T373" s="125"/>
      <c r="U373" s="125"/>
      <c r="V373" s="125"/>
      <c r="W373" s="125"/>
      <c r="X373" s="125"/>
      <c r="Y373" s="125"/>
      <c r="Z373" s="125"/>
      <c r="AA373" s="32"/>
      <c r="AB373" s="32"/>
      <c r="AC373" s="32"/>
      <c r="AD373" s="32"/>
      <c r="AE373" s="32"/>
      <c r="AF373" s="32"/>
      <c r="AG373" s="32"/>
      <c r="AH373" s="166"/>
      <c r="AI373" s="170"/>
      <c r="AJ373" s="32"/>
      <c r="AK373" s="32"/>
      <c r="AL373" s="32"/>
      <c r="AM373" s="32"/>
      <c r="AN373" s="32"/>
      <c r="AO373" s="32"/>
      <c r="AP373" s="32"/>
    </row>
    <row r="374" spans="1:42" s="75" customFormat="1">
      <c r="A374" s="548"/>
      <c r="B374" s="548"/>
      <c r="C374" s="32"/>
      <c r="D374" s="32"/>
      <c r="E374" s="32"/>
      <c r="F374" s="32"/>
      <c r="G374" s="509"/>
      <c r="H374" s="32"/>
      <c r="I374" s="32"/>
      <c r="J374" s="32"/>
      <c r="K374" s="32"/>
      <c r="L374" s="125"/>
      <c r="M374" s="506"/>
      <c r="N374" s="32"/>
      <c r="O374" s="32"/>
      <c r="P374" s="32"/>
      <c r="Q374" s="32"/>
      <c r="R374" s="32"/>
      <c r="S374" s="45"/>
      <c r="T374" s="125"/>
      <c r="U374" s="125"/>
      <c r="V374" s="125"/>
      <c r="W374" s="125"/>
      <c r="X374" s="125"/>
      <c r="Y374" s="125"/>
      <c r="Z374" s="125"/>
      <c r="AA374" s="32"/>
      <c r="AB374" s="32"/>
      <c r="AC374" s="32"/>
      <c r="AD374" s="32"/>
      <c r="AE374" s="32"/>
      <c r="AF374" s="32"/>
      <c r="AG374" s="32"/>
      <c r="AH374" s="166"/>
      <c r="AI374" s="170"/>
      <c r="AJ374" s="32"/>
      <c r="AK374" s="32"/>
      <c r="AL374" s="32"/>
      <c r="AM374" s="32"/>
      <c r="AN374" s="32"/>
      <c r="AO374" s="32"/>
      <c r="AP374" s="32"/>
    </row>
    <row r="375" spans="1:42" s="75" customFormat="1">
      <c r="A375" s="548"/>
      <c r="B375" s="548"/>
      <c r="C375" s="32"/>
      <c r="D375" s="32"/>
      <c r="E375" s="32"/>
      <c r="F375" s="32"/>
      <c r="G375" s="509"/>
      <c r="H375" s="32"/>
      <c r="I375" s="32"/>
      <c r="J375" s="32"/>
      <c r="K375" s="32"/>
      <c r="L375" s="125"/>
      <c r="M375" s="506"/>
      <c r="N375" s="32"/>
      <c r="O375" s="32"/>
      <c r="P375" s="32"/>
      <c r="Q375" s="32"/>
      <c r="R375" s="32"/>
      <c r="S375" s="45"/>
      <c r="T375" s="125"/>
      <c r="U375" s="125"/>
      <c r="V375" s="125"/>
      <c r="W375" s="125"/>
      <c r="X375" s="125"/>
      <c r="Y375" s="125"/>
      <c r="Z375" s="125"/>
      <c r="AA375" s="32"/>
      <c r="AB375" s="32"/>
      <c r="AC375" s="32"/>
      <c r="AD375" s="32"/>
      <c r="AE375" s="32"/>
      <c r="AF375" s="32"/>
      <c r="AG375" s="32"/>
      <c r="AH375" s="166"/>
      <c r="AI375" s="170"/>
      <c r="AJ375" s="32"/>
      <c r="AK375" s="32"/>
      <c r="AL375" s="32"/>
      <c r="AM375" s="32"/>
      <c r="AN375" s="32"/>
      <c r="AO375" s="32"/>
      <c r="AP375" s="32"/>
    </row>
    <row r="376" spans="1:42" s="75" customFormat="1">
      <c r="A376" s="548"/>
      <c r="B376" s="548"/>
      <c r="C376" s="32"/>
      <c r="D376" s="32"/>
      <c r="E376" s="32"/>
      <c r="F376" s="32"/>
      <c r="G376" s="509"/>
      <c r="H376" s="32"/>
      <c r="I376" s="32"/>
      <c r="J376" s="32"/>
      <c r="K376" s="32"/>
      <c r="L376" s="125"/>
      <c r="M376" s="506"/>
      <c r="N376" s="32"/>
      <c r="O376" s="32"/>
      <c r="P376" s="32"/>
      <c r="Q376" s="32"/>
      <c r="R376" s="32"/>
      <c r="S376" s="45"/>
      <c r="T376" s="125"/>
      <c r="U376" s="125"/>
      <c r="V376" s="125"/>
      <c r="W376" s="125"/>
      <c r="X376" s="125"/>
      <c r="Y376" s="125"/>
      <c r="Z376" s="125"/>
      <c r="AA376" s="32"/>
      <c r="AB376" s="32"/>
      <c r="AC376" s="32"/>
      <c r="AD376" s="32"/>
      <c r="AE376" s="32"/>
      <c r="AF376" s="32"/>
      <c r="AG376" s="32"/>
      <c r="AH376" s="166"/>
      <c r="AI376" s="170"/>
      <c r="AJ376" s="32"/>
      <c r="AK376" s="32"/>
      <c r="AL376" s="32"/>
      <c r="AM376" s="32"/>
      <c r="AN376" s="32"/>
      <c r="AO376" s="32"/>
      <c r="AP376" s="32"/>
    </row>
    <row r="377" spans="1:42" s="75" customFormat="1">
      <c r="A377" s="548"/>
      <c r="B377" s="548"/>
      <c r="C377" s="32"/>
      <c r="D377" s="32"/>
      <c r="E377" s="32"/>
      <c r="F377" s="32"/>
      <c r="G377" s="509"/>
      <c r="H377" s="32"/>
      <c r="I377" s="32"/>
      <c r="J377" s="32"/>
      <c r="K377" s="32"/>
      <c r="L377" s="125"/>
      <c r="M377" s="506"/>
      <c r="N377" s="32"/>
      <c r="O377" s="32"/>
      <c r="P377" s="32"/>
      <c r="Q377" s="32"/>
      <c r="R377" s="32"/>
      <c r="S377" s="45"/>
      <c r="T377" s="125"/>
      <c r="U377" s="125"/>
      <c r="V377" s="125"/>
      <c r="W377" s="125"/>
      <c r="X377" s="125"/>
      <c r="Y377" s="125"/>
      <c r="Z377" s="125"/>
      <c r="AA377" s="32"/>
      <c r="AB377" s="32"/>
      <c r="AC377" s="32"/>
      <c r="AD377" s="32"/>
      <c r="AE377" s="32"/>
      <c r="AF377" s="32"/>
      <c r="AG377" s="32"/>
      <c r="AH377" s="166"/>
      <c r="AI377" s="170"/>
      <c r="AJ377" s="32"/>
      <c r="AK377" s="32"/>
      <c r="AL377" s="32"/>
      <c r="AM377" s="32"/>
      <c r="AN377" s="32"/>
      <c r="AO377" s="32"/>
      <c r="AP377" s="32"/>
    </row>
    <row r="378" spans="1:42" s="75" customFormat="1">
      <c r="A378" s="548"/>
      <c r="B378" s="548"/>
      <c r="C378" s="32"/>
      <c r="D378" s="32"/>
      <c r="E378" s="32"/>
      <c r="F378" s="32"/>
      <c r="G378" s="509"/>
      <c r="H378" s="32"/>
      <c r="I378" s="32"/>
      <c r="J378" s="32"/>
      <c r="K378" s="32"/>
      <c r="L378" s="125"/>
      <c r="M378" s="506"/>
      <c r="N378" s="32"/>
      <c r="O378" s="32"/>
      <c r="P378" s="32"/>
      <c r="Q378" s="32"/>
      <c r="R378" s="32"/>
      <c r="S378" s="45"/>
      <c r="T378" s="125"/>
      <c r="U378" s="125"/>
      <c r="V378" s="125"/>
      <c r="W378" s="125"/>
      <c r="X378" s="125"/>
      <c r="Y378" s="125"/>
      <c r="Z378" s="125"/>
      <c r="AA378" s="32"/>
      <c r="AB378" s="32"/>
      <c r="AC378" s="32"/>
      <c r="AD378" s="32"/>
      <c r="AE378" s="32"/>
      <c r="AF378" s="32"/>
      <c r="AG378" s="32"/>
      <c r="AH378" s="166"/>
      <c r="AI378" s="170"/>
      <c r="AJ378" s="32"/>
      <c r="AK378" s="32"/>
      <c r="AL378" s="32"/>
      <c r="AM378" s="32"/>
      <c r="AN378" s="32"/>
      <c r="AO378" s="32"/>
      <c r="AP378" s="32"/>
    </row>
    <row r="379" spans="1:42" s="75" customFormat="1">
      <c r="A379" s="548"/>
      <c r="B379" s="548"/>
      <c r="C379" s="32"/>
      <c r="D379" s="32"/>
      <c r="E379" s="32"/>
      <c r="F379" s="32"/>
      <c r="G379" s="509"/>
      <c r="H379" s="32"/>
      <c r="I379" s="32"/>
      <c r="J379" s="32"/>
      <c r="K379" s="32"/>
      <c r="L379" s="125"/>
      <c r="M379" s="506"/>
      <c r="N379" s="32"/>
      <c r="O379" s="32"/>
      <c r="P379" s="32"/>
      <c r="Q379" s="32"/>
      <c r="R379" s="32"/>
      <c r="S379" s="45"/>
      <c r="T379" s="125"/>
      <c r="U379" s="125"/>
      <c r="V379" s="125"/>
      <c r="W379" s="125"/>
      <c r="X379" s="125"/>
      <c r="Y379" s="125"/>
      <c r="Z379" s="125"/>
      <c r="AA379" s="32"/>
      <c r="AB379" s="32"/>
      <c r="AC379" s="32"/>
      <c r="AD379" s="32"/>
      <c r="AE379" s="32"/>
      <c r="AF379" s="32"/>
      <c r="AG379" s="32"/>
      <c r="AH379" s="166"/>
      <c r="AI379" s="170"/>
      <c r="AJ379" s="32"/>
      <c r="AK379" s="32"/>
      <c r="AL379" s="32"/>
      <c r="AM379" s="32"/>
      <c r="AN379" s="32"/>
      <c r="AO379" s="32"/>
      <c r="AP379" s="32"/>
    </row>
    <row r="380" spans="1:42" s="75" customFormat="1">
      <c r="A380" s="548"/>
      <c r="B380" s="548"/>
      <c r="C380" s="32"/>
      <c r="D380" s="32"/>
      <c r="E380" s="32"/>
      <c r="F380" s="32"/>
      <c r="G380" s="509"/>
      <c r="H380" s="32"/>
      <c r="I380" s="32"/>
      <c r="J380" s="32"/>
      <c r="K380" s="32"/>
      <c r="L380" s="125"/>
      <c r="M380" s="506"/>
      <c r="N380" s="32"/>
      <c r="O380" s="32"/>
      <c r="P380" s="32"/>
      <c r="Q380" s="32"/>
      <c r="R380" s="32"/>
      <c r="S380" s="45"/>
      <c r="T380" s="125"/>
      <c r="U380" s="125"/>
      <c r="V380" s="125"/>
      <c r="W380" s="125"/>
      <c r="X380" s="125"/>
      <c r="Y380" s="125"/>
      <c r="Z380" s="125"/>
      <c r="AA380" s="32"/>
      <c r="AB380" s="32"/>
      <c r="AC380" s="32"/>
      <c r="AD380" s="32"/>
      <c r="AE380" s="32"/>
      <c r="AF380" s="32"/>
      <c r="AG380" s="32"/>
      <c r="AH380" s="166"/>
      <c r="AI380" s="170"/>
      <c r="AJ380" s="32"/>
      <c r="AK380" s="32"/>
      <c r="AL380" s="32"/>
      <c r="AM380" s="32"/>
      <c r="AN380" s="32"/>
      <c r="AO380" s="32"/>
      <c r="AP380" s="32"/>
    </row>
    <row r="381" spans="1:42" s="75" customFormat="1">
      <c r="A381" s="548"/>
      <c r="B381" s="548"/>
      <c r="C381" s="32"/>
      <c r="D381" s="32"/>
      <c r="E381" s="32"/>
      <c r="F381" s="32"/>
      <c r="G381" s="509"/>
      <c r="H381" s="32"/>
      <c r="I381" s="32"/>
      <c r="J381" s="32"/>
      <c r="K381" s="32"/>
      <c r="L381" s="125"/>
      <c r="M381" s="506"/>
      <c r="N381" s="32"/>
      <c r="O381" s="32"/>
      <c r="P381" s="32"/>
      <c r="Q381" s="32"/>
      <c r="R381" s="32"/>
      <c r="S381" s="45"/>
      <c r="T381" s="125"/>
      <c r="U381" s="125"/>
      <c r="V381" s="125"/>
      <c r="W381" s="125"/>
      <c r="X381" s="125"/>
      <c r="Y381" s="125"/>
      <c r="Z381" s="125"/>
      <c r="AA381" s="32"/>
      <c r="AB381" s="32"/>
      <c r="AC381" s="32"/>
      <c r="AD381" s="32"/>
      <c r="AE381" s="32"/>
      <c r="AF381" s="32"/>
      <c r="AG381" s="32"/>
      <c r="AH381" s="166"/>
      <c r="AI381" s="170"/>
      <c r="AJ381" s="32"/>
      <c r="AK381" s="32"/>
      <c r="AL381" s="32"/>
      <c r="AM381" s="32"/>
      <c r="AN381" s="32"/>
      <c r="AO381" s="32"/>
      <c r="AP381" s="32"/>
    </row>
    <row r="382" spans="1:42" s="75" customFormat="1">
      <c r="A382" s="548"/>
      <c r="B382" s="548"/>
      <c r="C382" s="32"/>
      <c r="D382" s="32"/>
      <c r="E382" s="32"/>
      <c r="F382" s="32"/>
      <c r="G382" s="509"/>
      <c r="H382" s="32"/>
      <c r="I382" s="32"/>
      <c r="J382" s="32"/>
      <c r="K382" s="32"/>
      <c r="L382" s="125"/>
      <c r="M382" s="506"/>
      <c r="N382" s="32"/>
      <c r="O382" s="32"/>
      <c r="P382" s="32"/>
      <c r="Q382" s="32"/>
      <c r="R382" s="32"/>
      <c r="S382" s="45"/>
      <c r="T382" s="125"/>
      <c r="U382" s="125"/>
      <c r="V382" s="125"/>
      <c r="W382" s="125"/>
      <c r="X382" s="125"/>
      <c r="Y382" s="125"/>
      <c r="Z382" s="125"/>
      <c r="AA382" s="32"/>
      <c r="AB382" s="32"/>
      <c r="AC382" s="32"/>
      <c r="AD382" s="32"/>
      <c r="AE382" s="32"/>
      <c r="AF382" s="32"/>
      <c r="AG382" s="32"/>
      <c r="AH382" s="166"/>
      <c r="AI382" s="170"/>
      <c r="AJ382" s="32"/>
      <c r="AK382" s="32"/>
      <c r="AL382" s="32"/>
      <c r="AM382" s="32"/>
      <c r="AN382" s="32"/>
      <c r="AO382" s="32"/>
      <c r="AP382" s="32"/>
    </row>
    <row r="383" spans="1:42" s="75" customFormat="1">
      <c r="A383" s="548"/>
      <c r="B383" s="548"/>
      <c r="C383" s="32"/>
      <c r="D383" s="32"/>
      <c r="E383" s="32"/>
      <c r="F383" s="32"/>
      <c r="G383" s="509"/>
      <c r="H383" s="32"/>
      <c r="I383" s="32"/>
      <c r="J383" s="32"/>
      <c r="K383" s="32"/>
      <c r="L383" s="125"/>
      <c r="M383" s="506"/>
      <c r="N383" s="32"/>
      <c r="O383" s="32"/>
      <c r="P383" s="32"/>
      <c r="Q383" s="32"/>
      <c r="R383" s="32"/>
      <c r="S383" s="45"/>
      <c r="T383" s="125"/>
      <c r="U383" s="125"/>
      <c r="V383" s="125"/>
      <c r="W383" s="125"/>
      <c r="X383" s="125"/>
      <c r="Y383" s="125"/>
      <c r="Z383" s="125"/>
      <c r="AA383" s="32"/>
      <c r="AB383" s="32"/>
      <c r="AC383" s="32"/>
      <c r="AD383" s="32"/>
      <c r="AE383" s="32"/>
      <c r="AF383" s="32"/>
      <c r="AG383" s="32"/>
      <c r="AH383" s="166"/>
      <c r="AI383" s="170"/>
      <c r="AJ383" s="32"/>
      <c r="AK383" s="32"/>
      <c r="AL383" s="32"/>
      <c r="AM383" s="32"/>
      <c r="AN383" s="32"/>
      <c r="AO383" s="32"/>
      <c r="AP383" s="32"/>
    </row>
    <row r="384" spans="1:42" s="75" customFormat="1">
      <c r="A384" s="548"/>
      <c r="B384" s="548"/>
      <c r="C384" s="32"/>
      <c r="D384" s="32"/>
      <c r="E384" s="32"/>
      <c r="F384" s="32"/>
      <c r="G384" s="509"/>
      <c r="H384" s="32"/>
      <c r="I384" s="32"/>
      <c r="J384" s="32"/>
      <c r="K384" s="32"/>
      <c r="L384" s="125"/>
      <c r="M384" s="506"/>
      <c r="N384" s="32"/>
      <c r="O384" s="32"/>
      <c r="P384" s="32"/>
      <c r="Q384" s="32"/>
      <c r="R384" s="32"/>
      <c r="S384" s="45"/>
      <c r="T384" s="125"/>
      <c r="U384" s="125"/>
      <c r="V384" s="125"/>
      <c r="W384" s="125"/>
      <c r="X384" s="125"/>
      <c r="Y384" s="125"/>
      <c r="Z384" s="125"/>
      <c r="AA384" s="32"/>
      <c r="AB384" s="32"/>
      <c r="AC384" s="32"/>
      <c r="AD384" s="32"/>
      <c r="AE384" s="32"/>
      <c r="AF384" s="32"/>
      <c r="AG384" s="32"/>
      <c r="AH384" s="166"/>
      <c r="AI384" s="170"/>
      <c r="AJ384" s="32"/>
      <c r="AK384" s="32"/>
      <c r="AL384" s="32"/>
      <c r="AM384" s="32"/>
      <c r="AN384" s="32"/>
      <c r="AO384" s="32"/>
      <c r="AP384" s="32"/>
    </row>
    <row r="385" spans="1:42" s="75" customFormat="1">
      <c r="A385" s="548"/>
      <c r="B385" s="548"/>
      <c r="C385" s="32"/>
      <c r="D385" s="32"/>
      <c r="E385" s="32"/>
      <c r="F385" s="32"/>
      <c r="G385" s="509"/>
      <c r="H385" s="32"/>
      <c r="I385" s="32"/>
      <c r="J385" s="32"/>
      <c r="K385" s="32"/>
      <c r="L385" s="125"/>
      <c r="M385" s="506"/>
      <c r="N385" s="32"/>
      <c r="O385" s="32"/>
      <c r="P385" s="32"/>
      <c r="Q385" s="32"/>
      <c r="R385" s="32"/>
      <c r="S385" s="45"/>
      <c r="T385" s="125"/>
      <c r="U385" s="125"/>
      <c r="V385" s="125"/>
      <c r="W385" s="125"/>
      <c r="X385" s="125"/>
      <c r="Y385" s="125"/>
      <c r="Z385" s="125"/>
      <c r="AA385" s="32"/>
      <c r="AB385" s="32"/>
      <c r="AC385" s="32"/>
      <c r="AD385" s="32"/>
      <c r="AE385" s="32"/>
      <c r="AF385" s="32"/>
      <c r="AG385" s="32"/>
      <c r="AH385" s="166"/>
      <c r="AI385" s="170"/>
      <c r="AJ385" s="32"/>
      <c r="AK385" s="32"/>
      <c r="AL385" s="32"/>
      <c r="AM385" s="32"/>
      <c r="AN385" s="32"/>
      <c r="AO385" s="32"/>
      <c r="AP385" s="32"/>
    </row>
    <row r="386" spans="1:42" s="75" customFormat="1">
      <c r="A386" s="548"/>
      <c r="B386" s="548"/>
      <c r="C386" s="32"/>
      <c r="D386" s="32"/>
      <c r="E386" s="32"/>
      <c r="F386" s="32"/>
      <c r="G386" s="509"/>
      <c r="H386" s="32"/>
      <c r="I386" s="32"/>
      <c r="J386" s="32"/>
      <c r="K386" s="32"/>
      <c r="L386" s="125"/>
      <c r="M386" s="506"/>
      <c r="N386" s="32"/>
      <c r="O386" s="32"/>
      <c r="P386" s="32"/>
      <c r="Q386" s="32"/>
      <c r="R386" s="32"/>
      <c r="S386" s="45"/>
      <c r="T386" s="125"/>
      <c r="U386" s="125"/>
      <c r="V386" s="125"/>
      <c r="W386" s="125"/>
      <c r="X386" s="125"/>
      <c r="Y386" s="125"/>
      <c r="Z386" s="125"/>
      <c r="AA386" s="32"/>
      <c r="AB386" s="32"/>
      <c r="AC386" s="32"/>
      <c r="AD386" s="32"/>
      <c r="AE386" s="32"/>
      <c r="AF386" s="32"/>
      <c r="AG386" s="32"/>
      <c r="AH386" s="166"/>
      <c r="AI386" s="170"/>
      <c r="AJ386" s="32"/>
      <c r="AK386" s="32"/>
      <c r="AL386" s="32"/>
      <c r="AM386" s="32"/>
      <c r="AN386" s="32"/>
      <c r="AO386" s="32"/>
      <c r="AP386" s="32"/>
    </row>
    <row r="387" spans="1:42" s="75" customFormat="1">
      <c r="A387" s="548"/>
      <c r="B387" s="548"/>
      <c r="C387" s="32"/>
      <c r="D387" s="32"/>
      <c r="E387" s="32"/>
      <c r="F387" s="32"/>
      <c r="G387" s="509"/>
      <c r="H387" s="32"/>
      <c r="I387" s="32"/>
      <c r="J387" s="32"/>
      <c r="K387" s="32"/>
      <c r="L387" s="125"/>
      <c r="M387" s="506"/>
      <c r="N387" s="32"/>
      <c r="O387" s="32"/>
      <c r="P387" s="32"/>
      <c r="Q387" s="32"/>
      <c r="R387" s="32"/>
      <c r="S387" s="45"/>
      <c r="T387" s="125"/>
      <c r="U387" s="125"/>
      <c r="V387" s="125"/>
      <c r="W387" s="125"/>
      <c r="X387" s="125"/>
      <c r="Y387" s="125"/>
      <c r="Z387" s="125"/>
      <c r="AA387" s="32"/>
      <c r="AB387" s="32"/>
      <c r="AC387" s="32"/>
      <c r="AD387" s="32"/>
      <c r="AE387" s="32"/>
      <c r="AF387" s="32"/>
      <c r="AG387" s="32"/>
      <c r="AH387" s="166"/>
      <c r="AI387" s="170"/>
      <c r="AJ387" s="32"/>
      <c r="AK387" s="32"/>
      <c r="AL387" s="32"/>
      <c r="AM387" s="32"/>
      <c r="AN387" s="32"/>
      <c r="AO387" s="32"/>
      <c r="AP387" s="32"/>
    </row>
    <row r="388" spans="1:42">
      <c r="AH388" s="166"/>
      <c r="AI388" s="171"/>
    </row>
    <row r="389" spans="1:42">
      <c r="AH389" s="166"/>
      <c r="AI389" s="171"/>
    </row>
    <row r="390" spans="1:42">
      <c r="AH390" s="166"/>
      <c r="AI390" s="171"/>
    </row>
    <row r="391" spans="1:42">
      <c r="AH391" s="166"/>
      <c r="AI391" s="171"/>
    </row>
    <row r="392" spans="1:42">
      <c r="AH392" s="166"/>
      <c r="AI392" s="171"/>
    </row>
    <row r="393" spans="1:42">
      <c r="AH393" s="166"/>
      <c r="AI393" s="171"/>
    </row>
    <row r="394" spans="1:42">
      <c r="AH394" s="166"/>
      <c r="AI394" s="171"/>
    </row>
  </sheetData>
  <hyperlinks>
    <hyperlink ref="K7" r:id="rId1" xr:uid="{2D58AC71-C19D-464A-9896-A38719B9FCC3}"/>
  </hyperlinks>
  <printOptions horizontalCentered="1"/>
  <pageMargins left="0" right="0" top="0.66" bottom="0.69" header="0.11" footer="0.19"/>
  <pageSetup orientation="portrait" horizontalDpi="4294967293" verticalDpi="300" r:id="rId2"/>
  <headerFooter alignWithMargins="0">
    <oddFooter>&amp;C&amp;"Calibri,Regular"&amp;8Page &amp;P of &amp;N&amp;R&amp;"-,Regular"&amp;8Work Date:  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17</vt:i4>
      </vt:variant>
    </vt:vector>
  </HeadingPairs>
  <TitlesOfParts>
    <vt:vector size="26" baseType="lpstr">
      <vt:lpstr>SUMMARY</vt:lpstr>
      <vt:lpstr>a</vt:lpstr>
      <vt:lpstr>b</vt:lpstr>
      <vt:lpstr>c</vt:lpstr>
      <vt:lpstr>d</vt:lpstr>
      <vt:lpstr>e</vt:lpstr>
      <vt:lpstr>f</vt:lpstr>
      <vt:lpstr>g</vt:lpstr>
      <vt:lpstr>h</vt:lpstr>
      <vt:lpstr>a!Print_Area</vt:lpstr>
      <vt:lpstr>b!Print_Area</vt:lpstr>
      <vt:lpstr>'c'!Print_Area</vt:lpstr>
      <vt:lpstr>d!Print_Area</vt:lpstr>
      <vt:lpstr>e!Print_Area</vt:lpstr>
      <vt:lpstr>f!Print_Area</vt:lpstr>
      <vt:lpstr>g!Print_Area</vt:lpstr>
      <vt:lpstr>h!Print_Area</vt:lpstr>
      <vt:lpstr>SUMMARY!Print_Area</vt:lpstr>
      <vt:lpstr>a!Print_Titles</vt:lpstr>
      <vt:lpstr>b!Print_Titles</vt:lpstr>
      <vt:lpstr>'c'!Print_Titles</vt:lpstr>
      <vt:lpstr>d!Print_Titles</vt:lpstr>
      <vt:lpstr>e!Print_Titles</vt:lpstr>
      <vt:lpstr>f!Print_Titles</vt:lpstr>
      <vt:lpstr>g!Print_Titles</vt:lpstr>
      <vt:lpstr>h!Print_Titles</vt:lpstr>
    </vt:vector>
  </TitlesOfParts>
  <Manager/>
  <Company>Precision Safe Sidewalks,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Project Summary</dc:title>
  <dc:subject>City of Fayetteville</dc:subject>
  <dc:creator>13363</dc:creator>
  <cp:keywords/>
  <dc:description/>
  <cp:lastModifiedBy>13363</cp:lastModifiedBy>
  <cp:revision/>
  <dcterms:created xsi:type="dcterms:W3CDTF">2004-04-20T19:30:25Z</dcterms:created>
  <dcterms:modified xsi:type="dcterms:W3CDTF">2023-02-01T20:50:54Z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32b1b6f13577496d8e86112518e5e089</vt:lpwstr>
  </property>
</Properties>
</file>