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5317"/>
  <workbookPr backupFile="1" autoCompressPictures="0"/>
  <bookViews>
    <workbookView xWindow="-80" yWindow="0" windowWidth="25380" windowHeight="16860" activeTab="5"/>
  </bookViews>
  <sheets>
    <sheet name="xc1" sheetId="1" r:id="rId1"/>
    <sheet name="xc2" sheetId="2" r:id="rId2"/>
    <sheet name="xc3" sheetId="3" r:id="rId3"/>
    <sheet name="xc4" sheetId="4" r:id="rId4"/>
    <sheet name="xc5" sheetId="5" r:id="rId5"/>
    <sheet name="xc_und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8" i="6" l="1"/>
  <c r="S7" i="6"/>
  <c r="S6" i="6"/>
  <c r="S5" i="6"/>
  <c r="R5" i="6"/>
  <c r="S8" i="5"/>
  <c r="S7" i="5"/>
  <c r="S6" i="5"/>
  <c r="S5" i="5"/>
  <c r="R5" i="5"/>
  <c r="H5" i="5"/>
  <c r="S8" i="4"/>
  <c r="S7" i="4"/>
  <c r="S6" i="4"/>
  <c r="S5" i="4"/>
  <c r="R5" i="4"/>
  <c r="H5" i="4"/>
  <c r="S8" i="3"/>
  <c r="S7" i="3"/>
  <c r="S6" i="3"/>
  <c r="S5" i="3"/>
  <c r="R5" i="3"/>
  <c r="H5" i="3"/>
  <c r="S8" i="2"/>
  <c r="S7" i="2"/>
  <c r="S6" i="2"/>
  <c r="S5" i="2"/>
  <c r="R5" i="2"/>
  <c r="H5" i="2"/>
  <c r="H5" i="1"/>
  <c r="R5" i="1"/>
  <c r="S8" i="1"/>
  <c r="S7" i="1"/>
  <c r="S6" i="1"/>
  <c r="S5" i="1"/>
</calcChain>
</file>

<file path=xl/sharedStrings.xml><?xml version="1.0" encoding="utf-8"?>
<sst xmlns="http://schemas.openxmlformats.org/spreadsheetml/2006/main" count="276" uniqueCount="61">
  <si>
    <t>FIELDS Template</t>
  </si>
  <si>
    <t>Subtitle</t>
  </si>
  <si>
    <t>Frequency (Hertz)</t>
  </si>
  <si>
    <t>Soil Resistivity (Ohm-meter)</t>
  </si>
  <si>
    <t>Step Size (ft)</t>
  </si>
  <si>
    <t>Left Coordinate of Right of Way (ft)</t>
  </si>
  <si>
    <t>Height For Field Calculation (ft)</t>
  </si>
  <si>
    <t>Right Coordinate of Right of Way (ft)</t>
  </si>
  <si>
    <t>Phase Conductor Descriptions</t>
  </si>
  <si>
    <t>Phase Name</t>
  </si>
  <si>
    <t>Subconductors per Bundle</t>
  </si>
  <si>
    <t>Phase Angle (deg)</t>
  </si>
  <si>
    <t>Ground Wire Name</t>
  </si>
  <si>
    <t>Height (ft)</t>
  </si>
  <si>
    <t>Diameter (in)</t>
  </si>
  <si>
    <t>Current (Amp)</t>
  </si>
  <si>
    <t>Horizontal Coordinate (ft)</t>
  </si>
  <si>
    <t>Ground Wire Descriptions</t>
  </si>
  <si>
    <t>X - ROW edges</t>
  </si>
  <si>
    <t>ROW Edge Lines - IGNORE THIS</t>
  </si>
  <si>
    <t>Y - max vertical coordinate + 5 %</t>
  </si>
  <si>
    <t>Title, Plotting, and Miscellaneous Inputs</t>
  </si>
  <si>
    <t>Use this worksheet as a template worksheet for FIELDS cross section analyses. The script "create_FLDs_from_template.py" has functions to generate .FLD files from every sheet in a workbook.</t>
  </si>
  <si>
    <t>Conductor Diameter (in)</t>
  </si>
  <si>
    <t>Bundle Diameter (in)</t>
  </si>
  <si>
    <t>Max Horizontal Distance From Reference (ft)</t>
  </si>
  <si>
    <t>Main Title (filename)</t>
  </si>
  <si>
    <t>Do any scratch calculations or miscellaneous copying/pasting below here, in this section. The script will ignore it.</t>
  </si>
  <si>
    <t>Input Name</t>
  </si>
  <si>
    <t>Input Value</t>
  </si>
  <si>
    <t>Voltage (kV)</t>
  </si>
  <si>
    <t>1a</t>
  </si>
  <si>
    <t>1b</t>
  </si>
  <si>
    <t>1c</t>
  </si>
  <si>
    <t>2a</t>
  </si>
  <si>
    <t>2b</t>
  </si>
  <si>
    <t>2c</t>
  </si>
  <si>
    <t>test cross section</t>
  </si>
  <si>
    <t>1g</t>
  </si>
  <si>
    <t>2g</t>
  </si>
  <si>
    <t>Main Title</t>
  </si>
  <si>
    <t>Conductor Diameter</t>
  </si>
  <si>
    <t>Bundle Diameter</t>
  </si>
  <si>
    <t>Phase-Phase (kV)</t>
  </si>
  <si>
    <t>Phase Current (Amp)</t>
  </si>
  <si>
    <t>3b</t>
  </si>
  <si>
    <t>3g</t>
  </si>
  <si>
    <t>Post-Project, Mile 7.65 to Mile 7.88</t>
  </si>
  <si>
    <t>3c</t>
  </si>
  <si>
    <t>3a</t>
  </si>
  <si>
    <t>Maximum Horizontal Distance From Reference (ft)</t>
  </si>
  <si>
    <t>nc</t>
  </si>
  <si>
    <t>nb</t>
  </si>
  <si>
    <t>na</t>
  </si>
  <si>
    <t>xc1</t>
  </si>
  <si>
    <t>xc2</t>
  </si>
  <si>
    <t>xc3</t>
  </si>
  <si>
    <t>xc4</t>
  </si>
  <si>
    <t>xc5</t>
  </si>
  <si>
    <t>xc_und</t>
  </si>
  <si>
    <t>Group Tag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</si>
</sst>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"/>
    </font>
    <font>
      <sz val="10"/>
      <name val="MS Sans Serif"/>
      <family val="2"/>
    </font>
    <font>
      <sz val="10"/>
      <name val="Arial"/>
      <family val="2"/>
    </font>
    <font>
      <b/>
      <sz val="11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2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i/>
      <sz val="10"/>
      <name val="Calibri"/>
      <family val="2"/>
      <scheme val="minor"/>
    </font>
    <font>
      <u/>
      <sz val="10"/>
      <color theme="10"/>
      <name val="Arial"/>
    </font>
    <font>
      <u/>
      <sz val="10"/>
      <color theme="11"/>
      <name val="Arial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/>
      <bottom style="hair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hair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17">
    <xf numFmtId="0" fontId="0" fillId="0" borderId="0"/>
    <xf numFmtId="0" fontId="1" fillId="0" borderId="0"/>
    <xf numFmtId="0" fontId="2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47">
    <xf numFmtId="0" fontId="0" fillId="0" borderId="0" xfId="0"/>
    <xf numFmtId="0" fontId="4" fillId="0" borderId="0" xfId="1" applyFont="1"/>
    <xf numFmtId="0" fontId="5" fillId="0" borderId="0" xfId="1" applyFont="1"/>
    <xf numFmtId="0" fontId="4" fillId="2" borderId="0" xfId="1" applyFont="1" applyFill="1" applyAlignment="1">
      <alignment horizontal="left" vertical="center"/>
    </xf>
    <xf numFmtId="0" fontId="3" fillId="0" borderId="0" xfId="1" applyFont="1" applyFill="1" applyAlignment="1">
      <alignment vertical="top"/>
    </xf>
    <xf numFmtId="0" fontId="4" fillId="2" borderId="0" xfId="1" applyFont="1" applyFill="1" applyAlignment="1">
      <alignment horizontal="center" vertical="center"/>
    </xf>
    <xf numFmtId="0" fontId="5" fillId="0" borderId="1" xfId="1" applyFont="1" applyBorder="1"/>
    <xf numFmtId="0" fontId="4" fillId="0" borderId="2" xfId="1" applyFont="1" applyBorder="1" applyAlignment="1">
      <alignment horizontal="center" vertical="center" wrapText="1"/>
    </xf>
    <xf numFmtId="0" fontId="5" fillId="0" borderId="3" xfId="1" applyFont="1" applyBorder="1"/>
    <xf numFmtId="0" fontId="5" fillId="0" borderId="0" xfId="1" applyFont="1" applyBorder="1"/>
    <xf numFmtId="0" fontId="4" fillId="0" borderId="4" xfId="1" applyFont="1" applyBorder="1" applyAlignment="1">
      <alignment horizontal="center" vertical="center" wrapText="1"/>
    </xf>
    <xf numFmtId="0" fontId="5" fillId="0" borderId="6" xfId="1" applyFont="1" applyBorder="1"/>
    <xf numFmtId="0" fontId="5" fillId="0" borderId="7" xfId="1" applyFont="1" applyBorder="1"/>
    <xf numFmtId="0" fontId="4" fillId="0" borderId="8" xfId="1" applyFont="1" applyBorder="1" applyAlignment="1">
      <alignment horizontal="center" vertical="center" wrapText="1"/>
    </xf>
    <xf numFmtId="0" fontId="5" fillId="0" borderId="9" xfId="1" applyFont="1" applyBorder="1"/>
    <xf numFmtId="0" fontId="5" fillId="0" borderId="10" xfId="1" applyFont="1" applyBorder="1"/>
    <xf numFmtId="0" fontId="4" fillId="0" borderId="6" xfId="1" applyFont="1" applyBorder="1" applyAlignment="1">
      <alignment horizontal="right"/>
    </xf>
    <xf numFmtId="0" fontId="5" fillId="0" borderId="9" xfId="1" applyFont="1" applyBorder="1" applyAlignment="1">
      <alignment horizontal="left"/>
    </xf>
    <xf numFmtId="0" fontId="5" fillId="3" borderId="9" xfId="1" applyFont="1" applyFill="1" applyBorder="1" applyAlignment="1">
      <alignment horizontal="left"/>
    </xf>
    <xf numFmtId="0" fontId="4" fillId="0" borderId="11" xfId="1" applyFont="1" applyBorder="1" applyAlignment="1">
      <alignment horizontal="right"/>
    </xf>
    <xf numFmtId="0" fontId="5" fillId="0" borderId="12" xfId="1" applyFont="1" applyBorder="1" applyAlignment="1">
      <alignment horizontal="left"/>
    </xf>
    <xf numFmtId="0" fontId="4" fillId="0" borderId="6" xfId="1" applyFont="1" applyBorder="1" applyAlignment="1">
      <alignment horizontal="right" wrapText="1"/>
    </xf>
    <xf numFmtId="0" fontId="4" fillId="0" borderId="13" xfId="1" applyFont="1" applyBorder="1" applyAlignment="1">
      <alignment horizontal="center" vertical="center" wrapText="1"/>
    </xf>
    <xf numFmtId="0" fontId="4" fillId="0" borderId="4" xfId="1" applyFont="1" applyBorder="1" applyAlignment="1">
      <alignment horizontal="center" vertical="center"/>
    </xf>
    <xf numFmtId="0" fontId="4" fillId="0" borderId="16" xfId="1" applyFont="1" applyBorder="1" applyAlignment="1">
      <alignment horizontal="center" vertical="center"/>
    </xf>
    <xf numFmtId="0" fontId="4" fillId="0" borderId="0" xfId="1" applyFont="1" applyBorder="1"/>
    <xf numFmtId="0" fontId="4" fillId="2" borderId="0" xfId="1" applyFont="1" applyFill="1" applyBorder="1" applyAlignment="1">
      <alignment horizontal="center" vertical="center"/>
    </xf>
    <xf numFmtId="0" fontId="7" fillId="0" borderId="0" xfId="1" applyFont="1" applyBorder="1" applyAlignment="1">
      <alignment horizontal="center" vertical="center" wrapText="1"/>
    </xf>
    <xf numFmtId="0" fontId="7" fillId="0" borderId="0" xfId="1" applyFont="1" applyBorder="1"/>
    <xf numFmtId="0" fontId="4" fillId="0" borderId="16" xfId="1" applyFont="1" applyBorder="1" applyAlignment="1">
      <alignment horizontal="center" vertical="center" wrapText="1"/>
    </xf>
    <xf numFmtId="0" fontId="5" fillId="0" borderId="2" xfId="1" applyFont="1" applyBorder="1"/>
    <xf numFmtId="0" fontId="6" fillId="0" borderId="0" xfId="1" applyFont="1" applyBorder="1" applyAlignment="1">
      <alignment vertical="center"/>
    </xf>
    <xf numFmtId="0" fontId="4" fillId="0" borderId="17" xfId="1" applyFont="1" applyBorder="1" applyAlignment="1">
      <alignment horizontal="center" vertical="center" wrapText="1"/>
    </xf>
    <xf numFmtId="0" fontId="7" fillId="0" borderId="0" xfId="1" applyFont="1" applyAlignment="1">
      <alignment horizontal="center" vertical="center" wrapText="1"/>
    </xf>
    <xf numFmtId="0" fontId="5" fillId="0" borderId="18" xfId="1" applyFont="1" applyBorder="1"/>
    <xf numFmtId="0" fontId="7" fillId="0" borderId="0" xfId="1" applyFont="1"/>
    <xf numFmtId="0" fontId="6" fillId="0" borderId="5" xfId="1" applyFont="1" applyBorder="1" applyAlignment="1">
      <alignment horizontal="center"/>
    </xf>
    <xf numFmtId="0" fontId="6" fillId="0" borderId="2" xfId="1" applyFont="1" applyBorder="1" applyAlignment="1">
      <alignment horizontal="center"/>
    </xf>
    <xf numFmtId="0" fontId="6" fillId="0" borderId="8" xfId="1" applyFont="1" applyBorder="1" applyAlignment="1">
      <alignment horizontal="center"/>
    </xf>
    <xf numFmtId="0" fontId="7" fillId="0" borderId="0" xfId="1" applyFont="1" applyBorder="1" applyAlignment="1">
      <alignment horizontal="center"/>
    </xf>
    <xf numFmtId="0" fontId="6" fillId="0" borderId="2" xfId="1" applyFont="1" applyBorder="1" applyAlignment="1">
      <alignment horizontal="center" vertical="center"/>
    </xf>
    <xf numFmtId="0" fontId="6" fillId="0" borderId="8" xfId="1" applyFont="1" applyBorder="1" applyAlignment="1">
      <alignment horizontal="center" vertical="center"/>
    </xf>
    <xf numFmtId="0" fontId="8" fillId="0" borderId="14" xfId="1" applyFont="1" applyBorder="1" applyAlignment="1">
      <alignment horizontal="center" wrapText="1"/>
    </xf>
    <xf numFmtId="0" fontId="8" fillId="0" borderId="15" xfId="1" applyFont="1" applyBorder="1" applyAlignment="1">
      <alignment horizontal="center" wrapText="1"/>
    </xf>
    <xf numFmtId="0" fontId="8" fillId="0" borderId="0" xfId="1" applyFont="1" applyBorder="1" applyAlignment="1">
      <alignment horizontal="center" wrapText="1"/>
    </xf>
    <xf numFmtId="0" fontId="8" fillId="0" borderId="9" xfId="1" applyFont="1" applyBorder="1" applyAlignment="1">
      <alignment horizontal="center" wrapText="1"/>
    </xf>
    <xf numFmtId="0" fontId="7" fillId="0" borderId="2" xfId="1" applyFont="1" applyBorder="1" applyAlignment="1">
      <alignment horizontal="center"/>
    </xf>
  </cellXfs>
  <cellStyles count="17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Normal" xfId="0" builtinId="0"/>
    <cellStyle name="Normal 2" xfId="2"/>
    <cellStyle name="Normal_TMPLTS" xfId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4D4D4D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'xc1'!$B$5</c:f>
          <c:strCache>
            <c:ptCount val="1"/>
            <c:pt idx="0">
              <c:v>xc1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'xc1'!$D$5:$D$32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-5.0</c:v>
                </c:pt>
                <c:pt idx="2">
                  <c:v>-5.0</c:v>
                </c:pt>
                <c:pt idx="3">
                  <c:v>5.0</c:v>
                </c:pt>
                <c:pt idx="4">
                  <c:v>10.0</c:v>
                </c:pt>
                <c:pt idx="5">
                  <c:v>10.0</c:v>
                </c:pt>
              </c:numCache>
            </c:numRef>
          </c:xVal>
          <c:yVal>
            <c:numRef>
              <c:f>'xc1'!$E$5:$E$33</c:f>
              <c:numCache>
                <c:formatCode>General</c:formatCode>
                <c:ptCount val="29"/>
                <c:pt idx="0">
                  <c:v>25.0</c:v>
                </c:pt>
                <c:pt idx="1">
                  <c:v>22.0</c:v>
                </c:pt>
                <c:pt idx="2">
                  <c:v>28.0</c:v>
                </c:pt>
                <c:pt idx="3">
                  <c:v>25.0</c:v>
                </c:pt>
                <c:pt idx="4">
                  <c:v>22.0</c:v>
                </c:pt>
                <c:pt idx="5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'xc1'!$M$5:$M$13</c:f>
              <c:numCache>
                <c:formatCode>General</c:formatCode>
                <c:ptCount val="9"/>
                <c:pt idx="0">
                  <c:v>-5.0</c:v>
                </c:pt>
                <c:pt idx="1">
                  <c:v>10.0</c:v>
                </c:pt>
              </c:numCache>
            </c:numRef>
          </c:xVal>
          <c:yVal>
            <c:numRef>
              <c:f>'xc1'!$N$5:$N$13</c:f>
              <c:numCache>
                <c:formatCode>General</c:formatCode>
                <c:ptCount val="9"/>
                <c:pt idx="0">
                  <c:v>32.0</c:v>
                </c:pt>
                <c:pt idx="1">
                  <c:v>32.0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'xc1'!$S$7:$S$8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'xc1'!$S$5:$S$6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'xc1'!$R$5:$R$6</c:f>
              <c:numCache>
                <c:formatCode>General</c:formatCode>
                <c:ptCount val="2"/>
                <c:pt idx="0">
                  <c:v>33.6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3867032"/>
        <c:axId val="2133863992"/>
      </c:scatterChart>
      <c:valAx>
        <c:axId val="2133867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3863992"/>
        <c:crosses val="autoZero"/>
        <c:crossBetween val="midCat"/>
      </c:valAx>
      <c:valAx>
        <c:axId val="2133863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386703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'xc2'!$B$5</c:f>
          <c:strCache>
            <c:ptCount val="1"/>
            <c:pt idx="0">
              <c:v>xc2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'xc2'!$D$5:$D$32</c:f>
              <c:numCache>
                <c:formatCode>General</c:formatCode>
                <c:ptCount val="28"/>
                <c:pt idx="0">
                  <c:v>-5.0</c:v>
                </c:pt>
                <c:pt idx="1">
                  <c:v>-7.0</c:v>
                </c:pt>
                <c:pt idx="2">
                  <c:v>-5.0</c:v>
                </c:pt>
                <c:pt idx="3">
                  <c:v>5.0</c:v>
                </c:pt>
                <c:pt idx="4">
                  <c:v>7.0</c:v>
                </c:pt>
                <c:pt idx="5">
                  <c:v>5.0</c:v>
                </c:pt>
              </c:numCache>
            </c:numRef>
          </c:xVal>
          <c:yVal>
            <c:numRef>
              <c:f>'xc2'!$E$5:$E$33</c:f>
              <c:numCache>
                <c:formatCode>General</c:formatCode>
                <c:ptCount val="29"/>
                <c:pt idx="0">
                  <c:v>23.0</c:v>
                </c:pt>
                <c:pt idx="1">
                  <c:v>27.0</c:v>
                </c:pt>
                <c:pt idx="2">
                  <c:v>32.0</c:v>
                </c:pt>
                <c:pt idx="3">
                  <c:v>32.0</c:v>
                </c:pt>
                <c:pt idx="4">
                  <c:v>27.0</c:v>
                </c:pt>
                <c:pt idx="5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'xc2'!$M$5:$M$13</c:f>
              <c:numCache>
                <c:formatCode>General</c:formatCode>
                <c:ptCount val="9"/>
                <c:pt idx="0">
                  <c:v>-2.0</c:v>
                </c:pt>
                <c:pt idx="1">
                  <c:v>2.0</c:v>
                </c:pt>
              </c:numCache>
            </c:numRef>
          </c:xVal>
          <c:yVal>
            <c:numRef>
              <c:f>'xc2'!$N$5:$N$13</c:f>
              <c:numCache>
                <c:formatCode>General</c:formatCode>
                <c:ptCount val="9"/>
                <c:pt idx="0">
                  <c:v>35.0</c:v>
                </c:pt>
                <c:pt idx="1">
                  <c:v>35.0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'xc2'!$S$7:$S$8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'xc2'!$S$5:$S$6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'xc2'!$R$5:$R$6</c:f>
              <c:numCache>
                <c:formatCode>General</c:formatCode>
                <c:ptCount val="2"/>
                <c:pt idx="0">
                  <c:v>36.75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459384"/>
        <c:axId val="2136462520"/>
      </c:scatterChart>
      <c:valAx>
        <c:axId val="21364593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462520"/>
        <c:crosses val="autoZero"/>
        <c:crossBetween val="midCat"/>
      </c:valAx>
      <c:valAx>
        <c:axId val="213646252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45938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'xc3'!$B$5</c:f>
          <c:strCache>
            <c:ptCount val="1"/>
            <c:pt idx="0">
              <c:v>xc3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'xc3'!$D$5:$D$32</c:f>
              <c:numCache>
                <c:formatCode>General</c:formatCode>
                <c:ptCount val="28"/>
                <c:pt idx="0">
                  <c:v>-12.0</c:v>
                </c:pt>
                <c:pt idx="1">
                  <c:v>-8.0</c:v>
                </c:pt>
                <c:pt idx="2">
                  <c:v>-4.0</c:v>
                </c:pt>
                <c:pt idx="3">
                  <c:v>4.0</c:v>
                </c:pt>
                <c:pt idx="4">
                  <c:v>8.0</c:v>
                </c:pt>
                <c:pt idx="5">
                  <c:v>12.0</c:v>
                </c:pt>
              </c:numCache>
            </c:numRef>
          </c:xVal>
          <c:yVal>
            <c:numRef>
              <c:f>'xc3'!$E$5:$E$33</c:f>
              <c:numCache>
                <c:formatCode>General</c:formatCode>
                <c:ptCount val="29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23.0</c:v>
                </c:pt>
                <c:pt idx="4">
                  <c:v>23.0</c:v>
                </c:pt>
                <c:pt idx="5">
                  <c:v>23.0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'xc3'!$M$5:$M$13</c:f>
              <c:numCache>
                <c:formatCode>General</c:formatCode>
                <c:ptCount val="9"/>
                <c:pt idx="0">
                  <c:v>-10.0</c:v>
                </c:pt>
                <c:pt idx="1">
                  <c:v>10.0</c:v>
                </c:pt>
              </c:numCache>
            </c:numRef>
          </c:xVal>
          <c:yVal>
            <c:numRef>
              <c:f>'xc3'!$N$5:$N$13</c:f>
              <c:numCache>
                <c:formatCode>General</c:formatCode>
                <c:ptCount val="9"/>
                <c:pt idx="0">
                  <c:v>28.0</c:v>
                </c:pt>
                <c:pt idx="1">
                  <c:v>28.0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'xc3'!$S$7:$S$8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'xc3'!$S$5:$S$6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'xc3'!$R$5:$R$6</c:f>
              <c:numCache>
                <c:formatCode>General</c:formatCode>
                <c:ptCount val="2"/>
                <c:pt idx="0">
                  <c:v>29.4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11048"/>
        <c:axId val="2136514184"/>
      </c:scatterChart>
      <c:valAx>
        <c:axId val="21365110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514184"/>
        <c:crosses val="autoZero"/>
        <c:crossBetween val="midCat"/>
      </c:valAx>
      <c:valAx>
        <c:axId val="21365141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1104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'xc4'!$B$5</c:f>
          <c:strCache>
            <c:ptCount val="1"/>
            <c:pt idx="0">
              <c:v>xc4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'xc4'!$D$5:$D$32</c:f>
              <c:numCache>
                <c:formatCode>General</c:formatCode>
                <c:ptCount val="28"/>
                <c:pt idx="0">
                  <c:v>-10.0</c:v>
                </c:pt>
                <c:pt idx="1">
                  <c:v>-10.0</c:v>
                </c:pt>
                <c:pt idx="2">
                  <c:v>-10.0</c:v>
                </c:pt>
                <c:pt idx="3">
                  <c:v>10.0</c:v>
                </c:pt>
                <c:pt idx="4">
                  <c:v>10.0</c:v>
                </c:pt>
                <c:pt idx="5">
                  <c:v>10.0</c:v>
                </c:pt>
              </c:numCache>
            </c:numRef>
          </c:xVal>
          <c:yVal>
            <c:numRef>
              <c:f>'xc4'!$E$5:$E$33</c:f>
              <c:numCache>
                <c:formatCode>General</c:formatCode>
                <c:ptCount val="29"/>
                <c:pt idx="0">
                  <c:v>20.0</c:v>
                </c:pt>
                <c:pt idx="1">
                  <c:v>25.0</c:v>
                </c:pt>
                <c:pt idx="2">
                  <c:v>30.0</c:v>
                </c:pt>
                <c:pt idx="3">
                  <c:v>20.0</c:v>
                </c:pt>
                <c:pt idx="4">
                  <c:v>25.0</c:v>
                </c:pt>
                <c:pt idx="5">
                  <c:v>30.0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'xc4'!$M$5:$M$13</c:f>
              <c:numCache>
                <c:formatCode>General</c:formatCode>
                <c:ptCount val="9"/>
                <c:pt idx="0">
                  <c:v>-10.0</c:v>
                </c:pt>
                <c:pt idx="1">
                  <c:v>10.0</c:v>
                </c:pt>
              </c:numCache>
            </c:numRef>
          </c:xVal>
          <c:yVal>
            <c:numRef>
              <c:f>'xc4'!$N$5:$N$13</c:f>
              <c:numCache>
                <c:formatCode>General</c:formatCode>
                <c:ptCount val="9"/>
                <c:pt idx="0">
                  <c:v>34.0</c:v>
                </c:pt>
                <c:pt idx="1">
                  <c:v>34.0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'xc4'!$S$7:$S$8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'xc4'!$S$5:$S$6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'xc4'!$R$5:$R$6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498520"/>
        <c:axId val="2135501656"/>
      </c:scatterChart>
      <c:valAx>
        <c:axId val="2135498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501656"/>
        <c:crosses val="autoZero"/>
        <c:crossBetween val="midCat"/>
      </c:valAx>
      <c:valAx>
        <c:axId val="21355016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4985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'xc5'!$B$5</c:f>
          <c:strCache>
            <c:ptCount val="1"/>
            <c:pt idx="0">
              <c:v>xc5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'xc5'!$D$5:$D$32</c:f>
              <c:numCache>
                <c:formatCode>General</c:formatCode>
                <c:ptCount val="28"/>
                <c:pt idx="0">
                  <c:v>-5.0</c:v>
                </c:pt>
                <c:pt idx="1">
                  <c:v>0.0</c:v>
                </c:pt>
                <c:pt idx="2">
                  <c:v>5.0</c:v>
                </c:pt>
                <c:pt idx="3">
                  <c:v>-5.0</c:v>
                </c:pt>
                <c:pt idx="4">
                  <c:v>0.0</c:v>
                </c:pt>
                <c:pt idx="5">
                  <c:v>5.0</c:v>
                </c:pt>
              </c:numCache>
            </c:numRef>
          </c:xVal>
          <c:yVal>
            <c:numRef>
              <c:f>'xc5'!$E$5:$E$33</c:f>
              <c:numCache>
                <c:formatCode>General</c:formatCode>
                <c:ptCount val="29"/>
                <c:pt idx="0">
                  <c:v>23.0</c:v>
                </c:pt>
                <c:pt idx="1">
                  <c:v>23.0</c:v>
                </c:pt>
                <c:pt idx="2">
                  <c:v>23.0</c:v>
                </c:pt>
                <c:pt idx="3">
                  <c:v>28.0</c:v>
                </c:pt>
                <c:pt idx="4">
                  <c:v>28.0</c:v>
                </c:pt>
                <c:pt idx="5">
                  <c:v>28.0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'xc5'!$M$5:$M$13</c:f>
              <c:numCache>
                <c:formatCode>General</c:formatCode>
                <c:ptCount val="9"/>
                <c:pt idx="0">
                  <c:v>3.0</c:v>
                </c:pt>
                <c:pt idx="1">
                  <c:v>-3.0</c:v>
                </c:pt>
              </c:numCache>
            </c:numRef>
          </c:xVal>
          <c:yVal>
            <c:numRef>
              <c:f>'xc5'!$N$5:$N$13</c:f>
              <c:numCache>
                <c:formatCode>General</c:formatCode>
                <c:ptCount val="9"/>
                <c:pt idx="0">
                  <c:v>34.0</c:v>
                </c:pt>
                <c:pt idx="1">
                  <c:v>34.0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'xc5'!$S$7:$S$8</c:f>
              <c:numCache>
                <c:formatCode>General</c:formatCode>
                <c:ptCount val="2"/>
                <c:pt idx="0">
                  <c:v>25.5</c:v>
                </c:pt>
                <c:pt idx="1">
                  <c:v>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'xc5'!$S$5:$S$6</c:f>
              <c:numCache>
                <c:formatCode>General</c:formatCode>
                <c:ptCount val="2"/>
                <c:pt idx="0">
                  <c:v>-25.5</c:v>
                </c:pt>
                <c:pt idx="1">
                  <c:v>-25.5</c:v>
                </c:pt>
              </c:numCache>
            </c:numRef>
          </c:xVal>
          <c:yVal>
            <c:numRef>
              <c:f>'xc5'!$R$5:$R$6</c:f>
              <c:numCache>
                <c:formatCode>General</c:formatCode>
                <c:ptCount val="2"/>
                <c:pt idx="0">
                  <c:v>35.7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5550456"/>
        <c:axId val="2135553592"/>
      </c:scatterChart>
      <c:valAx>
        <c:axId val="21355504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5553592"/>
        <c:crosses val="autoZero"/>
        <c:crossBetween val="midCat"/>
      </c:valAx>
      <c:valAx>
        <c:axId val="21355535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5550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3" l="0.700000000000002" r="0.700000000000002" t="0.750000000000003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xc_und!$B$5</c:f>
          <c:strCache>
            <c:ptCount val="1"/>
            <c:pt idx="0">
              <c:v>xc_und</c:v>
            </c:pt>
          </c:strCache>
        </c:strRef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Conductor Coordinates</c:v>
          </c:tx>
          <c:spPr>
            <a:ln w="28575">
              <a:noFill/>
            </a:ln>
          </c:spPr>
          <c:marker>
            <c:symbol val="circle"/>
            <c:size val="7"/>
          </c:marker>
          <c:xVal>
            <c:numRef>
              <c:f>xc_und!$D$5:$D$32</c:f>
              <c:numCache>
                <c:formatCode>General</c:formatCode>
                <c:ptCount val="28"/>
                <c:pt idx="0">
                  <c:v>-8.42</c:v>
                </c:pt>
                <c:pt idx="1">
                  <c:v>-11.67</c:v>
                </c:pt>
                <c:pt idx="2">
                  <c:v>-8.75</c:v>
                </c:pt>
                <c:pt idx="3">
                  <c:v>6.42</c:v>
                </c:pt>
                <c:pt idx="4">
                  <c:v>9.67</c:v>
                </c:pt>
                <c:pt idx="5">
                  <c:v>6.75</c:v>
                </c:pt>
                <c:pt idx="6">
                  <c:v>18.67</c:v>
                </c:pt>
                <c:pt idx="7">
                  <c:v>19.0</c:v>
                </c:pt>
                <c:pt idx="8">
                  <c:v>19.33</c:v>
                </c:pt>
              </c:numCache>
            </c:numRef>
          </c:xVal>
          <c:yVal>
            <c:numRef>
              <c:f>xc_und!$E$5:$E$33</c:f>
              <c:numCache>
                <c:formatCode>General</c:formatCode>
                <c:ptCount val="29"/>
                <c:pt idx="0">
                  <c:v>44.17</c:v>
                </c:pt>
                <c:pt idx="1">
                  <c:v>32.17</c:v>
                </c:pt>
                <c:pt idx="2">
                  <c:v>20.17</c:v>
                </c:pt>
                <c:pt idx="3">
                  <c:v>44.17</c:v>
                </c:pt>
                <c:pt idx="4">
                  <c:v>32.17</c:v>
                </c:pt>
                <c:pt idx="5">
                  <c:v>20.17</c:v>
                </c:pt>
                <c:pt idx="6">
                  <c:v>-5.0</c:v>
                </c:pt>
                <c:pt idx="7">
                  <c:v>-5.0</c:v>
                </c:pt>
                <c:pt idx="8">
                  <c:v>-5.0</c:v>
                </c:pt>
              </c:numCache>
            </c:numRef>
          </c:yVal>
          <c:smooth val="0"/>
        </c:ser>
        <c:ser>
          <c:idx val="1"/>
          <c:order val="1"/>
          <c:tx>
            <c:v>Ground Wire Coordinates</c:v>
          </c:tx>
          <c:spPr>
            <a:ln w="28575">
              <a:noFill/>
            </a:ln>
          </c:spPr>
          <c:marker>
            <c:symbol val="x"/>
            <c:size val="7"/>
          </c:marker>
          <c:xVal>
            <c:numRef>
              <c:f>xc_und!$M$5:$M$12</c:f>
              <c:numCache>
                <c:formatCode>General</c:formatCode>
                <c:ptCount val="8"/>
                <c:pt idx="0">
                  <c:v>-6.33</c:v>
                </c:pt>
                <c:pt idx="1">
                  <c:v>4.33</c:v>
                </c:pt>
              </c:numCache>
            </c:numRef>
          </c:xVal>
          <c:yVal>
            <c:numRef>
              <c:f>xc_und!$N$5:$N$12</c:f>
              <c:numCache>
                <c:formatCode>General</c:formatCode>
                <c:ptCount val="8"/>
                <c:pt idx="0">
                  <c:v>55.17</c:v>
                </c:pt>
                <c:pt idx="1">
                  <c:v>55.17</c:v>
                </c:pt>
              </c:numCache>
            </c:numRef>
          </c:yVal>
          <c:smooth val="0"/>
        </c:ser>
        <c:ser>
          <c:idx val="2"/>
          <c:order val="2"/>
          <c:tx>
            <c:v>Right ROW Edge</c:v>
          </c:tx>
          <c:spPr>
            <a:ln w="12700">
              <a:solidFill>
                <a:schemeClr val="accent4">
                  <a:lumMod val="75000"/>
                </a:schemeClr>
              </a:solidFill>
              <a:prstDash val="dash"/>
            </a:ln>
          </c:spPr>
          <c:marker>
            <c:symbol val="none"/>
          </c:marker>
          <c:xVal>
            <c:numRef>
              <c:f>xc_und!$S$7:$S$8</c:f>
              <c:numCache>
                <c:formatCode>General</c:formatCode>
                <c:ptCount val="2"/>
                <c:pt idx="0">
                  <c:v>50.0</c:v>
                </c:pt>
                <c:pt idx="1">
                  <c:v>50.0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ser>
          <c:idx val="3"/>
          <c:order val="3"/>
          <c:tx>
            <c:v>Left ROW Edge</c:v>
          </c:tx>
          <c:spPr>
            <a:ln w="12700">
              <a:solidFill>
                <a:schemeClr val="tx1"/>
              </a:solidFill>
              <a:prstDash val="dash"/>
            </a:ln>
          </c:spPr>
          <c:marker>
            <c:symbol val="none"/>
          </c:marker>
          <c:xVal>
            <c:numRef>
              <c:f>xc_und!$S$5:$S$6</c:f>
              <c:numCache>
                <c:formatCode>General</c:formatCode>
                <c:ptCount val="2"/>
                <c:pt idx="0">
                  <c:v>-50.0</c:v>
                </c:pt>
                <c:pt idx="1">
                  <c:v>-50.0</c:v>
                </c:pt>
              </c:numCache>
            </c:numRef>
          </c:xVal>
          <c:yVal>
            <c:numRef>
              <c:f>xc_und!$R$5:$R$6</c:f>
              <c:numCache>
                <c:formatCode>General</c:formatCode>
                <c:ptCount val="2"/>
                <c:pt idx="0">
                  <c:v>57.9285</c:v>
                </c:pt>
                <c:pt idx="1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569096"/>
        <c:axId val="2136572232"/>
      </c:scatterChart>
      <c:valAx>
        <c:axId val="2136569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6572232"/>
        <c:crosses val="autoZero"/>
        <c:crossBetween val="midCat"/>
      </c:valAx>
      <c:valAx>
        <c:axId val="2136572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56909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0000000000004" l="0.700000000000001" r="0.700000000000001" t="0.750000000000004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26</xdr:row>
      <xdr:rowOff>57150</xdr:rowOff>
    </xdr:from>
    <xdr:to>
      <xdr:col>10</xdr:col>
      <xdr:colOff>666750</xdr:colOff>
      <xdr:row>43</xdr:row>
      <xdr:rowOff>133350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38100</xdr:colOff>
      <xdr:row>27</xdr:row>
      <xdr:rowOff>66675</xdr:rowOff>
    </xdr:from>
    <xdr:to>
      <xdr:col>10</xdr:col>
      <xdr:colOff>666750</xdr:colOff>
      <xdr:row>44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26</v>
      </c>
      <c r="B5" s="17" t="s">
        <v>54</v>
      </c>
      <c r="C5" s="11" t="s">
        <v>31</v>
      </c>
      <c r="D5" s="9">
        <v>-10</v>
      </c>
      <c r="E5" s="9">
        <v>25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-5</v>
      </c>
      <c r="N5" s="9">
        <v>32</v>
      </c>
      <c r="O5" s="9">
        <v>1</v>
      </c>
      <c r="P5" s="9">
        <v>0</v>
      </c>
      <c r="Q5" s="14">
        <v>0</v>
      </c>
      <c r="R5" s="28">
        <f>MAX(E5:E26,N5:N26)*1.05</f>
        <v>33.6</v>
      </c>
      <c r="S5" s="28">
        <f>B13</f>
        <v>-25.5</v>
      </c>
    </row>
    <row r="6" spans="1:19">
      <c r="A6" s="21" t="s">
        <v>60</v>
      </c>
      <c r="B6" s="17">
        <v>1</v>
      </c>
      <c r="C6" s="11" t="s">
        <v>32</v>
      </c>
      <c r="D6" s="9">
        <v>-5</v>
      </c>
      <c r="E6" s="9">
        <v>22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32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28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25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22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50</v>
      </c>
      <c r="C10" s="12" t="s">
        <v>36</v>
      </c>
      <c r="D10" s="8">
        <v>10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C3:K3"/>
    <mergeCell ref="L3:Q3"/>
    <mergeCell ref="R3:S3"/>
    <mergeCell ref="A3:B3"/>
    <mergeCell ref="A15:B16"/>
  </mergeCells>
  <phoneticPr fontId="0" type="noConversion"/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55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-2</v>
      </c>
      <c r="N5" s="9">
        <v>35</v>
      </c>
      <c r="O5" s="9">
        <v>1</v>
      </c>
      <c r="P5" s="9">
        <v>0</v>
      </c>
      <c r="Q5" s="14">
        <v>0</v>
      </c>
      <c r="R5" s="28">
        <f>MAX(E5:E26,N5:N26)*1.05</f>
        <v>36.75</v>
      </c>
      <c r="S5" s="28">
        <f>B13</f>
        <v>-25.5</v>
      </c>
    </row>
    <row r="6" spans="1:19">
      <c r="A6" s="21" t="s">
        <v>60</v>
      </c>
      <c r="B6" s="17">
        <v>1</v>
      </c>
      <c r="C6" s="11" t="s">
        <v>32</v>
      </c>
      <c r="D6" s="9">
        <v>-7</v>
      </c>
      <c r="E6" s="9">
        <v>27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2</v>
      </c>
      <c r="N6" s="9">
        <v>35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-5</v>
      </c>
      <c r="E7" s="8">
        <v>32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5</v>
      </c>
      <c r="E8" s="9">
        <v>32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7</v>
      </c>
      <c r="E9" s="9">
        <v>27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75</v>
      </c>
      <c r="C10" s="12" t="s">
        <v>36</v>
      </c>
      <c r="D10" s="8">
        <v>5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56</v>
      </c>
      <c r="C5" s="11" t="s">
        <v>31</v>
      </c>
      <c r="D5" s="9">
        <v>-12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28</v>
      </c>
      <c r="O5" s="9">
        <v>1</v>
      </c>
      <c r="P5" s="9">
        <v>0</v>
      </c>
      <c r="Q5" s="14">
        <v>0</v>
      </c>
      <c r="R5" s="28">
        <f>MAX(E5:E26,N5:N26)*1.05</f>
        <v>29.400000000000002</v>
      </c>
      <c r="S5" s="28">
        <f>B13</f>
        <v>-25.5</v>
      </c>
    </row>
    <row r="6" spans="1:19">
      <c r="A6" s="21" t="s">
        <v>60</v>
      </c>
      <c r="B6" s="17">
        <v>3</v>
      </c>
      <c r="C6" s="11" t="s">
        <v>32</v>
      </c>
      <c r="D6" s="9">
        <v>-8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28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-4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4</v>
      </c>
      <c r="E8" s="9">
        <v>23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8</v>
      </c>
      <c r="E9" s="9">
        <v>23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60</v>
      </c>
      <c r="C10" s="12" t="s">
        <v>36</v>
      </c>
      <c r="D10" s="8">
        <v>12</v>
      </c>
      <c r="E10" s="8">
        <v>23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6" sqref="A6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57</v>
      </c>
      <c r="C5" s="11" t="s">
        <v>31</v>
      </c>
      <c r="D5" s="9">
        <v>-10</v>
      </c>
      <c r="E5" s="9">
        <v>20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-10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60</v>
      </c>
      <c r="B6" s="17">
        <v>4</v>
      </c>
      <c r="C6" s="11" t="s">
        <v>32</v>
      </c>
      <c r="D6" s="9">
        <v>-10</v>
      </c>
      <c r="E6" s="9">
        <v>25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10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-10</v>
      </c>
      <c r="E7" s="8">
        <v>30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10</v>
      </c>
      <c r="E8" s="9">
        <v>20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10</v>
      </c>
      <c r="E9" s="9">
        <v>25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55</v>
      </c>
      <c r="C10" s="12" t="s">
        <v>36</v>
      </c>
      <c r="D10" s="8">
        <v>10</v>
      </c>
      <c r="E10" s="8">
        <v>30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workbookViewId="0">
      <selection activeCell="A7" sqref="A7"/>
    </sheetView>
  </sheetViews>
  <sheetFormatPr baseColWidth="10" defaultColWidth="8.83203125" defaultRowHeight="14" x14ac:dyDescent="0"/>
  <cols>
    <col min="1" max="1" width="35.83203125" style="2" customWidth="1"/>
    <col min="2" max="2" width="21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14" customWidth="1"/>
    <col min="18" max="18" width="22.5" style="9" bestFit="1" customWidth="1"/>
    <col min="19" max="19" width="12.33203125" style="9" bestFit="1" customWidth="1"/>
    <col min="20" max="16384" width="8.83203125" style="9"/>
  </cols>
  <sheetData>
    <row r="1" spans="1:19" s="25" customFormat="1">
      <c r="A1" s="4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9" s="26" customFormat="1">
      <c r="A2" s="3" t="s">
        <v>22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</row>
    <row r="3" spans="1:19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6" t="s">
        <v>17</v>
      </c>
      <c r="M3" s="37"/>
      <c r="N3" s="37"/>
      <c r="O3" s="37"/>
      <c r="P3" s="37"/>
      <c r="Q3" s="38"/>
      <c r="R3" s="39" t="s">
        <v>19</v>
      </c>
      <c r="S3" s="39"/>
    </row>
    <row r="4" spans="1:19" ht="42">
      <c r="A4" s="23" t="s">
        <v>28</v>
      </c>
      <c r="B4" s="24" t="s">
        <v>29</v>
      </c>
      <c r="C4" s="22" t="s">
        <v>9</v>
      </c>
      <c r="D4" s="7" t="s">
        <v>16</v>
      </c>
      <c r="E4" s="7" t="s">
        <v>13</v>
      </c>
      <c r="F4" s="7" t="s">
        <v>10</v>
      </c>
      <c r="G4" s="7" t="s">
        <v>23</v>
      </c>
      <c r="H4" s="7" t="s">
        <v>24</v>
      </c>
      <c r="I4" s="7" t="s">
        <v>30</v>
      </c>
      <c r="J4" s="7" t="s">
        <v>15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29" t="s">
        <v>11</v>
      </c>
      <c r="R4" s="27" t="s">
        <v>20</v>
      </c>
      <c r="S4" s="27" t="s">
        <v>18</v>
      </c>
    </row>
    <row r="5" spans="1:19">
      <c r="A5" s="21" t="s">
        <v>40</v>
      </c>
      <c r="B5" s="17" t="s">
        <v>58</v>
      </c>
      <c r="C5" s="11" t="s">
        <v>31</v>
      </c>
      <c r="D5" s="9">
        <v>-5</v>
      </c>
      <c r="E5" s="9">
        <v>23</v>
      </c>
      <c r="F5" s="9">
        <v>1</v>
      </c>
      <c r="G5" s="9">
        <v>1</v>
      </c>
      <c r="H5" s="9">
        <f>F5*G5</f>
        <v>1</v>
      </c>
      <c r="I5" s="9">
        <v>500</v>
      </c>
      <c r="J5" s="9">
        <v>100</v>
      </c>
      <c r="K5" s="14">
        <v>0</v>
      </c>
      <c r="L5" s="9" t="s">
        <v>38</v>
      </c>
      <c r="M5" s="9">
        <v>3</v>
      </c>
      <c r="N5" s="9">
        <v>34</v>
      </c>
      <c r="O5" s="9">
        <v>1</v>
      </c>
      <c r="P5" s="9">
        <v>0</v>
      </c>
      <c r="Q5" s="14">
        <v>0</v>
      </c>
      <c r="R5" s="28">
        <f>MAX(E5:E26,N5:N26)*1.05</f>
        <v>35.700000000000003</v>
      </c>
      <c r="S5" s="28">
        <f>B13</f>
        <v>-25.5</v>
      </c>
    </row>
    <row r="6" spans="1:19">
      <c r="A6" s="21" t="s">
        <v>60</v>
      </c>
      <c r="B6" s="17">
        <v>5</v>
      </c>
      <c r="C6" s="11" t="s">
        <v>32</v>
      </c>
      <c r="D6" s="9">
        <v>0</v>
      </c>
      <c r="E6" s="9">
        <v>23</v>
      </c>
      <c r="F6" s="9">
        <v>1</v>
      </c>
      <c r="G6" s="9">
        <v>1</v>
      </c>
      <c r="H6" s="9">
        <v>1</v>
      </c>
      <c r="I6" s="9">
        <v>500</v>
      </c>
      <c r="J6" s="9">
        <v>100</v>
      </c>
      <c r="K6" s="14">
        <v>120</v>
      </c>
      <c r="L6" s="9" t="s">
        <v>39</v>
      </c>
      <c r="M6" s="9">
        <v>-3</v>
      </c>
      <c r="N6" s="9">
        <v>34</v>
      </c>
      <c r="O6" s="9">
        <v>1</v>
      </c>
      <c r="P6" s="9">
        <v>0</v>
      </c>
      <c r="Q6" s="14">
        <v>0</v>
      </c>
      <c r="R6" s="28">
        <v>0</v>
      </c>
      <c r="S6" s="28">
        <f>B13</f>
        <v>-25.5</v>
      </c>
    </row>
    <row r="7" spans="1:19">
      <c r="A7" s="16" t="s">
        <v>1</v>
      </c>
      <c r="B7" s="17" t="s">
        <v>37</v>
      </c>
      <c r="C7" s="12" t="s">
        <v>33</v>
      </c>
      <c r="D7" s="8">
        <v>5</v>
      </c>
      <c r="E7" s="8">
        <v>23</v>
      </c>
      <c r="F7" s="8">
        <v>1</v>
      </c>
      <c r="G7" s="8">
        <v>1</v>
      </c>
      <c r="H7" s="8">
        <v>1</v>
      </c>
      <c r="I7" s="8">
        <v>500</v>
      </c>
      <c r="J7" s="8">
        <v>100</v>
      </c>
      <c r="K7" s="15">
        <v>240</v>
      </c>
      <c r="L7" s="9"/>
      <c r="R7" s="28"/>
      <c r="S7" s="28">
        <f>B14</f>
        <v>25.5</v>
      </c>
    </row>
    <row r="8" spans="1:19">
      <c r="A8" s="16" t="s">
        <v>2</v>
      </c>
      <c r="B8" s="18">
        <v>60</v>
      </c>
      <c r="C8" s="11" t="s">
        <v>34</v>
      </c>
      <c r="D8" s="9">
        <v>-5</v>
      </c>
      <c r="E8" s="9">
        <v>28</v>
      </c>
      <c r="F8" s="9">
        <v>1</v>
      </c>
      <c r="G8" s="9">
        <v>1</v>
      </c>
      <c r="H8" s="9">
        <v>1</v>
      </c>
      <c r="I8" s="9">
        <v>500</v>
      </c>
      <c r="J8" s="9">
        <v>100</v>
      </c>
      <c r="K8" s="14">
        <v>0</v>
      </c>
      <c r="L8" s="9"/>
      <c r="R8" s="28"/>
      <c r="S8" s="28">
        <f>B14</f>
        <v>25.5</v>
      </c>
    </row>
    <row r="9" spans="1:19">
      <c r="A9" s="16" t="s">
        <v>3</v>
      </c>
      <c r="B9" s="18">
        <v>100</v>
      </c>
      <c r="C9" s="11" t="s">
        <v>35</v>
      </c>
      <c r="D9" s="9">
        <v>0</v>
      </c>
      <c r="E9" s="9">
        <v>28</v>
      </c>
      <c r="F9" s="9">
        <v>1</v>
      </c>
      <c r="G9" s="9">
        <v>1</v>
      </c>
      <c r="H9" s="9">
        <v>1</v>
      </c>
      <c r="I9" s="9">
        <v>500</v>
      </c>
      <c r="J9" s="9">
        <v>100</v>
      </c>
      <c r="K9" s="14">
        <v>120</v>
      </c>
      <c r="L9" s="9"/>
    </row>
    <row r="10" spans="1:19">
      <c r="A10" s="16" t="s">
        <v>25</v>
      </c>
      <c r="B10" s="17">
        <v>30</v>
      </c>
      <c r="C10" s="12" t="s">
        <v>36</v>
      </c>
      <c r="D10" s="8">
        <v>5</v>
      </c>
      <c r="E10" s="8">
        <v>28</v>
      </c>
      <c r="F10" s="8">
        <v>1</v>
      </c>
      <c r="G10" s="8">
        <v>1</v>
      </c>
      <c r="H10" s="8">
        <v>1</v>
      </c>
      <c r="I10" s="8">
        <v>500</v>
      </c>
      <c r="J10" s="8">
        <v>100</v>
      </c>
      <c r="K10" s="15">
        <v>240</v>
      </c>
      <c r="L10" s="9"/>
    </row>
    <row r="11" spans="1:19">
      <c r="A11" s="16" t="s">
        <v>4</v>
      </c>
      <c r="B11" s="17">
        <v>1</v>
      </c>
    </row>
    <row r="12" spans="1:19">
      <c r="A12" s="16" t="s">
        <v>6</v>
      </c>
      <c r="B12" s="18">
        <v>3</v>
      </c>
      <c r="L12" s="9"/>
    </row>
    <row r="13" spans="1:19">
      <c r="A13" s="16" t="s">
        <v>5</v>
      </c>
      <c r="B13" s="17">
        <v>-25.5</v>
      </c>
      <c r="L13" s="9"/>
    </row>
    <row r="14" spans="1:19" ht="15" thickBot="1">
      <c r="A14" s="19" t="s">
        <v>7</v>
      </c>
      <c r="B14" s="20">
        <v>25.5</v>
      </c>
      <c r="C14" s="12"/>
      <c r="D14" s="8"/>
      <c r="E14" s="8"/>
      <c r="F14" s="8"/>
      <c r="G14" s="8"/>
      <c r="H14" s="8"/>
      <c r="I14" s="8"/>
      <c r="J14" s="8"/>
      <c r="K14" s="15"/>
      <c r="L14" s="9"/>
    </row>
    <row r="15" spans="1:19" ht="12.75" customHeight="1">
      <c r="A15" s="42" t="s">
        <v>27</v>
      </c>
      <c r="B15" s="43"/>
      <c r="L15" s="9"/>
    </row>
    <row r="16" spans="1:19">
      <c r="A16" s="44"/>
      <c r="B16" s="45"/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5">
    <mergeCell ref="A3:B3"/>
    <mergeCell ref="C3:K3"/>
    <mergeCell ref="L3:Q3"/>
    <mergeCell ref="R3:S3"/>
    <mergeCell ref="A15:B16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6"/>
  <sheetViews>
    <sheetView tabSelected="1" workbookViewId="0">
      <selection activeCell="D18" sqref="D18"/>
    </sheetView>
  </sheetViews>
  <sheetFormatPr baseColWidth="10" defaultColWidth="8.83203125" defaultRowHeight="14" x14ac:dyDescent="0"/>
  <cols>
    <col min="1" max="1" width="36.33203125" style="2" customWidth="1"/>
    <col min="2" max="2" width="16.33203125" style="2" customWidth="1"/>
    <col min="3" max="3" width="10.5" style="11" customWidth="1"/>
    <col min="4" max="10" width="10.5" style="9" customWidth="1"/>
    <col min="11" max="11" width="10.5" style="14" customWidth="1"/>
    <col min="12" max="12" width="10.5" style="6" customWidth="1"/>
    <col min="13" max="16" width="10.5" style="9" customWidth="1"/>
    <col min="17" max="17" width="10.5" style="34" customWidth="1"/>
    <col min="18" max="18" width="22.5" style="2" bestFit="1" customWidth="1"/>
    <col min="19" max="19" width="12.33203125" style="2" bestFit="1" customWidth="1"/>
    <col min="20" max="16384" width="8.83203125" style="2"/>
  </cols>
  <sheetData>
    <row r="1" spans="1:19" s="1" customFormat="1">
      <c r="A1" s="4" t="s">
        <v>0</v>
      </c>
    </row>
    <row r="2" spans="1:19" s="5" customFormat="1">
      <c r="A2" s="3" t="s">
        <v>22</v>
      </c>
    </row>
    <row r="3" spans="1:19" s="30" customFormat="1" ht="15">
      <c r="A3" s="40" t="s">
        <v>21</v>
      </c>
      <c r="B3" s="41"/>
      <c r="C3" s="36" t="s">
        <v>8</v>
      </c>
      <c r="D3" s="37"/>
      <c r="E3" s="37"/>
      <c r="F3" s="37"/>
      <c r="G3" s="37"/>
      <c r="H3" s="37"/>
      <c r="I3" s="37"/>
      <c r="J3" s="37"/>
      <c r="K3" s="38"/>
      <c r="L3" s="37" t="s">
        <v>17</v>
      </c>
      <c r="M3" s="37"/>
      <c r="N3" s="37"/>
      <c r="O3" s="37"/>
      <c r="P3" s="37"/>
      <c r="Q3" s="37"/>
      <c r="R3" s="46" t="s">
        <v>19</v>
      </c>
      <c r="S3" s="46"/>
    </row>
    <row r="4" spans="1:19" ht="42">
      <c r="A4" s="31"/>
      <c r="B4" s="31"/>
      <c r="C4" s="22" t="s">
        <v>9</v>
      </c>
      <c r="D4" s="7" t="s">
        <v>16</v>
      </c>
      <c r="E4" s="7" t="s">
        <v>13</v>
      </c>
      <c r="F4" s="7" t="s">
        <v>10</v>
      </c>
      <c r="G4" s="7" t="s">
        <v>41</v>
      </c>
      <c r="H4" s="7" t="s">
        <v>42</v>
      </c>
      <c r="I4" s="7" t="s">
        <v>43</v>
      </c>
      <c r="J4" s="7" t="s">
        <v>44</v>
      </c>
      <c r="K4" s="13" t="s">
        <v>11</v>
      </c>
      <c r="L4" s="10" t="s">
        <v>12</v>
      </c>
      <c r="M4" s="10" t="s">
        <v>16</v>
      </c>
      <c r="N4" s="10" t="s">
        <v>13</v>
      </c>
      <c r="O4" s="10" t="s">
        <v>14</v>
      </c>
      <c r="P4" s="10" t="s">
        <v>15</v>
      </c>
      <c r="Q4" s="32" t="s">
        <v>11</v>
      </c>
      <c r="R4" s="33" t="s">
        <v>20</v>
      </c>
      <c r="S4" s="33" t="s">
        <v>18</v>
      </c>
    </row>
    <row r="5" spans="1:19">
      <c r="A5" s="21" t="s">
        <v>40</v>
      </c>
      <c r="B5" s="17" t="s">
        <v>59</v>
      </c>
      <c r="C5" s="11" t="s">
        <v>45</v>
      </c>
      <c r="D5" s="9">
        <v>-8.42</v>
      </c>
      <c r="E5" s="9">
        <v>44.17</v>
      </c>
      <c r="F5" s="9">
        <v>1</v>
      </c>
      <c r="G5" s="9">
        <v>1.29</v>
      </c>
      <c r="H5" s="9">
        <v>1.29</v>
      </c>
      <c r="I5" s="9">
        <v>1150</v>
      </c>
      <c r="J5" s="9">
        <v>1664</v>
      </c>
      <c r="K5" s="14">
        <v>120</v>
      </c>
      <c r="L5" s="9" t="s">
        <v>46</v>
      </c>
      <c r="M5" s="9">
        <v>-6.33</v>
      </c>
      <c r="N5" s="9">
        <v>55.17</v>
      </c>
      <c r="O5" s="9">
        <v>1</v>
      </c>
      <c r="P5" s="9">
        <v>0</v>
      </c>
      <c r="Q5" s="34">
        <v>0</v>
      </c>
      <c r="R5" s="35">
        <f>MAX(E5:E26,N5:N26)*1.05</f>
        <v>57.928500000000007</v>
      </c>
      <c r="S5" s="35">
        <f>B13</f>
        <v>-50</v>
      </c>
    </row>
    <row r="6" spans="1:19">
      <c r="A6" s="21" t="s">
        <v>60</v>
      </c>
      <c r="B6" s="17">
        <v>6</v>
      </c>
      <c r="C6" s="11" t="s">
        <v>48</v>
      </c>
      <c r="D6" s="9">
        <v>-11.67</v>
      </c>
      <c r="E6" s="9">
        <v>32.17</v>
      </c>
      <c r="F6" s="9">
        <v>1</v>
      </c>
      <c r="G6" s="9">
        <v>1.29</v>
      </c>
      <c r="H6" s="9">
        <v>1.29</v>
      </c>
      <c r="I6" s="9">
        <v>1150</v>
      </c>
      <c r="J6" s="9">
        <v>1664</v>
      </c>
      <c r="K6" s="14">
        <v>240</v>
      </c>
      <c r="L6" s="9" t="s">
        <v>38</v>
      </c>
      <c r="M6" s="9">
        <v>4.33</v>
      </c>
      <c r="N6" s="9">
        <v>55.17</v>
      </c>
      <c r="O6" s="9">
        <v>1</v>
      </c>
      <c r="P6" s="9">
        <v>0</v>
      </c>
      <c r="Q6" s="34">
        <v>0</v>
      </c>
      <c r="R6" s="35">
        <v>0</v>
      </c>
      <c r="S6" s="35">
        <f>B13</f>
        <v>-50</v>
      </c>
    </row>
    <row r="7" spans="1:19">
      <c r="A7" s="16" t="s">
        <v>1</v>
      </c>
      <c r="B7" s="17" t="s">
        <v>47</v>
      </c>
      <c r="C7" s="12" t="s">
        <v>49</v>
      </c>
      <c r="D7" s="8">
        <v>-8.75</v>
      </c>
      <c r="E7" s="8">
        <v>20.170000000000002</v>
      </c>
      <c r="F7" s="8">
        <v>1</v>
      </c>
      <c r="G7" s="8">
        <v>1.29</v>
      </c>
      <c r="H7" s="8">
        <v>1.29</v>
      </c>
      <c r="I7" s="8">
        <v>1150</v>
      </c>
      <c r="J7" s="8">
        <v>1664</v>
      </c>
      <c r="K7" s="15">
        <v>0</v>
      </c>
      <c r="L7" s="9"/>
      <c r="R7" s="35"/>
      <c r="S7" s="35">
        <f>B14</f>
        <v>50</v>
      </c>
    </row>
    <row r="8" spans="1:19">
      <c r="A8" s="16" t="s">
        <v>2</v>
      </c>
      <c r="B8" s="18">
        <v>60</v>
      </c>
      <c r="C8" s="11" t="s">
        <v>33</v>
      </c>
      <c r="D8" s="9">
        <v>6.42</v>
      </c>
      <c r="E8" s="9">
        <v>44.17</v>
      </c>
      <c r="F8" s="9">
        <v>1</v>
      </c>
      <c r="G8" s="9">
        <v>1.29</v>
      </c>
      <c r="H8" s="9">
        <v>1.29</v>
      </c>
      <c r="I8" s="9">
        <v>1150</v>
      </c>
      <c r="J8" s="9">
        <v>1664</v>
      </c>
      <c r="K8" s="14">
        <v>240</v>
      </c>
      <c r="L8" s="9"/>
      <c r="R8" s="35"/>
      <c r="S8" s="35">
        <f>B14</f>
        <v>50</v>
      </c>
    </row>
    <row r="9" spans="1:19">
      <c r="A9" s="16" t="s">
        <v>3</v>
      </c>
      <c r="B9" s="18">
        <v>100</v>
      </c>
      <c r="C9" s="11" t="s">
        <v>31</v>
      </c>
      <c r="D9" s="9">
        <v>9.67</v>
      </c>
      <c r="E9" s="9">
        <v>32.17</v>
      </c>
      <c r="F9" s="9">
        <v>1</v>
      </c>
      <c r="G9" s="9">
        <v>1.29</v>
      </c>
      <c r="H9" s="9">
        <v>1.29</v>
      </c>
      <c r="I9" s="9">
        <v>1150</v>
      </c>
      <c r="J9" s="9">
        <v>1664</v>
      </c>
      <c r="K9" s="14">
        <v>0</v>
      </c>
      <c r="L9" s="9"/>
    </row>
    <row r="10" spans="1:19">
      <c r="A10" s="16" t="s">
        <v>50</v>
      </c>
      <c r="B10" s="17">
        <v>150</v>
      </c>
      <c r="C10" s="12" t="s">
        <v>32</v>
      </c>
      <c r="D10" s="8">
        <v>6.75</v>
      </c>
      <c r="E10" s="8">
        <v>20.170000000000002</v>
      </c>
      <c r="F10" s="8">
        <v>1</v>
      </c>
      <c r="G10" s="8">
        <v>1.29</v>
      </c>
      <c r="H10" s="8">
        <v>1.29</v>
      </c>
      <c r="I10" s="8">
        <v>1150</v>
      </c>
      <c r="J10" s="8">
        <v>1664</v>
      </c>
      <c r="K10" s="15">
        <v>120</v>
      </c>
      <c r="L10" s="9"/>
    </row>
    <row r="11" spans="1:19">
      <c r="A11" s="16" t="s">
        <v>4</v>
      </c>
      <c r="B11" s="17">
        <v>1</v>
      </c>
      <c r="C11" s="11" t="s">
        <v>51</v>
      </c>
      <c r="D11" s="9">
        <v>18.670000000000002</v>
      </c>
      <c r="E11" s="9">
        <v>-5</v>
      </c>
      <c r="F11" s="9">
        <v>1</v>
      </c>
      <c r="G11" s="9">
        <v>0.68</v>
      </c>
      <c r="H11" s="9">
        <v>0.68</v>
      </c>
      <c r="I11" s="9">
        <v>3450</v>
      </c>
      <c r="J11" s="9">
        <v>764</v>
      </c>
      <c r="K11" s="14">
        <v>240</v>
      </c>
      <c r="L11" s="9"/>
    </row>
    <row r="12" spans="1:19">
      <c r="A12" s="16" t="s">
        <v>6</v>
      </c>
      <c r="B12" s="18">
        <v>3</v>
      </c>
      <c r="C12" s="11" t="s">
        <v>52</v>
      </c>
      <c r="D12" s="9">
        <v>19</v>
      </c>
      <c r="E12" s="9">
        <v>-5</v>
      </c>
      <c r="F12" s="9">
        <v>1</v>
      </c>
      <c r="G12" s="9">
        <v>0.68</v>
      </c>
      <c r="H12" s="9">
        <v>0.68</v>
      </c>
      <c r="I12" s="9">
        <v>3450</v>
      </c>
      <c r="J12" s="9">
        <v>764</v>
      </c>
      <c r="K12" s="14">
        <v>120</v>
      </c>
      <c r="L12" s="9"/>
    </row>
    <row r="13" spans="1:19">
      <c r="A13" s="16" t="s">
        <v>5</v>
      </c>
      <c r="B13" s="17">
        <v>-50</v>
      </c>
      <c r="C13" s="12" t="s">
        <v>53</v>
      </c>
      <c r="D13" s="8">
        <v>19.329999999999998</v>
      </c>
      <c r="E13" s="8">
        <v>-5</v>
      </c>
      <c r="F13" s="8">
        <v>1</v>
      </c>
      <c r="G13" s="8">
        <v>0.68</v>
      </c>
      <c r="H13" s="8">
        <v>0.68</v>
      </c>
      <c r="I13" s="8">
        <v>3450</v>
      </c>
      <c r="J13" s="8">
        <v>764</v>
      </c>
      <c r="K13" s="15">
        <v>0</v>
      </c>
      <c r="L13" s="9"/>
    </row>
    <row r="14" spans="1:19" ht="15" thickBot="1">
      <c r="A14" s="19" t="s">
        <v>7</v>
      </c>
      <c r="B14" s="20">
        <v>50</v>
      </c>
    </row>
    <row r="15" spans="1:19">
      <c r="L15" s="9"/>
    </row>
    <row r="16" spans="1:19">
      <c r="L16" s="9"/>
    </row>
    <row r="17" spans="3:12">
      <c r="C17" s="12"/>
      <c r="D17" s="8"/>
      <c r="E17" s="8"/>
      <c r="F17" s="8"/>
      <c r="G17" s="8"/>
      <c r="H17" s="8"/>
      <c r="I17" s="8"/>
      <c r="J17" s="8"/>
      <c r="K17" s="15"/>
      <c r="L17" s="9"/>
    </row>
    <row r="18" spans="3:12">
      <c r="L18" s="9"/>
    </row>
    <row r="19" spans="3:12">
      <c r="L19" s="9"/>
    </row>
    <row r="20" spans="3:12">
      <c r="C20" s="12"/>
      <c r="D20" s="8"/>
      <c r="E20" s="8"/>
      <c r="F20" s="8"/>
      <c r="G20" s="8"/>
      <c r="H20" s="8"/>
      <c r="I20" s="8"/>
      <c r="J20" s="8"/>
      <c r="K20" s="15"/>
      <c r="L20" s="9"/>
    </row>
    <row r="23" spans="3:12">
      <c r="C23" s="12"/>
      <c r="D23" s="8"/>
      <c r="E23" s="8"/>
      <c r="F23" s="8"/>
      <c r="G23" s="8"/>
      <c r="H23" s="8"/>
      <c r="I23" s="8"/>
      <c r="J23" s="8"/>
      <c r="K23" s="15"/>
    </row>
    <row r="26" spans="3:12">
      <c r="C26" s="12"/>
      <c r="D26" s="8"/>
      <c r="E26" s="8"/>
      <c r="F26" s="8"/>
      <c r="G26" s="8"/>
      <c r="H26" s="8"/>
      <c r="I26" s="8"/>
      <c r="J26" s="8"/>
      <c r="K26" s="15"/>
    </row>
  </sheetData>
  <mergeCells count="4">
    <mergeCell ref="A3:B3"/>
    <mergeCell ref="C3:K3"/>
    <mergeCell ref="L3:Q3"/>
    <mergeCell ref="R3:S3"/>
  </mergeCells>
  <printOptions horizontalCentered="1"/>
  <pageMargins left="0.75" right="0.75" top="1" bottom="0.75" header="0.5" footer="0.3"/>
  <pageSetup orientation="portrait" horizontalDpi="4294967292" verticalDpi="4294967292"/>
  <headerFooter>
    <oddHeader xml:space="preserve">&amp;L&amp;"-,Regular"&amp;9Draft&amp;C&amp;"Times New Roman,Bold"&amp;11 </oddHeader>
    <oddFooter>&amp;L&amp;K4D4D4DG&amp;8RADIENT&amp;"Cambria,Regular"&amp;6
&amp;"-,Regular"&amp;K4D4D4D
&amp;Z&amp;F\&amp;A&amp;R&amp;"-,Regular"&amp;9Page &amp;P of &amp;N</oddFooter>
  </headerFooter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xc1</vt:lpstr>
      <vt:lpstr>xc2</vt:lpstr>
      <vt:lpstr>xc3</vt:lpstr>
      <vt:lpstr>xc4</vt:lpstr>
      <vt:lpstr>xc5</vt:lpstr>
      <vt:lpstr>xc_und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mbaum</dc:creator>
  <cp:lastModifiedBy>Mark</cp:lastModifiedBy>
  <cp:lastPrinted>2012-11-15T20:07:12Z</cp:lastPrinted>
  <dcterms:created xsi:type="dcterms:W3CDTF">2000-05-22T20:31:36Z</dcterms:created>
  <dcterms:modified xsi:type="dcterms:W3CDTF">2016-05-12T00:54:09Z</dcterms:modified>
</cp:coreProperties>
</file>