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c\git\jchidley.github.io\_drafts\"/>
    </mc:Choice>
  </mc:AlternateContent>
  <xr:revisionPtr revIDLastSave="0" documentId="13_ncr:1_{CFF59A1D-8C21-4842-B46C-41A8B9B45B32}" xr6:coauthVersionLast="45" xr6:coauthVersionMax="45" xr10:uidLastSave="{00000000-0000-0000-0000-000000000000}"/>
  <bookViews>
    <workbookView xWindow="-120" yWindow="-120" windowWidth="38640" windowHeight="16440" activeTab="2" xr2:uid="{7A6A5C8D-E310-451D-BCFA-E0E989FCEEAF}"/>
  </bookViews>
  <sheets>
    <sheet name="Requirements" sheetId="3" r:id="rId1"/>
    <sheet name="Power" sheetId="4" r:id="rId2"/>
    <sheet name="factorioPivot" sheetId="2" r:id="rId3"/>
  </sheets>
  <definedNames>
    <definedName name="_xlnm._FilterDatabase" localSheetId="2" hidden="1">factorioPivot!#REF!</definedName>
    <definedName name="ExternalData_1" localSheetId="2" hidden="1">factorioPivot!#REF!</definedName>
    <definedName name="_xlnm.Extract" localSheetId="2">factorioPivot!#REF!</definedName>
  </definedNames>
  <calcPr calcId="191029"/>
  <pivotCaches>
    <pivotCache cacheId="22" r:id="rId4"/>
    <pivotCache cacheId="2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3" l="1"/>
  <c r="L4" i="3"/>
  <c r="I4" i="3"/>
  <c r="L5" i="3"/>
  <c r="K3" i="3"/>
  <c r="I5" i="3"/>
  <c r="I3" i="3"/>
  <c r="K6" i="3"/>
  <c r="K4" i="3"/>
  <c r="J4" i="3"/>
  <c r="J5" i="3"/>
  <c r="J3" i="3"/>
  <c r="J6" i="3"/>
  <c r="I6" i="3"/>
  <c r="L3" i="3"/>
  <c r="K5" i="3"/>
  <c r="H6" i="3"/>
  <c r="G6" i="3"/>
  <c r="E6" i="3"/>
  <c r="D6" i="3"/>
  <c r="F6" i="3"/>
  <c r="D5" i="3"/>
  <c r="E5" i="3"/>
  <c r="F5" i="3"/>
  <c r="G5" i="3"/>
  <c r="H5" i="3"/>
  <c r="F3" i="3"/>
  <c r="F4" i="3"/>
  <c r="E4" i="3"/>
  <c r="H3" i="3"/>
  <c r="G3" i="3"/>
  <c r="H4" i="3"/>
  <c r="G4" i="3"/>
  <c r="E3" i="3"/>
  <c r="D4" i="3"/>
  <c r="D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33076-B3C7-4B53-ABB9-AD0E990D9FA1}" keepAlive="1" name="Query - Planning" description="Connection to the 'Planning' query in the workbook." type="5" refreshedVersion="6" background="1">
    <dbPr connection="Provider=Microsoft.Mashup.OleDb.1;Data Source=$Workbook$;Location=Planning;Extended Properties=&quot;&quot;" command="SELECT * FROM [Planning]"/>
  </connection>
  <connection id="2" xr16:uid="{23A37C34-F31E-4A60-A9CD-A5F41135DFE9}" keepAlive="1" name="Query - Planning (2)" description="Connection to the 'Planning (2)' query in the workbook." type="5" refreshedVersion="6" background="1" saveData="1">
    <dbPr connection="Provider=Microsoft.Mashup.OleDb.1;Data Source=$Workbook$;Location=&quot;Planning (2)&quot;;Extended Properties=&quot;&quot;" command="SELECT * FROM [Planning (2)]"/>
  </connection>
  <connection id="3" xr16:uid="{BBA02F43-06DF-4CDF-A768-F83C5CA8F239}" keepAlive="1" name="Query - Planning (3)" description="Connection to the 'Planning (3)' query in the workbook." type="5" refreshedVersion="6" background="1">
    <dbPr connection="Provider=Microsoft.Mashup.OleDb.1;Data Source=$Workbook$;Location=&quot;Planning (3)&quot;;Extended Properties=&quot;&quot;" command="SELECT * FROM [Planning (3)]"/>
  </connection>
</connections>
</file>

<file path=xl/sharedStrings.xml><?xml version="1.0" encoding="utf-8"?>
<sst xmlns="http://schemas.openxmlformats.org/spreadsheetml/2006/main" count="45" uniqueCount="24">
  <si>
    <t>Thing</t>
  </si>
  <si>
    <t>lab</t>
  </si>
  <si>
    <t>assembling-machine-1</t>
  </si>
  <si>
    <t>Lab</t>
  </si>
  <si>
    <t>electronic-circuit</t>
  </si>
  <si>
    <t>copper-cable</t>
  </si>
  <si>
    <t>copper-plate</t>
  </si>
  <si>
    <t>copper-ore</t>
  </si>
  <si>
    <t>transport-belt</t>
  </si>
  <si>
    <t>iron-gear-wheel</t>
  </si>
  <si>
    <t>iron-plate</t>
  </si>
  <si>
    <t>iron-ore</t>
  </si>
  <si>
    <t>coal</t>
  </si>
  <si>
    <t>Column Labels</t>
  </si>
  <si>
    <t>Grand Total</t>
  </si>
  <si>
    <t>Row Labels</t>
  </si>
  <si>
    <t>Number</t>
  </si>
  <si>
    <t>Sum of power</t>
  </si>
  <si>
    <t>Power</t>
  </si>
  <si>
    <t>Sum of item rate</t>
  </si>
  <si>
    <t>automation-science-pack</t>
  </si>
  <si>
    <t>logistic-science-pack</t>
  </si>
  <si>
    <t>inserter</t>
  </si>
  <si>
    <t>https://wiki.factorio.com/images/Lab.png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</si>
</sst>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3" fontId="0" fillId="0" borderId="0" xfId="0" applyNumberFormat="1"/>
    <xf numFmtId="3" fontId="0" fillId="0" borderId="0" xfId="0" applyNumberForma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Chidley" refreshedDate="43846.675178124999" backgroundQuery="1" createdVersion="6" refreshedVersion="6" minRefreshableVersion="3" recordCount="37" xr:uid="{55A6510B-1B88-48BA-84D1-E14972C4D233}">
  <cacheSource type="external" connectionId="3"/>
  <cacheFields count="9">
    <cacheField name="item" numFmtId="0">
      <sharedItems count="14">
        <s v="lab"/>
        <s v="electronic-circuit"/>
        <s v="copper-cable"/>
        <s v="copper-plate"/>
        <s v="copper-ore"/>
        <s v="transport-belt"/>
        <s v="iron-gear-wheel"/>
        <s v="iron-plate"/>
        <s v="iron-ore"/>
        <s v="coal"/>
        <s v="assembling-machine-1"/>
        <s v="automation-science-pack"/>
        <s v="logistic-science-pack"/>
        <s v="inserter"/>
      </sharedItems>
    </cacheField>
    <cacheField name="item rate" numFmtId="0">
      <sharedItems containsSemiMixedTypes="0" containsString="0" containsNumber="1" containsInteger="1" minValue="0" maxValue="36" count="13">
        <n v="1"/>
        <n v="10"/>
        <n v="30"/>
        <n v="15"/>
        <n v="4"/>
        <n v="12"/>
        <n v="36"/>
        <n v="3"/>
        <n v="9"/>
        <n v="5"/>
        <n v="22"/>
        <n v="2"/>
        <n v="0"/>
      </sharedItems>
    </cacheField>
    <cacheField name="factory" numFmtId="0">
      <sharedItems count="3">
        <s v="assembling-machine-1"/>
        <s v="stone-furnace"/>
        <s v="electric-mining-drill"/>
      </sharedItems>
    </cacheField>
    <cacheField name="count" numFmtId="0">
      <sharedItems containsSemiMixedTypes="0" containsString="0" containsNumber="1" minValue="0.1" maxValue="2" count="7">
        <n v="0.1"/>
        <n v="0.2"/>
        <n v="0.3"/>
        <n v="0.8"/>
        <n v="0.5"/>
        <n v="2"/>
        <n v="1.2"/>
      </sharedItems>
    </cacheField>
    <cacheField name="modules" numFmtId="0">
      <sharedItems containsBlank="1" count="2">
        <m/>
        <s v="//"/>
      </sharedItems>
    </cacheField>
    <cacheField name="beacon module" numFmtId="0">
      <sharedItems containsString="0" containsBlank="1" count="1">
        <m/>
      </sharedItems>
    </cacheField>
    <cacheField name="beacon count" numFmtId="0">
      <sharedItems containsString="0" containsBlank="1" count="1">
        <m/>
      </sharedItems>
    </cacheField>
    <cacheField name="power" numFmtId="0">
      <sharedItems containsSemiMixedTypes="0" containsString="0" containsNumber="1" minValue="3104.2" maxValue="172800"/>
    </cacheField>
    <cacheField name="Thing" numFmtId="0">
      <sharedItems count="4">
        <s v="Lab"/>
        <s v="assembling-machine-1"/>
        <s v="automation-science-pack"/>
        <s v="logistic-science-pac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Chidley" refreshedDate="43846.7735880787" backgroundQuery="1" createdVersion="6" refreshedVersion="6" minRefreshableVersion="3" recordCount="37" xr:uid="{FECD9BBD-223E-4C7F-8496-AE46C4E3EFE2}">
  <cacheSource type="external" connectionId="2"/>
  <cacheFields count="9">
    <cacheField name="item" numFmtId="0">
      <sharedItems count="14">
        <s v="lab"/>
        <s v="electronic-circuit"/>
        <s v="copper-cable"/>
        <s v="copper-plate"/>
        <s v="copper-ore"/>
        <s v="transport-belt"/>
        <s v="iron-gear-wheel"/>
        <s v="iron-plate"/>
        <s v="iron-ore"/>
        <s v="coal"/>
        <s v="assembling-machine-1"/>
        <s v="automation-science-pack"/>
        <s v="logistic-science-pack"/>
        <s v="inserter"/>
      </sharedItems>
    </cacheField>
    <cacheField name="item rate" numFmtId="0">
      <sharedItems containsSemiMixedTypes="0" containsString="0" containsNumber="1" containsInteger="1" minValue="0" maxValue="36" count="13">
        <n v="1"/>
        <n v="10"/>
        <n v="30"/>
        <n v="15"/>
        <n v="4"/>
        <n v="12"/>
        <n v="36"/>
        <n v="3"/>
        <n v="9"/>
        <n v="5"/>
        <n v="22"/>
        <n v="2"/>
        <n v="0"/>
      </sharedItems>
    </cacheField>
    <cacheField name="factory" numFmtId="0">
      <sharedItems count="3">
        <s v="assembling-machine-1"/>
        <s v="stone-furnace"/>
        <s v="electric-mining-drill"/>
      </sharedItems>
    </cacheField>
    <cacheField name="count" numFmtId="0">
      <sharedItems containsSemiMixedTypes="0" containsString="0" containsNumber="1" minValue="0.1" maxValue="2" count="7">
        <n v="0.1"/>
        <n v="0.2"/>
        <n v="0.3"/>
        <n v="0.8"/>
        <n v="0.5"/>
        <n v="2"/>
        <n v="1.2"/>
      </sharedItems>
    </cacheField>
    <cacheField name="modules" numFmtId="0">
      <sharedItems containsBlank="1" count="2">
        <m/>
        <s v="//"/>
      </sharedItems>
    </cacheField>
    <cacheField name="beacon module" numFmtId="0">
      <sharedItems containsString="0" containsBlank="1" count="1">
        <m/>
      </sharedItems>
    </cacheField>
    <cacheField name="beacon count" numFmtId="0">
      <sharedItems containsString="0" containsBlank="1" count="1">
        <m/>
      </sharedItems>
    </cacheField>
    <cacheField name="power" numFmtId="0">
      <sharedItems containsSemiMixedTypes="0" containsString="0" containsNumber="1" minValue="3104.2" maxValue="172800"/>
    </cacheField>
    <cacheField name="Thing" numFmtId="0">
      <sharedItems count="4">
        <s v="Lab"/>
        <s v="assembling-machine-1"/>
        <s v="automation-science-pack"/>
        <s v="logistic-science-pac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x v="0"/>
    <x v="0"/>
    <x v="0"/>
    <x v="0"/>
    <n v="7333.4"/>
    <x v="0"/>
  </r>
  <r>
    <x v="1"/>
    <x v="1"/>
    <x v="0"/>
    <x v="1"/>
    <x v="0"/>
    <x v="0"/>
    <x v="0"/>
    <n v="14583.4"/>
    <x v="0"/>
  </r>
  <r>
    <x v="2"/>
    <x v="2"/>
    <x v="0"/>
    <x v="2"/>
    <x v="0"/>
    <x v="0"/>
    <x v="0"/>
    <n v="20625"/>
    <x v="0"/>
  </r>
  <r>
    <x v="3"/>
    <x v="3"/>
    <x v="1"/>
    <x v="3"/>
    <x v="0"/>
    <x v="0"/>
    <x v="0"/>
    <n v="72000"/>
    <x v="0"/>
  </r>
  <r>
    <x v="4"/>
    <x v="3"/>
    <x v="2"/>
    <x v="4"/>
    <x v="1"/>
    <x v="0"/>
    <x v="0"/>
    <n v="46500"/>
    <x v="0"/>
  </r>
  <r>
    <x v="5"/>
    <x v="4"/>
    <x v="0"/>
    <x v="0"/>
    <x v="0"/>
    <x v="0"/>
    <x v="0"/>
    <n v="4916.7"/>
    <x v="0"/>
  </r>
  <r>
    <x v="6"/>
    <x v="5"/>
    <x v="0"/>
    <x v="1"/>
    <x v="0"/>
    <x v="0"/>
    <x v="0"/>
    <n v="17000"/>
    <x v="0"/>
  </r>
  <r>
    <x v="7"/>
    <x v="6"/>
    <x v="1"/>
    <x v="5"/>
    <x v="0"/>
    <x v="0"/>
    <x v="0"/>
    <n v="172800"/>
    <x v="0"/>
  </r>
  <r>
    <x v="8"/>
    <x v="6"/>
    <x v="2"/>
    <x v="6"/>
    <x v="1"/>
    <x v="0"/>
    <x v="0"/>
    <n v="110400"/>
    <x v="0"/>
  </r>
  <r>
    <x v="9"/>
    <x v="7"/>
    <x v="2"/>
    <x v="1"/>
    <x v="1"/>
    <x v="0"/>
    <x v="0"/>
    <n v="13648.8"/>
    <x v="0"/>
  </r>
  <r>
    <x v="10"/>
    <x v="0"/>
    <x v="0"/>
    <x v="0"/>
    <x v="0"/>
    <x v="0"/>
    <x v="0"/>
    <n v="3708.4"/>
    <x v="1"/>
  </r>
  <r>
    <x v="1"/>
    <x v="7"/>
    <x v="0"/>
    <x v="0"/>
    <x v="0"/>
    <x v="0"/>
    <x v="0"/>
    <n v="6125"/>
    <x v="1"/>
  </r>
  <r>
    <x v="2"/>
    <x v="8"/>
    <x v="0"/>
    <x v="0"/>
    <x v="0"/>
    <x v="0"/>
    <x v="0"/>
    <n v="7937.5"/>
    <x v="1"/>
  </r>
  <r>
    <x v="3"/>
    <x v="4"/>
    <x v="1"/>
    <x v="2"/>
    <x v="0"/>
    <x v="0"/>
    <x v="0"/>
    <n v="21600"/>
    <x v="1"/>
  </r>
  <r>
    <x v="4"/>
    <x v="4"/>
    <x v="2"/>
    <x v="1"/>
    <x v="1"/>
    <x v="0"/>
    <x v="0"/>
    <n v="16050"/>
    <x v="1"/>
  </r>
  <r>
    <x v="6"/>
    <x v="9"/>
    <x v="0"/>
    <x v="0"/>
    <x v="0"/>
    <x v="0"/>
    <x v="0"/>
    <n v="8541.7000000000007"/>
    <x v="1"/>
  </r>
  <r>
    <x v="7"/>
    <x v="10"/>
    <x v="1"/>
    <x v="6"/>
    <x v="0"/>
    <x v="0"/>
    <x v="0"/>
    <n v="105600"/>
    <x v="1"/>
  </r>
  <r>
    <x v="8"/>
    <x v="10"/>
    <x v="2"/>
    <x v="3"/>
    <x v="1"/>
    <x v="0"/>
    <x v="0"/>
    <n v="66800"/>
    <x v="1"/>
  </r>
  <r>
    <x v="9"/>
    <x v="0"/>
    <x v="2"/>
    <x v="0"/>
    <x v="1"/>
    <x v="0"/>
    <x v="0"/>
    <n v="8533.2000000000007"/>
    <x v="1"/>
  </r>
  <r>
    <x v="11"/>
    <x v="0"/>
    <x v="0"/>
    <x v="1"/>
    <x v="0"/>
    <x v="0"/>
    <x v="0"/>
    <n v="14583.4"/>
    <x v="2"/>
  </r>
  <r>
    <x v="3"/>
    <x v="0"/>
    <x v="1"/>
    <x v="0"/>
    <x v="0"/>
    <x v="0"/>
    <x v="0"/>
    <n v="4800"/>
    <x v="2"/>
  </r>
  <r>
    <x v="4"/>
    <x v="0"/>
    <x v="2"/>
    <x v="0"/>
    <x v="1"/>
    <x v="0"/>
    <x v="0"/>
    <n v="5900"/>
    <x v="2"/>
  </r>
  <r>
    <x v="6"/>
    <x v="0"/>
    <x v="0"/>
    <x v="0"/>
    <x v="0"/>
    <x v="0"/>
    <x v="0"/>
    <n v="3708.4"/>
    <x v="2"/>
  </r>
  <r>
    <x v="7"/>
    <x v="11"/>
    <x v="1"/>
    <x v="1"/>
    <x v="0"/>
    <x v="0"/>
    <x v="0"/>
    <n v="9600"/>
    <x v="2"/>
  </r>
  <r>
    <x v="8"/>
    <x v="11"/>
    <x v="2"/>
    <x v="0"/>
    <x v="1"/>
    <x v="0"/>
    <x v="0"/>
    <n v="8800"/>
    <x v="2"/>
  </r>
  <r>
    <x v="9"/>
    <x v="12"/>
    <x v="2"/>
    <x v="0"/>
    <x v="1"/>
    <x v="0"/>
    <x v="0"/>
    <n v="3626.4"/>
    <x v="2"/>
  </r>
  <r>
    <x v="12"/>
    <x v="0"/>
    <x v="0"/>
    <x v="1"/>
    <x v="0"/>
    <x v="0"/>
    <x v="0"/>
    <n v="17000"/>
    <x v="3"/>
  </r>
  <r>
    <x v="13"/>
    <x v="0"/>
    <x v="0"/>
    <x v="0"/>
    <x v="0"/>
    <x v="0"/>
    <x v="0"/>
    <n v="3708.4"/>
    <x v="3"/>
  </r>
  <r>
    <x v="1"/>
    <x v="0"/>
    <x v="0"/>
    <x v="0"/>
    <x v="0"/>
    <x v="0"/>
    <x v="0"/>
    <n v="3708.4"/>
    <x v="3"/>
  </r>
  <r>
    <x v="2"/>
    <x v="7"/>
    <x v="0"/>
    <x v="0"/>
    <x v="0"/>
    <x v="0"/>
    <x v="0"/>
    <n v="4312.5"/>
    <x v="3"/>
  </r>
  <r>
    <x v="3"/>
    <x v="0"/>
    <x v="1"/>
    <x v="0"/>
    <x v="0"/>
    <x v="0"/>
    <x v="0"/>
    <n v="7200"/>
    <x v="3"/>
  </r>
  <r>
    <x v="4"/>
    <x v="0"/>
    <x v="2"/>
    <x v="0"/>
    <x v="1"/>
    <x v="0"/>
    <x v="0"/>
    <n v="7350"/>
    <x v="3"/>
  </r>
  <r>
    <x v="5"/>
    <x v="0"/>
    <x v="0"/>
    <x v="0"/>
    <x v="0"/>
    <x v="0"/>
    <x v="0"/>
    <n v="3104.2"/>
    <x v="3"/>
  </r>
  <r>
    <x v="6"/>
    <x v="0"/>
    <x v="0"/>
    <x v="0"/>
    <x v="0"/>
    <x v="0"/>
    <x v="0"/>
    <n v="4312.5"/>
    <x v="3"/>
  </r>
  <r>
    <x v="7"/>
    <x v="9"/>
    <x v="1"/>
    <x v="2"/>
    <x v="0"/>
    <x v="0"/>
    <x v="0"/>
    <n v="26400"/>
    <x v="3"/>
  </r>
  <r>
    <x v="8"/>
    <x v="9"/>
    <x v="2"/>
    <x v="1"/>
    <x v="1"/>
    <x v="0"/>
    <x v="0"/>
    <n v="18950"/>
    <x v="3"/>
  </r>
  <r>
    <x v="9"/>
    <x v="12"/>
    <x v="2"/>
    <x v="0"/>
    <x v="1"/>
    <x v="0"/>
    <x v="0"/>
    <n v="4461.6000000000004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x v="0"/>
    <x v="0"/>
    <x v="0"/>
    <x v="0"/>
    <n v="7333.4"/>
    <x v="0"/>
  </r>
  <r>
    <x v="1"/>
    <x v="1"/>
    <x v="0"/>
    <x v="1"/>
    <x v="0"/>
    <x v="0"/>
    <x v="0"/>
    <n v="14583.4"/>
    <x v="0"/>
  </r>
  <r>
    <x v="2"/>
    <x v="2"/>
    <x v="0"/>
    <x v="2"/>
    <x v="0"/>
    <x v="0"/>
    <x v="0"/>
    <n v="20625"/>
    <x v="0"/>
  </r>
  <r>
    <x v="3"/>
    <x v="3"/>
    <x v="1"/>
    <x v="3"/>
    <x v="0"/>
    <x v="0"/>
    <x v="0"/>
    <n v="72000"/>
    <x v="0"/>
  </r>
  <r>
    <x v="4"/>
    <x v="3"/>
    <x v="2"/>
    <x v="4"/>
    <x v="1"/>
    <x v="0"/>
    <x v="0"/>
    <n v="46500"/>
    <x v="0"/>
  </r>
  <r>
    <x v="5"/>
    <x v="4"/>
    <x v="0"/>
    <x v="0"/>
    <x v="0"/>
    <x v="0"/>
    <x v="0"/>
    <n v="4916.7"/>
    <x v="0"/>
  </r>
  <r>
    <x v="6"/>
    <x v="5"/>
    <x v="0"/>
    <x v="1"/>
    <x v="0"/>
    <x v="0"/>
    <x v="0"/>
    <n v="17000"/>
    <x v="0"/>
  </r>
  <r>
    <x v="7"/>
    <x v="6"/>
    <x v="1"/>
    <x v="5"/>
    <x v="0"/>
    <x v="0"/>
    <x v="0"/>
    <n v="172800"/>
    <x v="0"/>
  </r>
  <r>
    <x v="8"/>
    <x v="6"/>
    <x v="2"/>
    <x v="6"/>
    <x v="1"/>
    <x v="0"/>
    <x v="0"/>
    <n v="110400"/>
    <x v="0"/>
  </r>
  <r>
    <x v="9"/>
    <x v="7"/>
    <x v="2"/>
    <x v="1"/>
    <x v="1"/>
    <x v="0"/>
    <x v="0"/>
    <n v="13648.8"/>
    <x v="0"/>
  </r>
  <r>
    <x v="10"/>
    <x v="0"/>
    <x v="0"/>
    <x v="0"/>
    <x v="0"/>
    <x v="0"/>
    <x v="0"/>
    <n v="3708.4"/>
    <x v="1"/>
  </r>
  <r>
    <x v="1"/>
    <x v="7"/>
    <x v="0"/>
    <x v="0"/>
    <x v="0"/>
    <x v="0"/>
    <x v="0"/>
    <n v="6125"/>
    <x v="1"/>
  </r>
  <r>
    <x v="2"/>
    <x v="8"/>
    <x v="0"/>
    <x v="0"/>
    <x v="0"/>
    <x v="0"/>
    <x v="0"/>
    <n v="7937.5"/>
    <x v="1"/>
  </r>
  <r>
    <x v="3"/>
    <x v="4"/>
    <x v="1"/>
    <x v="2"/>
    <x v="0"/>
    <x v="0"/>
    <x v="0"/>
    <n v="21600"/>
    <x v="1"/>
  </r>
  <r>
    <x v="4"/>
    <x v="4"/>
    <x v="2"/>
    <x v="1"/>
    <x v="1"/>
    <x v="0"/>
    <x v="0"/>
    <n v="16050"/>
    <x v="1"/>
  </r>
  <r>
    <x v="6"/>
    <x v="9"/>
    <x v="0"/>
    <x v="0"/>
    <x v="0"/>
    <x v="0"/>
    <x v="0"/>
    <n v="8541.7000000000007"/>
    <x v="1"/>
  </r>
  <r>
    <x v="7"/>
    <x v="10"/>
    <x v="1"/>
    <x v="6"/>
    <x v="0"/>
    <x v="0"/>
    <x v="0"/>
    <n v="105600"/>
    <x v="1"/>
  </r>
  <r>
    <x v="8"/>
    <x v="10"/>
    <x v="2"/>
    <x v="3"/>
    <x v="1"/>
    <x v="0"/>
    <x v="0"/>
    <n v="66800"/>
    <x v="1"/>
  </r>
  <r>
    <x v="9"/>
    <x v="0"/>
    <x v="2"/>
    <x v="0"/>
    <x v="1"/>
    <x v="0"/>
    <x v="0"/>
    <n v="8533.2000000000007"/>
    <x v="1"/>
  </r>
  <r>
    <x v="11"/>
    <x v="0"/>
    <x v="0"/>
    <x v="1"/>
    <x v="0"/>
    <x v="0"/>
    <x v="0"/>
    <n v="14583.4"/>
    <x v="2"/>
  </r>
  <r>
    <x v="3"/>
    <x v="0"/>
    <x v="1"/>
    <x v="0"/>
    <x v="0"/>
    <x v="0"/>
    <x v="0"/>
    <n v="4800"/>
    <x v="2"/>
  </r>
  <r>
    <x v="4"/>
    <x v="0"/>
    <x v="2"/>
    <x v="0"/>
    <x v="1"/>
    <x v="0"/>
    <x v="0"/>
    <n v="5900"/>
    <x v="2"/>
  </r>
  <r>
    <x v="6"/>
    <x v="0"/>
    <x v="0"/>
    <x v="0"/>
    <x v="0"/>
    <x v="0"/>
    <x v="0"/>
    <n v="3708.4"/>
    <x v="2"/>
  </r>
  <r>
    <x v="7"/>
    <x v="11"/>
    <x v="1"/>
    <x v="1"/>
    <x v="0"/>
    <x v="0"/>
    <x v="0"/>
    <n v="9600"/>
    <x v="2"/>
  </r>
  <r>
    <x v="8"/>
    <x v="11"/>
    <x v="2"/>
    <x v="0"/>
    <x v="1"/>
    <x v="0"/>
    <x v="0"/>
    <n v="8800"/>
    <x v="2"/>
  </r>
  <r>
    <x v="9"/>
    <x v="12"/>
    <x v="2"/>
    <x v="0"/>
    <x v="1"/>
    <x v="0"/>
    <x v="0"/>
    <n v="3626.4"/>
    <x v="2"/>
  </r>
  <r>
    <x v="12"/>
    <x v="0"/>
    <x v="0"/>
    <x v="1"/>
    <x v="0"/>
    <x v="0"/>
    <x v="0"/>
    <n v="17000"/>
    <x v="3"/>
  </r>
  <r>
    <x v="13"/>
    <x v="0"/>
    <x v="0"/>
    <x v="0"/>
    <x v="0"/>
    <x v="0"/>
    <x v="0"/>
    <n v="3708.4"/>
    <x v="3"/>
  </r>
  <r>
    <x v="1"/>
    <x v="0"/>
    <x v="0"/>
    <x v="0"/>
    <x v="0"/>
    <x v="0"/>
    <x v="0"/>
    <n v="3708.4"/>
    <x v="3"/>
  </r>
  <r>
    <x v="2"/>
    <x v="7"/>
    <x v="0"/>
    <x v="0"/>
    <x v="0"/>
    <x v="0"/>
    <x v="0"/>
    <n v="4312.5"/>
    <x v="3"/>
  </r>
  <r>
    <x v="3"/>
    <x v="0"/>
    <x v="1"/>
    <x v="0"/>
    <x v="0"/>
    <x v="0"/>
    <x v="0"/>
    <n v="7200"/>
    <x v="3"/>
  </r>
  <r>
    <x v="4"/>
    <x v="0"/>
    <x v="2"/>
    <x v="0"/>
    <x v="1"/>
    <x v="0"/>
    <x v="0"/>
    <n v="7350"/>
    <x v="3"/>
  </r>
  <r>
    <x v="5"/>
    <x v="0"/>
    <x v="0"/>
    <x v="0"/>
    <x v="0"/>
    <x v="0"/>
    <x v="0"/>
    <n v="3104.2"/>
    <x v="3"/>
  </r>
  <r>
    <x v="6"/>
    <x v="0"/>
    <x v="0"/>
    <x v="0"/>
    <x v="0"/>
    <x v="0"/>
    <x v="0"/>
    <n v="4312.5"/>
    <x v="3"/>
  </r>
  <r>
    <x v="7"/>
    <x v="9"/>
    <x v="1"/>
    <x v="2"/>
    <x v="0"/>
    <x v="0"/>
    <x v="0"/>
    <n v="26400"/>
    <x v="3"/>
  </r>
  <r>
    <x v="8"/>
    <x v="9"/>
    <x v="2"/>
    <x v="1"/>
    <x v="1"/>
    <x v="0"/>
    <x v="0"/>
    <n v="18950"/>
    <x v="3"/>
  </r>
  <r>
    <x v="9"/>
    <x v="12"/>
    <x v="2"/>
    <x v="0"/>
    <x v="1"/>
    <x v="0"/>
    <x v="0"/>
    <n v="4461.600000000000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D1C250-B04B-4531-AFEF-56C95B2A0459}" name="PivotTable4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B3:C8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1"/>
        <item x="0"/>
        <item x="2"/>
        <item x="3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ower" fld="7" baseField="0" baseItem="0" numFmtId="3"/>
  </dataFields>
  <formats count="2">
    <format dxfId="6">
      <pivotArea outline="0" collapsedLevelsAreSubtotals="1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BE913B-DB76-4336-8BED-A7BC940375F3}" name="PivotTable2" cacheId="25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A1:E17" firstHeaderRow="1" firstDataRow="2" firstDataCol="1"/>
  <pivotFields count="9">
    <pivotField axis="axisRow" showAll="0">
      <items count="15">
        <item x="10"/>
        <item x="9"/>
        <item x="2"/>
        <item x="4"/>
        <item x="3"/>
        <item x="1"/>
        <item x="6"/>
        <item x="8"/>
        <item x="7"/>
        <item x="0"/>
        <item x="5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Sum of item rat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factorio.com/images/Lab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E666-B7A1-4648-A391-18FCB6B20946}">
  <dimension ref="A2:L6"/>
  <sheetViews>
    <sheetView workbookViewId="0">
      <selection activeCell="F6" sqref="F6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21.42578125" bestFit="1" customWidth="1"/>
    <col min="4" max="4" width="21.42578125" style="6" customWidth="1"/>
    <col min="5" max="5" width="5.85546875" bestFit="1" customWidth="1"/>
    <col min="6" max="6" width="12.5703125" bestFit="1" customWidth="1"/>
    <col min="7" max="7" width="16.140625" bestFit="1" customWidth="1"/>
    <col min="8" max="8" width="15.5703125" bestFit="1" customWidth="1"/>
    <col min="9" max="9" width="13.5703125" bestFit="1" customWidth="1"/>
    <col min="10" max="10" width="23.7109375" bestFit="1" customWidth="1"/>
    <col min="11" max="11" width="19.5703125" bestFit="1" customWidth="1"/>
    <col min="12" max="12" width="8" bestFit="1" customWidth="1"/>
  </cols>
  <sheetData>
    <row r="2" spans="1:12" x14ac:dyDescent="0.25">
      <c r="A2" t="s">
        <v>0</v>
      </c>
      <c r="C2" t="s">
        <v>16</v>
      </c>
      <c r="D2" s="6" t="s">
        <v>18</v>
      </c>
      <c r="E2" s="1" t="s">
        <v>12</v>
      </c>
      <c r="F2" s="1" t="s">
        <v>5</v>
      </c>
      <c r="G2" s="1" t="s">
        <v>4</v>
      </c>
      <c r="H2" s="1" t="s">
        <v>9</v>
      </c>
      <c r="I2" t="s">
        <v>8</v>
      </c>
      <c r="J2" t="s">
        <v>20</v>
      </c>
      <c r="K2" t="s">
        <v>21</v>
      </c>
      <c r="L2" t="s">
        <v>22</v>
      </c>
    </row>
    <row r="3" spans="1:12" x14ac:dyDescent="0.25">
      <c r="A3" s="4" t="s">
        <v>3</v>
      </c>
      <c r="B3" s="7" t="s">
        <v>23</v>
      </c>
      <c r="C3" s="4">
        <v>1</v>
      </c>
      <c r="D3" s="6">
        <f>GETPIVOTDATA("power",Power!B3,"Thing",$A3)*$C3</f>
        <v>479807.3</v>
      </c>
      <c r="E3">
        <f>GETPIVOTDATA("item rate",factorioPivot!$A$1,"item",E$2,"Thing",$A3)*$C3</f>
        <v>3</v>
      </c>
      <c r="F3">
        <f>GETPIVOTDATA("item rate",factorioPivot!$A$1,"item",F$2,"Thing",$A3)*$C3</f>
        <v>30</v>
      </c>
      <c r="G3">
        <f>GETPIVOTDATA("item rate",factorioPivot!$A$1,"item",G$2,"Thing",$A3)*$C3</f>
        <v>10</v>
      </c>
      <c r="H3">
        <f>GETPIVOTDATA("item rate",factorioPivot!$A$1,"item",H$2,"Thing",$A3)*$C3</f>
        <v>12</v>
      </c>
      <c r="I3">
        <f>GETPIVOTDATA("item rate",factorioPivot!$A$1,"item",I$2,"Thing",$A3)*$C3</f>
        <v>4</v>
      </c>
      <c r="J3">
        <f>GETPIVOTDATA("item rate",factorioPivot!$A$1,"item",J$2,"Thing",$A3)*$C3</f>
        <v>0</v>
      </c>
      <c r="K3">
        <f>GETPIVOTDATA("item rate",factorioPivot!$A$1,"item",K$2,"Thing",$A3)*$C3</f>
        <v>0</v>
      </c>
      <c r="L3">
        <f>GETPIVOTDATA("item rate",factorioPivot!$A$1,"item",L$2,"Thing",$A3)*$C3</f>
        <v>0</v>
      </c>
    </row>
    <row r="4" spans="1:12" x14ac:dyDescent="0.25">
      <c r="A4" s="4" t="s">
        <v>2</v>
      </c>
      <c r="B4" s="4"/>
      <c r="C4" s="4">
        <v>1</v>
      </c>
      <c r="D4" s="6">
        <f>GETPIVOTDATA("power",Power!B4,"Thing",$A4)*$C4</f>
        <v>244895.80000000002</v>
      </c>
      <c r="E4">
        <f>GETPIVOTDATA("item rate",factorioPivot!$A$1,"item",E$2,"Thing",$A4)*$C4</f>
        <v>1</v>
      </c>
      <c r="F4">
        <f>GETPIVOTDATA("item rate",factorioPivot!$A$1,"item",F$2,"Thing",$A4)*$C4</f>
        <v>9</v>
      </c>
      <c r="G4">
        <f>GETPIVOTDATA("item rate",factorioPivot!$A$1,"item",G$2,"Thing",$A4)*$C4</f>
        <v>3</v>
      </c>
      <c r="H4">
        <f>GETPIVOTDATA("item rate",factorioPivot!$A$1,"item",H$2,"Thing",$A4)*$C4</f>
        <v>5</v>
      </c>
      <c r="I4">
        <f>GETPIVOTDATA("item rate",factorioPivot!$A$1,"item",I$2,"Thing",$A4)*$C4</f>
        <v>0</v>
      </c>
      <c r="J4">
        <f>GETPIVOTDATA("item rate",factorioPivot!$A$1,"item",J$2,"Thing",$A4)*$C4</f>
        <v>0</v>
      </c>
      <c r="K4">
        <f>GETPIVOTDATA("item rate",factorioPivot!$A$1,"item",K$2,"Thing",$A4)*$C4</f>
        <v>0</v>
      </c>
      <c r="L4">
        <f>GETPIVOTDATA("item rate",factorioPivot!$A$1,"item",L$2,"Thing",$A4)*$C4</f>
        <v>0</v>
      </c>
    </row>
    <row r="5" spans="1:12" x14ac:dyDescent="0.25">
      <c r="A5" s="4" t="s">
        <v>20</v>
      </c>
      <c r="B5" s="4"/>
      <c r="C5" s="4">
        <v>10</v>
      </c>
      <c r="D5" s="6">
        <f>GETPIVOTDATA("power",Power!B5,"Thing",$A5)*$C5</f>
        <v>510182.00000000006</v>
      </c>
      <c r="E5">
        <f>GETPIVOTDATA("item rate",factorioPivot!$A$1,"item",E$2,"Thing",$A5)*$C5</f>
        <v>0</v>
      </c>
      <c r="F5">
        <f>GETPIVOTDATA("item rate",factorioPivot!$A$1,"item",F$2,"Thing",$A5)*$C5</f>
        <v>0</v>
      </c>
      <c r="G5">
        <f>GETPIVOTDATA("item rate",factorioPivot!$A$1,"item",G$2,"Thing",$A5)*$C5</f>
        <v>0</v>
      </c>
      <c r="H5">
        <f>GETPIVOTDATA("item rate",factorioPivot!$A$1,"item",H$2,"Thing",$A5)*$C5</f>
        <v>10</v>
      </c>
      <c r="I5">
        <f>GETPIVOTDATA("item rate",factorioPivot!$A$1,"item",I$2,"Thing",$A5)*$C5</f>
        <v>0</v>
      </c>
      <c r="J5">
        <f>GETPIVOTDATA("item rate",factorioPivot!$A$1,"item",J$2,"Thing",$A5)*$C5</f>
        <v>10</v>
      </c>
      <c r="K5">
        <f>GETPIVOTDATA("item rate",factorioPivot!$A$1,"item",K$2,"Thing",$A5)*$C5</f>
        <v>0</v>
      </c>
      <c r="L5">
        <f>GETPIVOTDATA("item rate",factorioPivot!$A$1,"item",L$2,"Thing",$A5)*$C5</f>
        <v>0</v>
      </c>
    </row>
    <row r="6" spans="1:12" x14ac:dyDescent="0.25">
      <c r="A6" s="4" t="s">
        <v>21</v>
      </c>
      <c r="B6" s="4"/>
      <c r="C6" s="4">
        <v>1000</v>
      </c>
      <c r="D6" s="6">
        <f>GETPIVOTDATA("power",Power!B6,"Thing",$A6)*$C6</f>
        <v>100507600</v>
      </c>
      <c r="E6">
        <f>GETPIVOTDATA("item rate",factorioPivot!$A$1,"item",E$2,"Thing",$A6)*$C6</f>
        <v>0</v>
      </c>
      <c r="F6">
        <f>GETPIVOTDATA("item rate",factorioPivot!$A$1,"item",F$2,"Thing",$A6)*$C6</f>
        <v>3000</v>
      </c>
      <c r="G6">
        <f>GETPIVOTDATA("item rate",factorioPivot!$A$1,"item",G$2,"Thing",$A6)*$C6</f>
        <v>1000</v>
      </c>
      <c r="H6">
        <f>GETPIVOTDATA("item rate",factorioPivot!$A$1,"item",H$2,"Thing",$A6)*$C6</f>
        <v>1000</v>
      </c>
      <c r="I6">
        <f>GETPIVOTDATA("item rate",factorioPivot!$A$1,"item",I$2,"Thing",$A6)*$C6</f>
        <v>1000</v>
      </c>
      <c r="J6">
        <f>GETPIVOTDATA("item rate",factorioPivot!$A$1,"item",J$2,"Thing",$A6)*$C6</f>
        <v>0</v>
      </c>
      <c r="K6">
        <f>GETPIVOTDATA("item rate",factorioPivot!$A$1,"item",K$2,"Thing",$A6)*$C6</f>
        <v>1000</v>
      </c>
      <c r="L6">
        <f>GETPIVOTDATA("item rate",factorioPivot!$A$1,"item",L$2,"Thing",$A6)*$C6</f>
        <v>1000</v>
      </c>
    </row>
  </sheetData>
  <hyperlinks>
    <hyperlink ref="B3" r:id="rId1" xr:uid="{2CC6F294-8359-4458-B322-479941A835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D5CC-7831-4FBB-99E7-6C67FB046637}">
  <dimension ref="B3:C8"/>
  <sheetViews>
    <sheetView workbookViewId="0">
      <selection activeCell="B6" sqref="B6"/>
    </sheetView>
  </sheetViews>
  <sheetFormatPr defaultRowHeight="15" x14ac:dyDescent="0.25"/>
  <cols>
    <col min="2" max="2" width="23.7109375" bestFit="1" customWidth="1"/>
    <col min="3" max="3" width="13.42578125" bestFit="1" customWidth="1"/>
  </cols>
  <sheetData>
    <row r="3" spans="2:3" x14ac:dyDescent="0.25">
      <c r="B3" s="2" t="s">
        <v>15</v>
      </c>
      <c r="C3" s="5" t="s">
        <v>17</v>
      </c>
    </row>
    <row r="4" spans="2:3" x14ac:dyDescent="0.25">
      <c r="B4" s="3" t="s">
        <v>2</v>
      </c>
      <c r="C4" s="5">
        <v>244895.80000000002</v>
      </c>
    </row>
    <row r="5" spans="2:3" x14ac:dyDescent="0.25">
      <c r="B5" s="3" t="s">
        <v>3</v>
      </c>
      <c r="C5" s="5">
        <v>479807.3</v>
      </c>
    </row>
    <row r="6" spans="2:3" x14ac:dyDescent="0.25">
      <c r="B6" s="3" t="s">
        <v>20</v>
      </c>
      <c r="C6" s="5">
        <v>51018.200000000004</v>
      </c>
    </row>
    <row r="7" spans="2:3" x14ac:dyDescent="0.25">
      <c r="B7" s="3" t="s">
        <v>21</v>
      </c>
      <c r="C7" s="5">
        <v>100507.6</v>
      </c>
    </row>
    <row r="8" spans="2:3" x14ac:dyDescent="0.25">
      <c r="B8" s="3" t="s">
        <v>14</v>
      </c>
      <c r="C8" s="5">
        <v>876228.89999999991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0804-276B-4F2E-92B9-5DA5AF646AB2}">
  <dimension ref="A1:J17"/>
  <sheetViews>
    <sheetView tabSelected="1" workbookViewId="0">
      <selection activeCell="D10" sqref="D10"/>
    </sheetView>
  </sheetViews>
  <sheetFormatPr defaultRowHeight="15" x14ac:dyDescent="0.25"/>
  <cols>
    <col min="1" max="1" width="23.7109375" bestFit="1" customWidth="1"/>
    <col min="2" max="2" width="21.42578125" bestFit="1" customWidth="1"/>
    <col min="3" max="3" width="4" bestFit="1" customWidth="1"/>
    <col min="4" max="4" width="23.7109375" bestFit="1" customWidth="1"/>
    <col min="5" max="5" width="19.5703125" bestFit="1" customWidth="1"/>
    <col min="9" max="9" width="21.42578125" bestFit="1" customWidth="1"/>
    <col min="10" max="10" width="13.42578125" style="5" bestFit="1" customWidth="1"/>
  </cols>
  <sheetData>
    <row r="1" spans="1:5" x14ac:dyDescent="0.25">
      <c r="A1" s="2" t="s">
        <v>19</v>
      </c>
      <c r="B1" s="2" t="s">
        <v>13</v>
      </c>
    </row>
    <row r="2" spans="1:5" x14ac:dyDescent="0.25">
      <c r="A2" s="2" t="s">
        <v>15</v>
      </c>
      <c r="B2" t="s">
        <v>2</v>
      </c>
      <c r="C2" t="s">
        <v>3</v>
      </c>
      <c r="D2" t="s">
        <v>20</v>
      </c>
      <c r="E2" t="s">
        <v>21</v>
      </c>
    </row>
    <row r="3" spans="1:5" x14ac:dyDescent="0.25">
      <c r="A3" s="3" t="s">
        <v>2</v>
      </c>
      <c r="B3" s="1">
        <v>1</v>
      </c>
      <c r="C3" s="1"/>
      <c r="D3" s="1"/>
      <c r="E3" s="1"/>
    </row>
    <row r="4" spans="1:5" x14ac:dyDescent="0.25">
      <c r="A4" s="3" t="s">
        <v>12</v>
      </c>
      <c r="B4" s="1">
        <v>1</v>
      </c>
      <c r="C4" s="1">
        <v>3</v>
      </c>
      <c r="D4" s="1">
        <v>0</v>
      </c>
      <c r="E4" s="1">
        <v>0</v>
      </c>
    </row>
    <row r="5" spans="1:5" x14ac:dyDescent="0.25">
      <c r="A5" s="3" t="s">
        <v>5</v>
      </c>
      <c r="B5" s="1">
        <v>9</v>
      </c>
      <c r="C5" s="1">
        <v>30</v>
      </c>
      <c r="D5" s="1"/>
      <c r="E5" s="1">
        <v>3</v>
      </c>
    </row>
    <row r="6" spans="1:5" x14ac:dyDescent="0.25">
      <c r="A6" s="3" t="s">
        <v>7</v>
      </c>
      <c r="B6" s="1">
        <v>4</v>
      </c>
      <c r="C6" s="1">
        <v>15</v>
      </c>
      <c r="D6" s="1">
        <v>1</v>
      </c>
      <c r="E6" s="1">
        <v>1</v>
      </c>
    </row>
    <row r="7" spans="1:5" x14ac:dyDescent="0.25">
      <c r="A7" s="3" t="s">
        <v>6</v>
      </c>
      <c r="B7" s="1">
        <v>4</v>
      </c>
      <c r="C7" s="1">
        <v>15</v>
      </c>
      <c r="D7" s="1">
        <v>1</v>
      </c>
      <c r="E7" s="1">
        <v>1</v>
      </c>
    </row>
    <row r="8" spans="1:5" x14ac:dyDescent="0.25">
      <c r="A8" s="3" t="s">
        <v>4</v>
      </c>
      <c r="B8" s="1">
        <v>3</v>
      </c>
      <c r="C8" s="1">
        <v>10</v>
      </c>
      <c r="D8" s="1"/>
      <c r="E8" s="1">
        <v>1</v>
      </c>
    </row>
    <row r="9" spans="1:5" x14ac:dyDescent="0.25">
      <c r="A9" s="3" t="s">
        <v>9</v>
      </c>
      <c r="B9" s="1">
        <v>5</v>
      </c>
      <c r="C9" s="1">
        <v>12</v>
      </c>
      <c r="D9" s="1">
        <v>1</v>
      </c>
      <c r="E9" s="1">
        <v>1</v>
      </c>
    </row>
    <row r="10" spans="1:5" x14ac:dyDescent="0.25">
      <c r="A10" s="3" t="s">
        <v>11</v>
      </c>
      <c r="B10" s="1">
        <v>22</v>
      </c>
      <c r="C10" s="1">
        <v>36</v>
      </c>
      <c r="D10" s="1">
        <v>2</v>
      </c>
      <c r="E10" s="1">
        <v>5</v>
      </c>
    </row>
    <row r="11" spans="1:5" x14ac:dyDescent="0.25">
      <c r="A11" s="3" t="s">
        <v>10</v>
      </c>
      <c r="B11" s="1">
        <v>22</v>
      </c>
      <c r="C11" s="1">
        <v>36</v>
      </c>
      <c r="D11" s="1">
        <v>2</v>
      </c>
      <c r="E11" s="1">
        <v>5</v>
      </c>
    </row>
    <row r="12" spans="1:5" x14ac:dyDescent="0.25">
      <c r="A12" s="3" t="s">
        <v>1</v>
      </c>
      <c r="B12" s="1"/>
      <c r="C12" s="1">
        <v>1</v>
      </c>
      <c r="D12" s="1"/>
      <c r="E12" s="1"/>
    </row>
    <row r="13" spans="1:5" x14ac:dyDescent="0.25">
      <c r="A13" s="3" t="s">
        <v>8</v>
      </c>
      <c r="B13" s="1"/>
      <c r="C13" s="1">
        <v>4</v>
      </c>
      <c r="D13" s="1"/>
      <c r="E13" s="1">
        <v>1</v>
      </c>
    </row>
    <row r="14" spans="1:5" x14ac:dyDescent="0.25">
      <c r="A14" s="3" t="s">
        <v>20</v>
      </c>
      <c r="B14" s="1"/>
      <c r="C14" s="1"/>
      <c r="D14" s="1">
        <v>1</v>
      </c>
      <c r="E14" s="1"/>
    </row>
    <row r="15" spans="1:5" x14ac:dyDescent="0.25">
      <c r="A15" s="3" t="s">
        <v>21</v>
      </c>
      <c r="B15" s="1"/>
      <c r="C15" s="1"/>
      <c r="D15" s="1"/>
      <c r="E15" s="1">
        <v>1</v>
      </c>
    </row>
    <row r="16" spans="1:5" x14ac:dyDescent="0.25">
      <c r="A16" s="3" t="s">
        <v>22</v>
      </c>
      <c r="B16" s="1"/>
      <c r="C16" s="1"/>
      <c r="D16" s="1"/>
      <c r="E16" s="1">
        <v>1</v>
      </c>
    </row>
    <row r="17" spans="1:5" x14ac:dyDescent="0.25">
      <c r="A17" s="3" t="s">
        <v>14</v>
      </c>
      <c r="B17" s="1">
        <v>71</v>
      </c>
      <c r="C17" s="1">
        <v>162</v>
      </c>
      <c r="D17" s="1">
        <v>8</v>
      </c>
      <c r="E17" s="1">
        <v>20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13781-18FE-4BE2-89D5-2D5D97E9A1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Power</vt:lpstr>
      <vt:lpstr>factorioPivot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Chidley</dc:creator>
  <cp:lastModifiedBy>Jack Chidley</cp:lastModifiedBy>
  <dcterms:created xsi:type="dcterms:W3CDTF">2020-01-16T11:50:15Z</dcterms:created>
  <dcterms:modified xsi:type="dcterms:W3CDTF">2020-01-16T20:36:13Z</dcterms:modified>
</cp:coreProperties>
</file>