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870" windowWidth="15780" windowHeight="7395" activeTab="1"/>
  </bookViews>
  <sheets>
    <sheet name="Sheet2" sheetId="1" r:id="rId1"/>
    <sheet name="Sheet3" sheetId="2" r:id="rId2"/>
    <sheet name="Sheet4" sheetId="3" r:id="rId3"/>
    <sheet name="parite" sheetId="4" r:id="rId4"/>
    <sheet name="Sheet1" sheetId="5" r:id="rId5"/>
    <sheet name="Sheet5" sheetId="6" r:id="rId6"/>
    <sheet name="Sheet6" sheetId="7" r:id="rId7"/>
    <sheet name="Sheet7" sheetId="8" r:id="rId8"/>
  </sheets>
  <definedNames>
    <definedName name="_xlnm._FilterDatabase" localSheetId="0" hidden="1">Sheet2!$A$2:$L$578</definedName>
    <definedName name="_xlnm._FilterDatabase" localSheetId="1" hidden="1">Sheet3!$A$2:$O$562</definedName>
    <definedName name="_xlnm._FilterDatabase" localSheetId="5" hidden="1">Sheet5!$A$1:$Q$580</definedName>
    <definedName name="_xlnm._FilterDatabase" localSheetId="6" hidden="1">Sheet6!$A$1:$G$578</definedName>
    <definedName name="fPS">Sheet3!$N$2:$N$243</definedName>
    <definedName name="fUMP">Sheet2!$L$2:$L$143</definedName>
    <definedName name="mPS">Sheet3!$N$244:$N$512</definedName>
    <definedName name="mUMP">Sheet2!$L$144:$L$567</definedName>
  </definedNames>
  <calcPr calcId="125725"/>
</workbook>
</file>

<file path=xl/calcChain.xml><?xml version="1.0" encoding="utf-8"?>
<calcChain xmlns="http://schemas.openxmlformats.org/spreadsheetml/2006/main">
  <c r="R578" i="6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I92"/>
  <c r="I68"/>
  <c r="N562" i="2"/>
  <c r="N563"/>
  <c r="G563"/>
  <c r="G560"/>
  <c r="N560" s="1"/>
  <c r="L578" i="6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N229" s="1"/>
  <c r="O229" s="1"/>
  <c r="J228"/>
  <c r="J227"/>
  <c r="J226"/>
  <c r="J225"/>
  <c r="N225" s="1"/>
  <c r="O225" s="1"/>
  <c r="J224"/>
  <c r="J223"/>
  <c r="J222"/>
  <c r="N222" s="1"/>
  <c r="O222" s="1"/>
  <c r="J221"/>
  <c r="N221" s="1"/>
  <c r="O221" s="1"/>
  <c r="J220"/>
  <c r="J219"/>
  <c r="J218"/>
  <c r="N218" s="1"/>
  <c r="O218" s="1"/>
  <c r="J217"/>
  <c r="N217" s="1"/>
  <c r="O217" s="1"/>
  <c r="J216"/>
  <c r="J215"/>
  <c r="J214"/>
  <c r="J213"/>
  <c r="N213" s="1"/>
  <c r="O213" s="1"/>
  <c r="J212"/>
  <c r="J211"/>
  <c r="J210"/>
  <c r="J209"/>
  <c r="N209" s="1"/>
  <c r="O209" s="1"/>
  <c r="J208"/>
  <c r="J207"/>
  <c r="J206"/>
  <c r="N206" s="1"/>
  <c r="O206" s="1"/>
  <c r="J205"/>
  <c r="N205" s="1"/>
  <c r="O205" s="1"/>
  <c r="J204"/>
  <c r="J203"/>
  <c r="J202"/>
  <c r="N202" s="1"/>
  <c r="O202" s="1"/>
  <c r="J201"/>
  <c r="N201" s="1"/>
  <c r="O201" s="1"/>
  <c r="J200"/>
  <c r="J199"/>
  <c r="J198"/>
  <c r="J197"/>
  <c r="N197" s="1"/>
  <c r="O197" s="1"/>
  <c r="J196"/>
  <c r="J195"/>
  <c r="J194"/>
  <c r="J193"/>
  <c r="N193" s="1"/>
  <c r="O193" s="1"/>
  <c r="J192"/>
  <c r="J191"/>
  <c r="J190"/>
  <c r="N190" s="1"/>
  <c r="O190" s="1"/>
  <c r="J189"/>
  <c r="N189" s="1"/>
  <c r="O189" s="1"/>
  <c r="J188"/>
  <c r="J187"/>
  <c r="J186"/>
  <c r="N186" s="1"/>
  <c r="O186" s="1"/>
  <c r="J185"/>
  <c r="N185" s="1"/>
  <c r="O185" s="1"/>
  <c r="J184"/>
  <c r="J183"/>
  <c r="J182"/>
  <c r="J181"/>
  <c r="N181" s="1"/>
  <c r="O181" s="1"/>
  <c r="J180"/>
  <c r="J179"/>
  <c r="J178"/>
  <c r="J177"/>
  <c r="N177" s="1"/>
  <c r="O177" s="1"/>
  <c r="J176"/>
  <c r="J175"/>
  <c r="J174"/>
  <c r="N174" s="1"/>
  <c r="O174" s="1"/>
  <c r="J173"/>
  <c r="N173" s="1"/>
  <c r="O173" s="1"/>
  <c r="J172"/>
  <c r="J171"/>
  <c r="J170"/>
  <c r="N170" s="1"/>
  <c r="O170" s="1"/>
  <c r="J169"/>
  <c r="N169" s="1"/>
  <c r="O169" s="1"/>
  <c r="J168"/>
  <c r="J167"/>
  <c r="J166"/>
  <c r="N166" s="1"/>
  <c r="O166" s="1"/>
  <c r="J165"/>
  <c r="N165" s="1"/>
  <c r="O165" s="1"/>
  <c r="J164"/>
  <c r="J163"/>
  <c r="J162"/>
  <c r="J161"/>
  <c r="N161" s="1"/>
  <c r="O161" s="1"/>
  <c r="J160"/>
  <c r="J159"/>
  <c r="J158"/>
  <c r="N158" s="1"/>
  <c r="O158" s="1"/>
  <c r="J157"/>
  <c r="N157" s="1"/>
  <c r="O157" s="1"/>
  <c r="J156"/>
  <c r="J155"/>
  <c r="J154"/>
  <c r="N154" s="1"/>
  <c r="O154" s="1"/>
  <c r="J153"/>
  <c r="N153" s="1"/>
  <c r="O153" s="1"/>
  <c r="J152"/>
  <c r="J151"/>
  <c r="J150"/>
  <c r="N150" s="1"/>
  <c r="O150" s="1"/>
  <c r="J149"/>
  <c r="N149" s="1"/>
  <c r="O149" s="1"/>
  <c r="J148"/>
  <c r="J147"/>
  <c r="J146"/>
  <c r="J145"/>
  <c r="N145" s="1"/>
  <c r="O145" s="1"/>
  <c r="J144"/>
  <c r="J143"/>
  <c r="J142"/>
  <c r="N142" s="1"/>
  <c r="O142" s="1"/>
  <c r="J141"/>
  <c r="N141" s="1"/>
  <c r="O141" s="1"/>
  <c r="J140"/>
  <c r="J139"/>
  <c r="J138"/>
  <c r="N138" s="1"/>
  <c r="O138" s="1"/>
  <c r="J137"/>
  <c r="N137" s="1"/>
  <c r="O137" s="1"/>
  <c r="J136"/>
  <c r="J135"/>
  <c r="J134"/>
  <c r="N134" s="1"/>
  <c r="O134" s="1"/>
  <c r="J133"/>
  <c r="N133" s="1"/>
  <c r="O133" s="1"/>
  <c r="J132"/>
  <c r="J131"/>
  <c r="J130"/>
  <c r="J129"/>
  <c r="N129" s="1"/>
  <c r="O129" s="1"/>
  <c r="J128"/>
  <c r="J127"/>
  <c r="J126"/>
  <c r="N126" s="1"/>
  <c r="O126" s="1"/>
  <c r="J125"/>
  <c r="N125" s="1"/>
  <c r="O125" s="1"/>
  <c r="J124"/>
  <c r="J123"/>
  <c r="J122"/>
  <c r="N122" s="1"/>
  <c r="O122" s="1"/>
  <c r="J121"/>
  <c r="N121" s="1"/>
  <c r="O121" s="1"/>
  <c r="J120"/>
  <c r="J119"/>
  <c r="J118"/>
  <c r="N118" s="1"/>
  <c r="O118" s="1"/>
  <c r="J117"/>
  <c r="N117" s="1"/>
  <c r="O117" s="1"/>
  <c r="J116"/>
  <c r="J115"/>
  <c r="J114"/>
  <c r="J113"/>
  <c r="N113" s="1"/>
  <c r="O113" s="1"/>
  <c r="J112"/>
  <c r="J111"/>
  <c r="J110"/>
  <c r="N110" s="1"/>
  <c r="O110" s="1"/>
  <c r="J109"/>
  <c r="N109" s="1"/>
  <c r="O109" s="1"/>
  <c r="J108"/>
  <c r="J107"/>
  <c r="J106"/>
  <c r="N106" s="1"/>
  <c r="O106" s="1"/>
  <c r="J105"/>
  <c r="N105" s="1"/>
  <c r="O105" s="1"/>
  <c r="J104"/>
  <c r="J103"/>
  <c r="J102"/>
  <c r="N102" s="1"/>
  <c r="O102" s="1"/>
  <c r="J101"/>
  <c r="N101" s="1"/>
  <c r="O101" s="1"/>
  <c r="J100"/>
  <c r="J99"/>
  <c r="J98"/>
  <c r="J97"/>
  <c r="N97" s="1"/>
  <c r="O97" s="1"/>
  <c r="J96"/>
  <c r="J95"/>
  <c r="J94"/>
  <c r="N94" s="1"/>
  <c r="O94" s="1"/>
  <c r="J93"/>
  <c r="N93" s="1"/>
  <c r="O93" s="1"/>
  <c r="J92"/>
  <c r="J91"/>
  <c r="J90"/>
  <c r="N90" s="1"/>
  <c r="O90" s="1"/>
  <c r="J89"/>
  <c r="N89" s="1"/>
  <c r="O89" s="1"/>
  <c r="J88"/>
  <c r="J87"/>
  <c r="J86"/>
  <c r="N86" s="1"/>
  <c r="O86" s="1"/>
  <c r="J85"/>
  <c r="N85" s="1"/>
  <c r="O85" s="1"/>
  <c r="J84"/>
  <c r="J83"/>
  <c r="J82"/>
  <c r="J81"/>
  <c r="N81" s="1"/>
  <c r="O81" s="1"/>
  <c r="J80"/>
  <c r="J79"/>
  <c r="J78"/>
  <c r="N78" s="1"/>
  <c r="O78" s="1"/>
  <c r="J77"/>
  <c r="N77" s="1"/>
  <c r="O77" s="1"/>
  <c r="J76"/>
  <c r="J75"/>
  <c r="J74"/>
  <c r="N74" s="1"/>
  <c r="O74" s="1"/>
  <c r="J73"/>
  <c r="N73" s="1"/>
  <c r="O73" s="1"/>
  <c r="J72"/>
  <c r="J71"/>
  <c r="J70"/>
  <c r="N70" s="1"/>
  <c r="O70" s="1"/>
  <c r="J69"/>
  <c r="N69" s="1"/>
  <c r="O69" s="1"/>
  <c r="J68"/>
  <c r="J67"/>
  <c r="J66"/>
  <c r="J65"/>
  <c r="N65" s="1"/>
  <c r="O65" s="1"/>
  <c r="J64"/>
  <c r="J63"/>
  <c r="J62"/>
  <c r="N62" s="1"/>
  <c r="O62" s="1"/>
  <c r="J61"/>
  <c r="N61" s="1"/>
  <c r="O61" s="1"/>
  <c r="J60"/>
  <c r="J59"/>
  <c r="J58"/>
  <c r="N58" s="1"/>
  <c r="O58" s="1"/>
  <c r="J57"/>
  <c r="N57" s="1"/>
  <c r="O57" s="1"/>
  <c r="J56"/>
  <c r="J55"/>
  <c r="J54"/>
  <c r="N54" s="1"/>
  <c r="O54" s="1"/>
  <c r="J53"/>
  <c r="N53" s="1"/>
  <c r="O53" s="1"/>
  <c r="J52"/>
  <c r="J51"/>
  <c r="J50"/>
  <c r="J49"/>
  <c r="N49" s="1"/>
  <c r="O49" s="1"/>
  <c r="J48"/>
  <c r="J47"/>
  <c r="J46"/>
  <c r="N46" s="1"/>
  <c r="O46" s="1"/>
  <c r="J45"/>
  <c r="N45" s="1"/>
  <c r="O45" s="1"/>
  <c r="J44"/>
  <c r="J43"/>
  <c r="J42"/>
  <c r="N42" s="1"/>
  <c r="O42" s="1"/>
  <c r="J41"/>
  <c r="N41" s="1"/>
  <c r="O41" s="1"/>
  <c r="J40"/>
  <c r="J39"/>
  <c r="J38"/>
  <c r="N38" s="1"/>
  <c r="O38" s="1"/>
  <c r="J37"/>
  <c r="N37" s="1"/>
  <c r="O37" s="1"/>
  <c r="J36"/>
  <c r="J35"/>
  <c r="J34"/>
  <c r="J33"/>
  <c r="N33" s="1"/>
  <c r="O33" s="1"/>
  <c r="J32"/>
  <c r="J31"/>
  <c r="J30"/>
  <c r="N30" s="1"/>
  <c r="O30" s="1"/>
  <c r="J29"/>
  <c r="N29" s="1"/>
  <c r="O29" s="1"/>
  <c r="J28"/>
  <c r="J27"/>
  <c r="J26"/>
  <c r="N26" s="1"/>
  <c r="O26" s="1"/>
  <c r="J25"/>
  <c r="N25" s="1"/>
  <c r="O25" s="1"/>
  <c r="J24"/>
  <c r="J23"/>
  <c r="J22"/>
  <c r="N22" s="1"/>
  <c r="O22" s="1"/>
  <c r="J21"/>
  <c r="N21" s="1"/>
  <c r="O21" s="1"/>
  <c r="J20"/>
  <c r="J19"/>
  <c r="J18"/>
  <c r="J17"/>
  <c r="N17" s="1"/>
  <c r="O17" s="1"/>
  <c r="J16"/>
  <c r="J15"/>
  <c r="J14"/>
  <c r="N14" s="1"/>
  <c r="O14" s="1"/>
  <c r="J13"/>
  <c r="N13" s="1"/>
  <c r="O13" s="1"/>
  <c r="J12"/>
  <c r="J11"/>
  <c r="J10"/>
  <c r="N10" s="1"/>
  <c r="O10" s="1"/>
  <c r="J9"/>
  <c r="N9" s="1"/>
  <c r="O9" s="1"/>
  <c r="J8"/>
  <c r="J7"/>
  <c r="J6"/>
  <c r="N6" s="1"/>
  <c r="O6" s="1"/>
  <c r="J5"/>
  <c r="N5" s="1"/>
  <c r="O5" s="1"/>
  <c r="J4"/>
  <c r="J3"/>
  <c r="J2"/>
  <c r="N578"/>
  <c r="O578" s="1"/>
  <c r="N577"/>
  <c r="O577" s="1"/>
  <c r="N576"/>
  <c r="O576" s="1"/>
  <c r="N575"/>
  <c r="O575" s="1"/>
  <c r="N574"/>
  <c r="O574" s="1"/>
  <c r="N573"/>
  <c r="O573" s="1"/>
  <c r="N572"/>
  <c r="O572" s="1"/>
  <c r="N571"/>
  <c r="O571" s="1"/>
  <c r="N570"/>
  <c r="O570" s="1"/>
  <c r="N569"/>
  <c r="O569" s="1"/>
  <c r="N568"/>
  <c r="O568" s="1"/>
  <c r="N567"/>
  <c r="O567" s="1"/>
  <c r="N566"/>
  <c r="O566" s="1"/>
  <c r="N565"/>
  <c r="O565" s="1"/>
  <c r="N564"/>
  <c r="O564" s="1"/>
  <c r="N563"/>
  <c r="O563" s="1"/>
  <c r="N562"/>
  <c r="O562" s="1"/>
  <c r="N561"/>
  <c r="O561" s="1"/>
  <c r="N560"/>
  <c r="O560" s="1"/>
  <c r="N559"/>
  <c r="O559" s="1"/>
  <c r="N558"/>
  <c r="O558" s="1"/>
  <c r="N557"/>
  <c r="O557" s="1"/>
  <c r="N556"/>
  <c r="O556" s="1"/>
  <c r="N555"/>
  <c r="O555" s="1"/>
  <c r="N554"/>
  <c r="O554" s="1"/>
  <c r="N553"/>
  <c r="O553" s="1"/>
  <c r="N552"/>
  <c r="O552" s="1"/>
  <c r="N551"/>
  <c r="O551" s="1"/>
  <c r="N550"/>
  <c r="O550" s="1"/>
  <c r="N549"/>
  <c r="O549" s="1"/>
  <c r="N548"/>
  <c r="O548" s="1"/>
  <c r="N547"/>
  <c r="O547" s="1"/>
  <c r="N546"/>
  <c r="O546" s="1"/>
  <c r="N545"/>
  <c r="O545" s="1"/>
  <c r="N544"/>
  <c r="O544" s="1"/>
  <c r="N543"/>
  <c r="O543" s="1"/>
  <c r="N542"/>
  <c r="O542" s="1"/>
  <c r="N541"/>
  <c r="O541" s="1"/>
  <c r="N540"/>
  <c r="O540" s="1"/>
  <c r="N539"/>
  <c r="O539" s="1"/>
  <c r="N538"/>
  <c r="O538" s="1"/>
  <c r="N537"/>
  <c r="O537" s="1"/>
  <c r="N536"/>
  <c r="O536" s="1"/>
  <c r="N535"/>
  <c r="O535" s="1"/>
  <c r="N534"/>
  <c r="O534" s="1"/>
  <c r="N533"/>
  <c r="O533" s="1"/>
  <c r="N532"/>
  <c r="O532" s="1"/>
  <c r="N531"/>
  <c r="O531" s="1"/>
  <c r="N530"/>
  <c r="O530" s="1"/>
  <c r="N529"/>
  <c r="O529" s="1"/>
  <c r="N528"/>
  <c r="O528" s="1"/>
  <c r="N527"/>
  <c r="O527" s="1"/>
  <c r="N526"/>
  <c r="O526" s="1"/>
  <c r="N525"/>
  <c r="O525" s="1"/>
  <c r="N524"/>
  <c r="O524" s="1"/>
  <c r="N523"/>
  <c r="O523" s="1"/>
  <c r="N522"/>
  <c r="O522" s="1"/>
  <c r="N521"/>
  <c r="O521" s="1"/>
  <c r="N520"/>
  <c r="O520" s="1"/>
  <c r="N519"/>
  <c r="O519" s="1"/>
  <c r="N518"/>
  <c r="O518" s="1"/>
  <c r="N517"/>
  <c r="O517" s="1"/>
  <c r="N516"/>
  <c r="O516" s="1"/>
  <c r="N515"/>
  <c r="O515" s="1"/>
  <c r="N514"/>
  <c r="O514" s="1"/>
  <c r="N513"/>
  <c r="O513" s="1"/>
  <c r="N512"/>
  <c r="O512" s="1"/>
  <c r="N511"/>
  <c r="O511" s="1"/>
  <c r="N510"/>
  <c r="O510" s="1"/>
  <c r="N509"/>
  <c r="O509" s="1"/>
  <c r="N508"/>
  <c r="O508" s="1"/>
  <c r="N507"/>
  <c r="O507" s="1"/>
  <c r="N506"/>
  <c r="O506" s="1"/>
  <c r="N505"/>
  <c r="O505" s="1"/>
  <c r="N504"/>
  <c r="O504" s="1"/>
  <c r="N503"/>
  <c r="O503" s="1"/>
  <c r="N502"/>
  <c r="O502" s="1"/>
  <c r="N501"/>
  <c r="O501" s="1"/>
  <c r="N500"/>
  <c r="O500" s="1"/>
  <c r="N499"/>
  <c r="O499" s="1"/>
  <c r="N498"/>
  <c r="O498" s="1"/>
  <c r="N497"/>
  <c r="O497" s="1"/>
  <c r="N496"/>
  <c r="O496" s="1"/>
  <c r="N495"/>
  <c r="O495" s="1"/>
  <c r="N494"/>
  <c r="O494" s="1"/>
  <c r="N493"/>
  <c r="O493" s="1"/>
  <c r="N492"/>
  <c r="O492" s="1"/>
  <c r="N491"/>
  <c r="O491" s="1"/>
  <c r="N490"/>
  <c r="O490" s="1"/>
  <c r="N489"/>
  <c r="O489" s="1"/>
  <c r="N488"/>
  <c r="O488" s="1"/>
  <c r="N487"/>
  <c r="O487" s="1"/>
  <c r="N486"/>
  <c r="O486" s="1"/>
  <c r="N485"/>
  <c r="O485" s="1"/>
  <c r="N484"/>
  <c r="O484" s="1"/>
  <c r="N483"/>
  <c r="O483" s="1"/>
  <c r="N482"/>
  <c r="O482" s="1"/>
  <c r="N481"/>
  <c r="O481" s="1"/>
  <c r="N480"/>
  <c r="O480" s="1"/>
  <c r="N479"/>
  <c r="O479" s="1"/>
  <c r="N478"/>
  <c r="O478" s="1"/>
  <c r="N477"/>
  <c r="O477" s="1"/>
  <c r="N476"/>
  <c r="O476" s="1"/>
  <c r="N475"/>
  <c r="O475" s="1"/>
  <c r="N474"/>
  <c r="O474" s="1"/>
  <c r="N473"/>
  <c r="O473" s="1"/>
  <c r="N472"/>
  <c r="O472" s="1"/>
  <c r="N471"/>
  <c r="O471" s="1"/>
  <c r="N470"/>
  <c r="O470" s="1"/>
  <c r="N469"/>
  <c r="O469" s="1"/>
  <c r="N468"/>
  <c r="O468" s="1"/>
  <c r="N467"/>
  <c r="O467" s="1"/>
  <c r="N466"/>
  <c r="O466" s="1"/>
  <c r="N465"/>
  <c r="O465" s="1"/>
  <c r="N464"/>
  <c r="O464" s="1"/>
  <c r="N463"/>
  <c r="O463" s="1"/>
  <c r="N462"/>
  <c r="O462" s="1"/>
  <c r="N461"/>
  <c r="O461" s="1"/>
  <c r="N460"/>
  <c r="O460" s="1"/>
  <c r="N459"/>
  <c r="O459" s="1"/>
  <c r="N458"/>
  <c r="O458" s="1"/>
  <c r="N457"/>
  <c r="O457" s="1"/>
  <c r="N456"/>
  <c r="O456" s="1"/>
  <c r="N455"/>
  <c r="O455" s="1"/>
  <c r="N454"/>
  <c r="O454" s="1"/>
  <c r="N453"/>
  <c r="O453" s="1"/>
  <c r="N452"/>
  <c r="O452" s="1"/>
  <c r="N451"/>
  <c r="O451" s="1"/>
  <c r="N450"/>
  <c r="O450" s="1"/>
  <c r="N449"/>
  <c r="O449" s="1"/>
  <c r="N448"/>
  <c r="O448" s="1"/>
  <c r="N447"/>
  <c r="O447" s="1"/>
  <c r="N446"/>
  <c r="O446" s="1"/>
  <c r="N445"/>
  <c r="O445" s="1"/>
  <c r="N444"/>
  <c r="O444" s="1"/>
  <c r="N443"/>
  <c r="O443" s="1"/>
  <c r="N442"/>
  <c r="O442" s="1"/>
  <c r="N441"/>
  <c r="O441" s="1"/>
  <c r="N440"/>
  <c r="O440" s="1"/>
  <c r="N439"/>
  <c r="O439" s="1"/>
  <c r="N438"/>
  <c r="O438" s="1"/>
  <c r="N437"/>
  <c r="O437" s="1"/>
  <c r="N436"/>
  <c r="O436" s="1"/>
  <c r="N435"/>
  <c r="O435" s="1"/>
  <c r="N434"/>
  <c r="O434" s="1"/>
  <c r="N433"/>
  <c r="O433" s="1"/>
  <c r="N432"/>
  <c r="O432" s="1"/>
  <c r="N431"/>
  <c r="O431" s="1"/>
  <c r="N430"/>
  <c r="O430" s="1"/>
  <c r="N429"/>
  <c r="O429" s="1"/>
  <c r="N428"/>
  <c r="O428" s="1"/>
  <c r="N427"/>
  <c r="O427" s="1"/>
  <c r="N426"/>
  <c r="O426" s="1"/>
  <c r="N425"/>
  <c r="O425" s="1"/>
  <c r="N424"/>
  <c r="O424" s="1"/>
  <c r="N423"/>
  <c r="O423" s="1"/>
  <c r="N422"/>
  <c r="O422" s="1"/>
  <c r="N421"/>
  <c r="O421" s="1"/>
  <c r="N420"/>
  <c r="O420" s="1"/>
  <c r="N419"/>
  <c r="O419" s="1"/>
  <c r="N418"/>
  <c r="O418" s="1"/>
  <c r="N417"/>
  <c r="O417" s="1"/>
  <c r="N416"/>
  <c r="O416" s="1"/>
  <c r="N415"/>
  <c r="O415" s="1"/>
  <c r="N414"/>
  <c r="O414" s="1"/>
  <c r="N413"/>
  <c r="O413" s="1"/>
  <c r="N412"/>
  <c r="O412" s="1"/>
  <c r="N411"/>
  <c r="O411" s="1"/>
  <c r="N410"/>
  <c r="O410" s="1"/>
  <c r="N409"/>
  <c r="O409" s="1"/>
  <c r="N408"/>
  <c r="O408" s="1"/>
  <c r="N407"/>
  <c r="O407" s="1"/>
  <c r="N406"/>
  <c r="O406" s="1"/>
  <c r="N405"/>
  <c r="O405" s="1"/>
  <c r="N404"/>
  <c r="O404" s="1"/>
  <c r="N403"/>
  <c r="O403" s="1"/>
  <c r="N402"/>
  <c r="O402" s="1"/>
  <c r="N401"/>
  <c r="O401" s="1"/>
  <c r="N400"/>
  <c r="O400" s="1"/>
  <c r="N399"/>
  <c r="O399" s="1"/>
  <c r="N398"/>
  <c r="O398" s="1"/>
  <c r="N397"/>
  <c r="O397" s="1"/>
  <c r="N396"/>
  <c r="O396" s="1"/>
  <c r="N395"/>
  <c r="O395" s="1"/>
  <c r="N394"/>
  <c r="O394" s="1"/>
  <c r="N393"/>
  <c r="O393" s="1"/>
  <c r="N392"/>
  <c r="O392" s="1"/>
  <c r="N391"/>
  <c r="O391" s="1"/>
  <c r="N390"/>
  <c r="O390" s="1"/>
  <c r="N389"/>
  <c r="O389" s="1"/>
  <c r="N388"/>
  <c r="O388" s="1"/>
  <c r="N387"/>
  <c r="O387" s="1"/>
  <c r="N386"/>
  <c r="O386" s="1"/>
  <c r="N385"/>
  <c r="O385" s="1"/>
  <c r="N384"/>
  <c r="O384" s="1"/>
  <c r="N383"/>
  <c r="O383" s="1"/>
  <c r="N382"/>
  <c r="O382" s="1"/>
  <c r="N381"/>
  <c r="O381" s="1"/>
  <c r="N380"/>
  <c r="O380" s="1"/>
  <c r="N379"/>
  <c r="O379" s="1"/>
  <c r="N378"/>
  <c r="O378" s="1"/>
  <c r="N377"/>
  <c r="O377" s="1"/>
  <c r="N376"/>
  <c r="O376" s="1"/>
  <c r="N375"/>
  <c r="O375" s="1"/>
  <c r="N374"/>
  <c r="O374" s="1"/>
  <c r="N373"/>
  <c r="O373" s="1"/>
  <c r="N372"/>
  <c r="O372" s="1"/>
  <c r="N371"/>
  <c r="O371" s="1"/>
  <c r="N370"/>
  <c r="O370" s="1"/>
  <c r="N369"/>
  <c r="O369" s="1"/>
  <c r="N368"/>
  <c r="O368" s="1"/>
  <c r="N367"/>
  <c r="O367" s="1"/>
  <c r="N366"/>
  <c r="O366" s="1"/>
  <c r="N365"/>
  <c r="O365" s="1"/>
  <c r="N364"/>
  <c r="O364" s="1"/>
  <c r="N363"/>
  <c r="O363" s="1"/>
  <c r="N362"/>
  <c r="O362" s="1"/>
  <c r="N361"/>
  <c r="O361" s="1"/>
  <c r="N360"/>
  <c r="O360" s="1"/>
  <c r="N359"/>
  <c r="O359" s="1"/>
  <c r="N358"/>
  <c r="O358" s="1"/>
  <c r="N357"/>
  <c r="O357" s="1"/>
  <c r="N356"/>
  <c r="O356" s="1"/>
  <c r="N355"/>
  <c r="O355" s="1"/>
  <c r="N354"/>
  <c r="O354" s="1"/>
  <c r="N353"/>
  <c r="O353" s="1"/>
  <c r="N352"/>
  <c r="O352" s="1"/>
  <c r="N351"/>
  <c r="O351" s="1"/>
  <c r="N350"/>
  <c r="O350" s="1"/>
  <c r="N349"/>
  <c r="O349" s="1"/>
  <c r="N348"/>
  <c r="O348" s="1"/>
  <c r="N347"/>
  <c r="O347" s="1"/>
  <c r="N346"/>
  <c r="O346" s="1"/>
  <c r="N345"/>
  <c r="O345" s="1"/>
  <c r="N344"/>
  <c r="O344" s="1"/>
  <c r="N343"/>
  <c r="O343" s="1"/>
  <c r="N342"/>
  <c r="O342" s="1"/>
  <c r="N341"/>
  <c r="O341" s="1"/>
  <c r="N340"/>
  <c r="O340" s="1"/>
  <c r="N339"/>
  <c r="O339" s="1"/>
  <c r="N338"/>
  <c r="O338" s="1"/>
  <c r="N337"/>
  <c r="O337" s="1"/>
  <c r="N336"/>
  <c r="O336" s="1"/>
  <c r="N335"/>
  <c r="O335" s="1"/>
  <c r="N334"/>
  <c r="O334" s="1"/>
  <c r="N333"/>
  <c r="O333" s="1"/>
  <c r="N332"/>
  <c r="O332" s="1"/>
  <c r="N331"/>
  <c r="O331" s="1"/>
  <c r="N330"/>
  <c r="O330" s="1"/>
  <c r="N329"/>
  <c r="O329" s="1"/>
  <c r="N328"/>
  <c r="O328" s="1"/>
  <c r="N327"/>
  <c r="O327" s="1"/>
  <c r="N326"/>
  <c r="O326" s="1"/>
  <c r="N325"/>
  <c r="O325" s="1"/>
  <c r="N324"/>
  <c r="O324" s="1"/>
  <c r="N323"/>
  <c r="O323" s="1"/>
  <c r="N322"/>
  <c r="O322" s="1"/>
  <c r="N321"/>
  <c r="O321" s="1"/>
  <c r="N320"/>
  <c r="O320" s="1"/>
  <c r="N319"/>
  <c r="O319" s="1"/>
  <c r="N318"/>
  <c r="O318" s="1"/>
  <c r="N317"/>
  <c r="O317" s="1"/>
  <c r="N316"/>
  <c r="O316" s="1"/>
  <c r="N315"/>
  <c r="O315" s="1"/>
  <c r="N314"/>
  <c r="O314" s="1"/>
  <c r="N313"/>
  <c r="O313" s="1"/>
  <c r="N312"/>
  <c r="O312" s="1"/>
  <c r="N311"/>
  <c r="O311" s="1"/>
  <c r="N310"/>
  <c r="O310" s="1"/>
  <c r="N309"/>
  <c r="O309" s="1"/>
  <c r="N308"/>
  <c r="O308" s="1"/>
  <c r="N307"/>
  <c r="O307" s="1"/>
  <c r="N306"/>
  <c r="O306" s="1"/>
  <c r="N305"/>
  <c r="O305" s="1"/>
  <c r="N304"/>
  <c r="O304" s="1"/>
  <c r="N303"/>
  <c r="O303" s="1"/>
  <c r="N302"/>
  <c r="O302" s="1"/>
  <c r="N301"/>
  <c r="O301" s="1"/>
  <c r="N300"/>
  <c r="O300" s="1"/>
  <c r="N299"/>
  <c r="O299" s="1"/>
  <c r="N298"/>
  <c r="O298" s="1"/>
  <c r="N297"/>
  <c r="O297" s="1"/>
  <c r="N296"/>
  <c r="O296" s="1"/>
  <c r="N295"/>
  <c r="O295" s="1"/>
  <c r="N294"/>
  <c r="O294" s="1"/>
  <c r="N293"/>
  <c r="O293" s="1"/>
  <c r="N292"/>
  <c r="O292" s="1"/>
  <c r="N291"/>
  <c r="O291" s="1"/>
  <c r="N290"/>
  <c r="O290" s="1"/>
  <c r="N289"/>
  <c r="O289" s="1"/>
  <c r="N288"/>
  <c r="O288" s="1"/>
  <c r="N287"/>
  <c r="O287" s="1"/>
  <c r="N286"/>
  <c r="O286" s="1"/>
  <c r="N285"/>
  <c r="O285" s="1"/>
  <c r="N284"/>
  <c r="O284" s="1"/>
  <c r="N283"/>
  <c r="O283" s="1"/>
  <c r="N282"/>
  <c r="O282" s="1"/>
  <c r="N281"/>
  <c r="O281" s="1"/>
  <c r="N280"/>
  <c r="O280" s="1"/>
  <c r="N279"/>
  <c r="O279" s="1"/>
  <c r="N278"/>
  <c r="O278" s="1"/>
  <c r="N277"/>
  <c r="O277" s="1"/>
  <c r="N276"/>
  <c r="O276" s="1"/>
  <c r="N275"/>
  <c r="O275" s="1"/>
  <c r="N274"/>
  <c r="O274" s="1"/>
  <c r="N273"/>
  <c r="O273" s="1"/>
  <c r="N272"/>
  <c r="O272" s="1"/>
  <c r="N271"/>
  <c r="O271" s="1"/>
  <c r="N270"/>
  <c r="O270" s="1"/>
  <c r="N269"/>
  <c r="O269" s="1"/>
  <c r="N268"/>
  <c r="O268" s="1"/>
  <c r="N267"/>
  <c r="O267" s="1"/>
  <c r="N266"/>
  <c r="O266" s="1"/>
  <c r="N265"/>
  <c r="O265" s="1"/>
  <c r="N264"/>
  <c r="O264" s="1"/>
  <c r="N263"/>
  <c r="O263" s="1"/>
  <c r="N262"/>
  <c r="O262" s="1"/>
  <c r="N261"/>
  <c r="O261" s="1"/>
  <c r="N260"/>
  <c r="O260" s="1"/>
  <c r="N259"/>
  <c r="O259" s="1"/>
  <c r="N258"/>
  <c r="O258" s="1"/>
  <c r="N257"/>
  <c r="O257" s="1"/>
  <c r="N256"/>
  <c r="O256" s="1"/>
  <c r="N255"/>
  <c r="O255" s="1"/>
  <c r="N254"/>
  <c r="O254" s="1"/>
  <c r="N253"/>
  <c r="O253" s="1"/>
  <c r="N252"/>
  <c r="O252" s="1"/>
  <c r="N251"/>
  <c r="O251" s="1"/>
  <c r="N250"/>
  <c r="O250" s="1"/>
  <c r="N249"/>
  <c r="O249" s="1"/>
  <c r="N248"/>
  <c r="O248" s="1"/>
  <c r="N247"/>
  <c r="O247" s="1"/>
  <c r="N246"/>
  <c r="O246" s="1"/>
  <c r="N245"/>
  <c r="O245" s="1"/>
  <c r="N244"/>
  <c r="O244" s="1"/>
  <c r="N243"/>
  <c r="O243" s="1"/>
  <c r="N242"/>
  <c r="O242" s="1"/>
  <c r="N241"/>
  <c r="O241" s="1"/>
  <c r="N240"/>
  <c r="O240" s="1"/>
  <c r="N239"/>
  <c r="O239" s="1"/>
  <c r="N238"/>
  <c r="O238" s="1"/>
  <c r="N237"/>
  <c r="O237" s="1"/>
  <c r="N236"/>
  <c r="O236" s="1"/>
  <c r="N235"/>
  <c r="O235" s="1"/>
  <c r="N234"/>
  <c r="O234" s="1"/>
  <c r="N233"/>
  <c r="O233" s="1"/>
  <c r="N232"/>
  <c r="O232" s="1"/>
  <c r="N231"/>
  <c r="O231" s="1"/>
  <c r="N230"/>
  <c r="O230" s="1"/>
  <c r="N228"/>
  <c r="O228" s="1"/>
  <c r="N227"/>
  <c r="O227" s="1"/>
  <c r="N226"/>
  <c r="O226" s="1"/>
  <c r="N224"/>
  <c r="O224" s="1"/>
  <c r="N223"/>
  <c r="O223" s="1"/>
  <c r="N220"/>
  <c r="O220" s="1"/>
  <c r="N219"/>
  <c r="O219" s="1"/>
  <c r="N216"/>
  <c r="O216" s="1"/>
  <c r="N215"/>
  <c r="O215" s="1"/>
  <c r="N214"/>
  <c r="O214" s="1"/>
  <c r="N212"/>
  <c r="O212" s="1"/>
  <c r="N211"/>
  <c r="O211" s="1"/>
  <c r="N210"/>
  <c r="O210" s="1"/>
  <c r="N208"/>
  <c r="O208" s="1"/>
  <c r="N207"/>
  <c r="O207" s="1"/>
  <c r="N204"/>
  <c r="O204" s="1"/>
  <c r="N203"/>
  <c r="O203" s="1"/>
  <c r="N200"/>
  <c r="O200" s="1"/>
  <c r="N199"/>
  <c r="O199" s="1"/>
  <c r="N198"/>
  <c r="O198" s="1"/>
  <c r="N196"/>
  <c r="O196" s="1"/>
  <c r="N195"/>
  <c r="O195" s="1"/>
  <c r="N194"/>
  <c r="O194" s="1"/>
  <c r="N192"/>
  <c r="O192" s="1"/>
  <c r="N191"/>
  <c r="O191" s="1"/>
  <c r="N188"/>
  <c r="O188" s="1"/>
  <c r="N187"/>
  <c r="O187" s="1"/>
  <c r="N184"/>
  <c r="O184" s="1"/>
  <c r="N183"/>
  <c r="O183" s="1"/>
  <c r="N182"/>
  <c r="O182" s="1"/>
  <c r="N180"/>
  <c r="O180" s="1"/>
  <c r="N179"/>
  <c r="O179" s="1"/>
  <c r="N178"/>
  <c r="O178" s="1"/>
  <c r="N176"/>
  <c r="O176" s="1"/>
  <c r="N175"/>
  <c r="O175" s="1"/>
  <c r="N172"/>
  <c r="O172" s="1"/>
  <c r="N171"/>
  <c r="O171" s="1"/>
  <c r="N168"/>
  <c r="O168" s="1"/>
  <c r="N167"/>
  <c r="O167" s="1"/>
  <c r="N164"/>
  <c r="O164" s="1"/>
  <c r="N163"/>
  <c r="O163" s="1"/>
  <c r="N162"/>
  <c r="O162" s="1"/>
  <c r="N160"/>
  <c r="O160" s="1"/>
  <c r="N159"/>
  <c r="O159" s="1"/>
  <c r="N156"/>
  <c r="O156" s="1"/>
  <c r="N155"/>
  <c r="O155" s="1"/>
  <c r="N152"/>
  <c r="O152" s="1"/>
  <c r="N151"/>
  <c r="O151" s="1"/>
  <c r="N148"/>
  <c r="O148" s="1"/>
  <c r="N147"/>
  <c r="O147" s="1"/>
  <c r="N146"/>
  <c r="O146" s="1"/>
  <c r="N144"/>
  <c r="O144" s="1"/>
  <c r="N143"/>
  <c r="O143" s="1"/>
  <c r="N140"/>
  <c r="O140" s="1"/>
  <c r="N139"/>
  <c r="O139" s="1"/>
  <c r="N136"/>
  <c r="O136" s="1"/>
  <c r="N135"/>
  <c r="O135" s="1"/>
  <c r="N132"/>
  <c r="O132" s="1"/>
  <c r="N131"/>
  <c r="O131" s="1"/>
  <c r="N130"/>
  <c r="O130" s="1"/>
  <c r="N128"/>
  <c r="O128" s="1"/>
  <c r="N127"/>
  <c r="O127" s="1"/>
  <c r="N124"/>
  <c r="O124" s="1"/>
  <c r="N123"/>
  <c r="O123" s="1"/>
  <c r="N120"/>
  <c r="O120" s="1"/>
  <c r="N119"/>
  <c r="O119" s="1"/>
  <c r="N116"/>
  <c r="O116" s="1"/>
  <c r="N115"/>
  <c r="O115" s="1"/>
  <c r="N114"/>
  <c r="O114" s="1"/>
  <c r="N112"/>
  <c r="O112" s="1"/>
  <c r="N111"/>
  <c r="O111" s="1"/>
  <c r="N108"/>
  <c r="O108" s="1"/>
  <c r="N107"/>
  <c r="O107" s="1"/>
  <c r="N104"/>
  <c r="O104" s="1"/>
  <c r="N103"/>
  <c r="O103" s="1"/>
  <c r="N100"/>
  <c r="O100" s="1"/>
  <c r="N99"/>
  <c r="O99" s="1"/>
  <c r="N98"/>
  <c r="O98" s="1"/>
  <c r="N96"/>
  <c r="O96" s="1"/>
  <c r="N95"/>
  <c r="O95" s="1"/>
  <c r="N92"/>
  <c r="O92" s="1"/>
  <c r="N91"/>
  <c r="O91" s="1"/>
  <c r="N88"/>
  <c r="O88" s="1"/>
  <c r="N87"/>
  <c r="O87" s="1"/>
  <c r="N84"/>
  <c r="O84" s="1"/>
  <c r="N83"/>
  <c r="O83" s="1"/>
  <c r="N82"/>
  <c r="O82" s="1"/>
  <c r="N80"/>
  <c r="O80" s="1"/>
  <c r="N79"/>
  <c r="O79" s="1"/>
  <c r="N76"/>
  <c r="O76" s="1"/>
  <c r="N75"/>
  <c r="O75" s="1"/>
  <c r="N72"/>
  <c r="O72" s="1"/>
  <c r="N71"/>
  <c r="O71" s="1"/>
  <c r="N68"/>
  <c r="O68" s="1"/>
  <c r="N67"/>
  <c r="O67" s="1"/>
  <c r="N66"/>
  <c r="O66" s="1"/>
  <c r="N64"/>
  <c r="O64" s="1"/>
  <c r="N63"/>
  <c r="O63" s="1"/>
  <c r="N60"/>
  <c r="O60" s="1"/>
  <c r="N59"/>
  <c r="O59" s="1"/>
  <c r="N56"/>
  <c r="O56" s="1"/>
  <c r="N55"/>
  <c r="O55" s="1"/>
  <c r="N52"/>
  <c r="O52" s="1"/>
  <c r="N51"/>
  <c r="O51" s="1"/>
  <c r="N50"/>
  <c r="O50" s="1"/>
  <c r="N48"/>
  <c r="O48" s="1"/>
  <c r="N47"/>
  <c r="O47" s="1"/>
  <c r="N44"/>
  <c r="O44" s="1"/>
  <c r="N43"/>
  <c r="O43" s="1"/>
  <c r="N40"/>
  <c r="O40" s="1"/>
  <c r="N39"/>
  <c r="O39" s="1"/>
  <c r="N36"/>
  <c r="O36" s="1"/>
  <c r="N35"/>
  <c r="O35" s="1"/>
  <c r="N34"/>
  <c r="O34" s="1"/>
  <c r="N32"/>
  <c r="O32" s="1"/>
  <c r="N31"/>
  <c r="O31" s="1"/>
  <c r="N28"/>
  <c r="O28" s="1"/>
  <c r="N27"/>
  <c r="O27" s="1"/>
  <c r="N24"/>
  <c r="O24" s="1"/>
  <c r="N23"/>
  <c r="O23" s="1"/>
  <c r="N20"/>
  <c r="O20" s="1"/>
  <c r="N19"/>
  <c r="O19" s="1"/>
  <c r="N18"/>
  <c r="O18" s="1"/>
  <c r="N16"/>
  <c r="O16" s="1"/>
  <c r="N15"/>
  <c r="O15" s="1"/>
  <c r="N12"/>
  <c r="O12" s="1"/>
  <c r="N11"/>
  <c r="O11" s="1"/>
  <c r="N8"/>
  <c r="O8" s="1"/>
  <c r="N7"/>
  <c r="O7" s="1"/>
  <c r="N4"/>
  <c r="O4" s="1"/>
  <c r="N3"/>
  <c r="O3" s="1"/>
  <c r="N2"/>
  <c r="O2" s="1"/>
  <c r="I577"/>
  <c r="M577" s="1"/>
  <c r="I576"/>
  <c r="M576" s="1"/>
  <c r="I575"/>
  <c r="M575" s="1"/>
  <c r="I574"/>
  <c r="M574" s="1"/>
  <c r="I573"/>
  <c r="M573" s="1"/>
  <c r="I572"/>
  <c r="M572" s="1"/>
  <c r="I571"/>
  <c r="M571" s="1"/>
  <c r="I570"/>
  <c r="M570" s="1"/>
  <c r="I569"/>
  <c r="M569" s="1"/>
  <c r="I568"/>
  <c r="M568" s="1"/>
  <c r="I567"/>
  <c r="M567" s="1"/>
  <c r="I566"/>
  <c r="M566" s="1"/>
  <c r="I565"/>
  <c r="M565" s="1"/>
  <c r="I564"/>
  <c r="M564" s="1"/>
  <c r="I563"/>
  <c r="M563" s="1"/>
  <c r="I562"/>
  <c r="M562" s="1"/>
  <c r="I561"/>
  <c r="M561" s="1"/>
  <c r="I560"/>
  <c r="M560" s="1"/>
  <c r="I559"/>
  <c r="M559" s="1"/>
  <c r="I558"/>
  <c r="M558" s="1"/>
  <c r="I557"/>
  <c r="I556"/>
  <c r="I555"/>
  <c r="I554"/>
  <c r="I553"/>
  <c r="M553" s="1"/>
  <c r="I552"/>
  <c r="M552" s="1"/>
  <c r="I551"/>
  <c r="M551" s="1"/>
  <c r="I550"/>
  <c r="M550" s="1"/>
  <c r="I549"/>
  <c r="M549" s="1"/>
  <c r="I548"/>
  <c r="M548" s="1"/>
  <c r="I547"/>
  <c r="M547" s="1"/>
  <c r="I546"/>
  <c r="M546" s="1"/>
  <c r="I545"/>
  <c r="M545" s="1"/>
  <c r="I544"/>
  <c r="M544" s="1"/>
  <c r="I543"/>
  <c r="M543" s="1"/>
  <c r="I542"/>
  <c r="M542" s="1"/>
  <c r="I541"/>
  <c r="M541" s="1"/>
  <c r="I540"/>
  <c r="M540" s="1"/>
  <c r="I539"/>
  <c r="M539" s="1"/>
  <c r="I538"/>
  <c r="M538" s="1"/>
  <c r="I537"/>
  <c r="M537" s="1"/>
  <c r="I536"/>
  <c r="M536" s="1"/>
  <c r="I535"/>
  <c r="M535" s="1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578"/>
  <c r="M578" s="1"/>
  <c r="N577" i="1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578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561" i="2"/>
  <c r="N546"/>
  <c r="G558"/>
  <c r="N558" s="1"/>
  <c r="G557"/>
  <c r="N557" s="1"/>
  <c r="G556"/>
  <c r="N556" s="1"/>
  <c r="G555"/>
  <c r="N555" s="1"/>
  <c r="G554"/>
  <c r="N554" s="1"/>
  <c r="G553"/>
  <c r="N553" s="1"/>
  <c r="G552"/>
  <c r="N552" s="1"/>
  <c r="G551"/>
  <c r="N551" s="1"/>
  <c r="G550"/>
  <c r="N550" s="1"/>
  <c r="G549"/>
  <c r="N549" s="1"/>
  <c r="G548"/>
  <c r="N548" s="1"/>
  <c r="G547"/>
  <c r="N547" s="1"/>
  <c r="G546"/>
  <c r="G545"/>
  <c r="N545" s="1"/>
  <c r="G544"/>
  <c r="N544" s="1"/>
  <c r="G543"/>
  <c r="N543" s="1"/>
  <c r="G542"/>
  <c r="N542" s="1"/>
  <c r="G541"/>
  <c r="N541" s="1"/>
  <c r="G540"/>
  <c r="N540" s="1"/>
  <c r="G539"/>
  <c r="N539" s="1"/>
  <c r="G538"/>
  <c r="N538" s="1"/>
  <c r="G537"/>
  <c r="N537" s="1"/>
  <c r="G536"/>
  <c r="N536" s="1"/>
  <c r="G535"/>
  <c r="N535" s="1"/>
  <c r="G534"/>
  <c r="N534" s="1"/>
  <c r="G533"/>
  <c r="N533" s="1"/>
  <c r="G532"/>
  <c r="N532" s="1"/>
  <c r="G531"/>
  <c r="N531" s="1"/>
  <c r="G530"/>
  <c r="N530" s="1"/>
  <c r="G529"/>
  <c r="N529" s="1"/>
  <c r="G528"/>
  <c r="N528" s="1"/>
  <c r="G527"/>
  <c r="N527" s="1"/>
  <c r="G526"/>
  <c r="N526" s="1"/>
  <c r="G525"/>
  <c r="N525" s="1"/>
  <c r="G524"/>
  <c r="N524" s="1"/>
  <c r="G523"/>
  <c r="N523" s="1"/>
  <c r="G522"/>
  <c r="N522" s="1"/>
  <c r="G521"/>
  <c r="N521" s="1"/>
  <c r="G520"/>
  <c r="N520" s="1"/>
  <c r="G519"/>
  <c r="N519" s="1"/>
  <c r="G518"/>
  <c r="N518" s="1"/>
  <c r="G517"/>
  <c r="N517" s="1"/>
  <c r="G516"/>
  <c r="N516" s="1"/>
  <c r="G515"/>
  <c r="N515" s="1"/>
  <c r="G514"/>
  <c r="N514" s="1"/>
  <c r="A581" i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T578" i="3"/>
  <c r="S578"/>
  <c r="R578"/>
  <c r="Q578"/>
  <c r="P578"/>
  <c r="O578"/>
  <c r="N578"/>
  <c r="M578"/>
  <c r="L578"/>
  <c r="K578"/>
  <c r="T577"/>
  <c r="S577"/>
  <c r="R577"/>
  <c r="Q577"/>
  <c r="P577"/>
  <c r="O577"/>
  <c r="N577"/>
  <c r="M577"/>
  <c r="L577"/>
  <c r="K577"/>
  <c r="T576"/>
  <c r="S576"/>
  <c r="R576"/>
  <c r="Q576"/>
  <c r="P576"/>
  <c r="O576"/>
  <c r="N576"/>
  <c r="M576"/>
  <c r="L576"/>
  <c r="K576"/>
  <c r="T575"/>
  <c r="S575"/>
  <c r="R575"/>
  <c r="Q575"/>
  <c r="P575"/>
  <c r="O575"/>
  <c r="N575"/>
  <c r="M575"/>
  <c r="L575"/>
  <c r="K575"/>
  <c r="T574"/>
  <c r="S574"/>
  <c r="R574"/>
  <c r="Q574"/>
  <c r="P574"/>
  <c r="O574"/>
  <c r="N574"/>
  <c r="M574"/>
  <c r="L574"/>
  <c r="K574"/>
  <c r="T573"/>
  <c r="S573"/>
  <c r="R573"/>
  <c r="Q573"/>
  <c r="P573"/>
  <c r="O573"/>
  <c r="N573"/>
  <c r="M573"/>
  <c r="L573"/>
  <c r="K573"/>
  <c r="T572"/>
  <c r="S572"/>
  <c r="R572"/>
  <c r="Q572"/>
  <c r="P572"/>
  <c r="O572"/>
  <c r="N572"/>
  <c r="M572"/>
  <c r="L572"/>
  <c r="K572"/>
  <c r="T571"/>
  <c r="S571"/>
  <c r="R571"/>
  <c r="Q571"/>
  <c r="P571"/>
  <c r="O571"/>
  <c r="N571"/>
  <c r="M571"/>
  <c r="L571"/>
  <c r="K571"/>
  <c r="T570"/>
  <c r="S570"/>
  <c r="R570"/>
  <c r="Q570"/>
  <c r="P570"/>
  <c r="O570"/>
  <c r="N570"/>
  <c r="M570"/>
  <c r="L570"/>
  <c r="K570"/>
  <c r="T569"/>
  <c r="S569"/>
  <c r="R569"/>
  <c r="Q569"/>
  <c r="P569"/>
  <c r="O569"/>
  <c r="N569"/>
  <c r="M569"/>
  <c r="L569"/>
  <c r="K569"/>
  <c r="T568"/>
  <c r="S568"/>
  <c r="R568"/>
  <c r="Q568"/>
  <c r="P568"/>
  <c r="O568"/>
  <c r="N568"/>
  <c r="M568"/>
  <c r="L568"/>
  <c r="K568"/>
  <c r="T567"/>
  <c r="S567"/>
  <c r="R567"/>
  <c r="Q567"/>
  <c r="P567"/>
  <c r="O567"/>
  <c r="N567"/>
  <c r="M567"/>
  <c r="L567"/>
  <c r="K567"/>
  <c r="T566"/>
  <c r="S566"/>
  <c r="R566"/>
  <c r="Q566"/>
  <c r="P566"/>
  <c r="O566"/>
  <c r="N566"/>
  <c r="M566"/>
  <c r="L566"/>
  <c r="K566"/>
  <c r="T565"/>
  <c r="S565"/>
  <c r="R565"/>
  <c r="Q565"/>
  <c r="P565"/>
  <c r="O565"/>
  <c r="N565"/>
  <c r="M565"/>
  <c r="L565"/>
  <c r="K565"/>
  <c r="T564"/>
  <c r="S564"/>
  <c r="R564"/>
  <c r="Q564"/>
  <c r="P564"/>
  <c r="O564"/>
  <c r="N564"/>
  <c r="M564"/>
  <c r="L564"/>
  <c r="K564"/>
  <c r="T563"/>
  <c r="S563"/>
  <c r="R563"/>
  <c r="Q563"/>
  <c r="P563"/>
  <c r="O563"/>
  <c r="N563"/>
  <c r="M563"/>
  <c r="L563"/>
  <c r="K563"/>
  <c r="T562"/>
  <c r="S562"/>
  <c r="R562"/>
  <c r="Q562"/>
  <c r="P562"/>
  <c r="O562"/>
  <c r="N562"/>
  <c r="M562"/>
  <c r="L562"/>
  <c r="K562"/>
  <c r="T561"/>
  <c r="S561"/>
  <c r="R561"/>
  <c r="Q561"/>
  <c r="P561"/>
  <c r="O561"/>
  <c r="N561"/>
  <c r="M561"/>
  <c r="L561"/>
  <c r="K561"/>
  <c r="T560"/>
  <c r="S560"/>
  <c r="R560"/>
  <c r="Q560"/>
  <c r="P560"/>
  <c r="O560"/>
  <c r="N560"/>
  <c r="M560"/>
  <c r="L560"/>
  <c r="K560"/>
  <c r="T559"/>
  <c r="S559"/>
  <c r="R559"/>
  <c r="Q559"/>
  <c r="P559"/>
  <c r="O559"/>
  <c r="N559"/>
  <c r="M559"/>
  <c r="L559"/>
  <c r="K559"/>
  <c r="T558"/>
  <c r="S558"/>
  <c r="R558"/>
  <c r="Q558"/>
  <c r="P558"/>
  <c r="O558"/>
  <c r="N558"/>
  <c r="M558"/>
  <c r="L558"/>
  <c r="K558"/>
  <c r="T557"/>
  <c r="S557"/>
  <c r="R557"/>
  <c r="Q557"/>
  <c r="P557"/>
  <c r="O557"/>
  <c r="N557"/>
  <c r="M557"/>
  <c r="L557"/>
  <c r="K557"/>
  <c r="T556"/>
  <c r="S556"/>
  <c r="R556"/>
  <c r="Q556"/>
  <c r="P556"/>
  <c r="O556"/>
  <c r="N556"/>
  <c r="M556"/>
  <c r="L556"/>
  <c r="K556"/>
  <c r="T555"/>
  <c r="S555"/>
  <c r="R555"/>
  <c r="Q555"/>
  <c r="P555"/>
  <c r="O555"/>
  <c r="N555"/>
  <c r="M555"/>
  <c r="L555"/>
  <c r="K555"/>
  <c r="T554"/>
  <c r="S554"/>
  <c r="R554"/>
  <c r="Q554"/>
  <c r="P554"/>
  <c r="O554"/>
  <c r="N554"/>
  <c r="M554"/>
  <c r="L554"/>
  <c r="K554"/>
  <c r="T553"/>
  <c r="S553"/>
  <c r="R553"/>
  <c r="Q553"/>
  <c r="P553"/>
  <c r="O553"/>
  <c r="N553"/>
  <c r="M553"/>
  <c r="L553"/>
  <c r="K553"/>
  <c r="T552"/>
  <c r="S552"/>
  <c r="R552"/>
  <c r="Q552"/>
  <c r="P552"/>
  <c r="O552"/>
  <c r="N552"/>
  <c r="M552"/>
  <c r="L552"/>
  <c r="K552"/>
  <c r="T551"/>
  <c r="S551"/>
  <c r="R551"/>
  <c r="Q551"/>
  <c r="P551"/>
  <c r="O551"/>
  <c r="N551"/>
  <c r="M551"/>
  <c r="L551"/>
  <c r="K551"/>
  <c r="T550"/>
  <c r="S550"/>
  <c r="R550"/>
  <c r="Q550"/>
  <c r="P550"/>
  <c r="O550"/>
  <c r="N550"/>
  <c r="M550"/>
  <c r="L550"/>
  <c r="K550"/>
  <c r="T549"/>
  <c r="S549"/>
  <c r="R549"/>
  <c r="Q549"/>
  <c r="P549"/>
  <c r="O549"/>
  <c r="N549"/>
  <c r="M549"/>
  <c r="L549"/>
  <c r="K549"/>
  <c r="T548"/>
  <c r="S548"/>
  <c r="R548"/>
  <c r="Q548"/>
  <c r="P548"/>
  <c r="O548"/>
  <c r="N548"/>
  <c r="M548"/>
  <c r="L548"/>
  <c r="K548"/>
  <c r="T547"/>
  <c r="S547"/>
  <c r="R547"/>
  <c r="Q547"/>
  <c r="P547"/>
  <c r="O547"/>
  <c r="N547"/>
  <c r="M547"/>
  <c r="L547"/>
  <c r="K547"/>
  <c r="T546"/>
  <c r="S546"/>
  <c r="R546"/>
  <c r="Q546"/>
  <c r="P546"/>
  <c r="O546"/>
  <c r="N546"/>
  <c r="M546"/>
  <c r="L546"/>
  <c r="K546"/>
  <c r="T545"/>
  <c r="S545"/>
  <c r="R545"/>
  <c r="Q545"/>
  <c r="P545"/>
  <c r="O545"/>
  <c r="N545"/>
  <c r="M545"/>
  <c r="L545"/>
  <c r="K545"/>
  <c r="T544"/>
  <c r="S544"/>
  <c r="R544"/>
  <c r="Q544"/>
  <c r="P544"/>
  <c r="O544"/>
  <c r="N544"/>
  <c r="M544"/>
  <c r="L544"/>
  <c r="K544"/>
  <c r="T543"/>
  <c r="S543"/>
  <c r="R543"/>
  <c r="Q543"/>
  <c r="P543"/>
  <c r="O543"/>
  <c r="N543"/>
  <c r="M543"/>
  <c r="L543"/>
  <c r="K543"/>
  <c r="T542"/>
  <c r="S542"/>
  <c r="R542"/>
  <c r="Q542"/>
  <c r="P542"/>
  <c r="O542"/>
  <c r="N542"/>
  <c r="M542"/>
  <c r="L542"/>
  <c r="K542"/>
  <c r="T541"/>
  <c r="S541"/>
  <c r="R541"/>
  <c r="Q541"/>
  <c r="P541"/>
  <c r="O541"/>
  <c r="N541"/>
  <c r="M541"/>
  <c r="L541"/>
  <c r="K541"/>
  <c r="T540"/>
  <c r="S540"/>
  <c r="R540"/>
  <c r="Q540"/>
  <c r="P540"/>
  <c r="O540"/>
  <c r="N540"/>
  <c r="M540"/>
  <c r="L540"/>
  <c r="K540"/>
  <c r="T539"/>
  <c r="S539"/>
  <c r="R539"/>
  <c r="Q539"/>
  <c r="P539"/>
  <c r="O539"/>
  <c r="N539"/>
  <c r="M539"/>
  <c r="L539"/>
  <c r="K539"/>
  <c r="T538"/>
  <c r="S538"/>
  <c r="R538"/>
  <c r="Q538"/>
  <c r="P538"/>
  <c r="O538"/>
  <c r="N538"/>
  <c r="M538"/>
  <c r="L538"/>
  <c r="K538"/>
  <c r="T537"/>
  <c r="S537"/>
  <c r="R537"/>
  <c r="Q537"/>
  <c r="P537"/>
  <c r="O537"/>
  <c r="N537"/>
  <c r="M537"/>
  <c r="L537"/>
  <c r="K537"/>
  <c r="T536"/>
  <c r="S536"/>
  <c r="R536"/>
  <c r="Q536"/>
  <c r="P536"/>
  <c r="O536"/>
  <c r="N536"/>
  <c r="M536"/>
  <c r="L536"/>
  <c r="K536"/>
  <c r="T535"/>
  <c r="S535"/>
  <c r="R535"/>
  <c r="Q535"/>
  <c r="P535"/>
  <c r="O535"/>
  <c r="N535"/>
  <c r="M535"/>
  <c r="L535"/>
  <c r="K535"/>
  <c r="T534"/>
  <c r="S534"/>
  <c r="R534"/>
  <c r="Q534"/>
  <c r="P534"/>
  <c r="O534"/>
  <c r="N534"/>
  <c r="M534"/>
  <c r="L534"/>
  <c r="K534"/>
  <c r="T533"/>
  <c r="S533"/>
  <c r="R533"/>
  <c r="Q533"/>
  <c r="P533"/>
  <c r="O533"/>
  <c r="N533"/>
  <c r="M533"/>
  <c r="L533"/>
  <c r="K533"/>
  <c r="T532"/>
  <c r="S532"/>
  <c r="R532"/>
  <c r="Q532"/>
  <c r="P532"/>
  <c r="O532"/>
  <c r="N532"/>
  <c r="M532"/>
  <c r="L532"/>
  <c r="K532"/>
  <c r="T531"/>
  <c r="S531"/>
  <c r="R531"/>
  <c r="Q531"/>
  <c r="P531"/>
  <c r="O531"/>
  <c r="N531"/>
  <c r="M531"/>
  <c r="L531"/>
  <c r="K531"/>
  <c r="T530"/>
  <c r="S530"/>
  <c r="R530"/>
  <c r="Q530"/>
  <c r="P530"/>
  <c r="O530"/>
  <c r="N530"/>
  <c r="M530"/>
  <c r="L530"/>
  <c r="K530"/>
  <c r="T529"/>
  <c r="S529"/>
  <c r="R529"/>
  <c r="Q529"/>
  <c r="P529"/>
  <c r="O529"/>
  <c r="N529"/>
  <c r="M529"/>
  <c r="L529"/>
  <c r="K529"/>
  <c r="T528"/>
  <c r="S528"/>
  <c r="R528"/>
  <c r="Q528"/>
  <c r="P528"/>
  <c r="O528"/>
  <c r="N528"/>
  <c r="M528"/>
  <c r="L528"/>
  <c r="K528"/>
  <c r="T527"/>
  <c r="S527"/>
  <c r="R527"/>
  <c r="Q527"/>
  <c r="P527"/>
  <c r="O527"/>
  <c r="N527"/>
  <c r="M527"/>
  <c r="L527"/>
  <c r="K527"/>
  <c r="T526"/>
  <c r="S526"/>
  <c r="R526"/>
  <c r="Q526"/>
  <c r="P526"/>
  <c r="O526"/>
  <c r="N526"/>
  <c r="M526"/>
  <c r="L526"/>
  <c r="K526"/>
  <c r="T525"/>
  <c r="S525"/>
  <c r="R525"/>
  <c r="Q525"/>
  <c r="P525"/>
  <c r="O525"/>
  <c r="N525"/>
  <c r="M525"/>
  <c r="L525"/>
  <c r="K525"/>
  <c r="T524"/>
  <c r="S524"/>
  <c r="R524"/>
  <c r="Q524"/>
  <c r="P524"/>
  <c r="O524"/>
  <c r="N524"/>
  <c r="M524"/>
  <c r="L524"/>
  <c r="K524"/>
  <c r="T523"/>
  <c r="S523"/>
  <c r="R523"/>
  <c r="Q523"/>
  <c r="P523"/>
  <c r="O523"/>
  <c r="N523"/>
  <c r="M523"/>
  <c r="L523"/>
  <c r="K523"/>
  <c r="T522"/>
  <c r="S522"/>
  <c r="R522"/>
  <c r="Q522"/>
  <c r="P522"/>
  <c r="O522"/>
  <c r="N522"/>
  <c r="M522"/>
  <c r="L522"/>
  <c r="K522"/>
  <c r="T521"/>
  <c r="S521"/>
  <c r="R521"/>
  <c r="Q521"/>
  <c r="P521"/>
  <c r="O521"/>
  <c r="N521"/>
  <c r="M521"/>
  <c r="L521"/>
  <c r="K521"/>
  <c r="T520"/>
  <c r="S520"/>
  <c r="R520"/>
  <c r="Q520"/>
  <c r="P520"/>
  <c r="O520"/>
  <c r="N520"/>
  <c r="M520"/>
  <c r="L520"/>
  <c r="K520"/>
  <c r="T519"/>
  <c r="S519"/>
  <c r="R519"/>
  <c r="Q519"/>
  <c r="P519"/>
  <c r="O519"/>
  <c r="N519"/>
  <c r="M519"/>
  <c r="L519"/>
  <c r="K519"/>
  <c r="T518"/>
  <c r="S518"/>
  <c r="R518"/>
  <c r="Q518"/>
  <c r="P518"/>
  <c r="O518"/>
  <c r="N518"/>
  <c r="M518"/>
  <c r="L518"/>
  <c r="K518"/>
  <c r="T517"/>
  <c r="S517"/>
  <c r="R517"/>
  <c r="Q517"/>
  <c r="P517"/>
  <c r="O517"/>
  <c r="N517"/>
  <c r="M517"/>
  <c r="L517"/>
  <c r="K517"/>
  <c r="T516"/>
  <c r="S516"/>
  <c r="R516"/>
  <c r="Q516"/>
  <c r="P516"/>
  <c r="O516"/>
  <c r="N516"/>
  <c r="M516"/>
  <c r="L516"/>
  <c r="K516"/>
  <c r="T515"/>
  <c r="S515"/>
  <c r="R515"/>
  <c r="Q515"/>
  <c r="P515"/>
  <c r="O515"/>
  <c r="N515"/>
  <c r="M515"/>
  <c r="L515"/>
  <c r="K515"/>
  <c r="T514"/>
  <c r="S514"/>
  <c r="R514"/>
  <c r="Q514"/>
  <c r="P514"/>
  <c r="O514"/>
  <c r="N514"/>
  <c r="M514"/>
  <c r="L514"/>
  <c r="K514"/>
  <c r="T513"/>
  <c r="S513"/>
  <c r="R513"/>
  <c r="Q513"/>
  <c r="P513"/>
  <c r="O513"/>
  <c r="N513"/>
  <c r="M513"/>
  <c r="L513"/>
  <c r="K513"/>
  <c r="T512"/>
  <c r="S512"/>
  <c r="R512"/>
  <c r="Q512"/>
  <c r="P512"/>
  <c r="O512"/>
  <c r="N512"/>
  <c r="M512"/>
  <c r="L512"/>
  <c r="K512"/>
  <c r="T511"/>
  <c r="S511"/>
  <c r="R511"/>
  <c r="Q511"/>
  <c r="P511"/>
  <c r="O511"/>
  <c r="N511"/>
  <c r="M511"/>
  <c r="L511"/>
  <c r="K511"/>
  <c r="T510"/>
  <c r="S510"/>
  <c r="R510"/>
  <c r="Q510"/>
  <c r="P510"/>
  <c r="O510"/>
  <c r="N510"/>
  <c r="M510"/>
  <c r="L510"/>
  <c r="K510"/>
  <c r="T509"/>
  <c r="S509"/>
  <c r="R509"/>
  <c r="Q509"/>
  <c r="P509"/>
  <c r="O509"/>
  <c r="N509"/>
  <c r="M509"/>
  <c r="L509"/>
  <c r="K509"/>
  <c r="T508"/>
  <c r="S508"/>
  <c r="R508"/>
  <c r="Q508"/>
  <c r="P508"/>
  <c r="O508"/>
  <c r="N508"/>
  <c r="M508"/>
  <c r="L508"/>
  <c r="K508"/>
  <c r="T507"/>
  <c r="S507"/>
  <c r="R507"/>
  <c r="Q507"/>
  <c r="P507"/>
  <c r="O507"/>
  <c r="N507"/>
  <c r="M507"/>
  <c r="L507"/>
  <c r="K507"/>
  <c r="T506"/>
  <c r="S506"/>
  <c r="R506"/>
  <c r="Q506"/>
  <c r="P506"/>
  <c r="O506"/>
  <c r="N506"/>
  <c r="M506"/>
  <c r="L506"/>
  <c r="K506"/>
  <c r="T505"/>
  <c r="S505"/>
  <c r="R505"/>
  <c r="Q505"/>
  <c r="P505"/>
  <c r="O505"/>
  <c r="N505"/>
  <c r="M505"/>
  <c r="L505"/>
  <c r="K505"/>
  <c r="T504"/>
  <c r="S504"/>
  <c r="R504"/>
  <c r="Q504"/>
  <c r="P504"/>
  <c r="O504"/>
  <c r="N504"/>
  <c r="M504"/>
  <c r="L504"/>
  <c r="K504"/>
  <c r="T503"/>
  <c r="S503"/>
  <c r="R503"/>
  <c r="Q503"/>
  <c r="P503"/>
  <c r="O503"/>
  <c r="N503"/>
  <c r="M503"/>
  <c r="L503"/>
  <c r="K503"/>
  <c r="T502"/>
  <c r="S502"/>
  <c r="R502"/>
  <c r="Q502"/>
  <c r="P502"/>
  <c r="O502"/>
  <c r="N502"/>
  <c r="M502"/>
  <c r="L502"/>
  <c r="K502"/>
  <c r="T501"/>
  <c r="S501"/>
  <c r="R501"/>
  <c r="Q501"/>
  <c r="P501"/>
  <c r="O501"/>
  <c r="N501"/>
  <c r="M501"/>
  <c r="L501"/>
  <c r="K501"/>
  <c r="T500"/>
  <c r="S500"/>
  <c r="R500"/>
  <c r="Q500"/>
  <c r="P500"/>
  <c r="O500"/>
  <c r="N500"/>
  <c r="M500"/>
  <c r="L500"/>
  <c r="K500"/>
  <c r="T499"/>
  <c r="S499"/>
  <c r="R499"/>
  <c r="Q499"/>
  <c r="P499"/>
  <c r="O499"/>
  <c r="N499"/>
  <c r="M499"/>
  <c r="L499"/>
  <c r="K499"/>
  <c r="T498"/>
  <c r="S498"/>
  <c r="R498"/>
  <c r="Q498"/>
  <c r="P498"/>
  <c r="O498"/>
  <c r="N498"/>
  <c r="M498"/>
  <c r="L498"/>
  <c r="K498"/>
  <c r="T497"/>
  <c r="S497"/>
  <c r="R497"/>
  <c r="Q497"/>
  <c r="P497"/>
  <c r="O497"/>
  <c r="N497"/>
  <c r="M497"/>
  <c r="L497"/>
  <c r="K497"/>
  <c r="T496"/>
  <c r="S496"/>
  <c r="R496"/>
  <c r="Q496"/>
  <c r="P496"/>
  <c r="O496"/>
  <c r="N496"/>
  <c r="M496"/>
  <c r="L496"/>
  <c r="K496"/>
  <c r="T495"/>
  <c r="S495"/>
  <c r="R495"/>
  <c r="Q495"/>
  <c r="P495"/>
  <c r="O495"/>
  <c r="N495"/>
  <c r="M495"/>
  <c r="L495"/>
  <c r="K495"/>
  <c r="T494"/>
  <c r="S494"/>
  <c r="R494"/>
  <c r="Q494"/>
  <c r="P494"/>
  <c r="O494"/>
  <c r="N494"/>
  <c r="M494"/>
  <c r="L494"/>
  <c r="K494"/>
  <c r="T493"/>
  <c r="S493"/>
  <c r="R493"/>
  <c r="Q493"/>
  <c r="P493"/>
  <c r="O493"/>
  <c r="N493"/>
  <c r="M493"/>
  <c r="L493"/>
  <c r="K493"/>
  <c r="T492"/>
  <c r="S492"/>
  <c r="R492"/>
  <c r="Q492"/>
  <c r="P492"/>
  <c r="O492"/>
  <c r="N492"/>
  <c r="M492"/>
  <c r="L492"/>
  <c r="K492"/>
  <c r="T491"/>
  <c r="S491"/>
  <c r="R491"/>
  <c r="Q491"/>
  <c r="P491"/>
  <c r="O491"/>
  <c r="N491"/>
  <c r="M491"/>
  <c r="L491"/>
  <c r="K491"/>
  <c r="T490"/>
  <c r="S490"/>
  <c r="R490"/>
  <c r="Q490"/>
  <c r="P490"/>
  <c r="O490"/>
  <c r="N490"/>
  <c r="M490"/>
  <c r="L490"/>
  <c r="K490"/>
  <c r="T489"/>
  <c r="S489"/>
  <c r="R489"/>
  <c r="Q489"/>
  <c r="P489"/>
  <c r="O489"/>
  <c r="N489"/>
  <c r="M489"/>
  <c r="L489"/>
  <c r="K489"/>
  <c r="T488"/>
  <c r="S488"/>
  <c r="R488"/>
  <c r="Q488"/>
  <c r="P488"/>
  <c r="O488"/>
  <c r="N488"/>
  <c r="M488"/>
  <c r="L488"/>
  <c r="K488"/>
  <c r="T487"/>
  <c r="S487"/>
  <c r="R487"/>
  <c r="Q487"/>
  <c r="P487"/>
  <c r="O487"/>
  <c r="N487"/>
  <c r="M487"/>
  <c r="L487"/>
  <c r="K487"/>
  <c r="T486"/>
  <c r="S486"/>
  <c r="R486"/>
  <c r="Q486"/>
  <c r="P486"/>
  <c r="O486"/>
  <c r="N486"/>
  <c r="M486"/>
  <c r="L486"/>
  <c r="K486"/>
  <c r="T485"/>
  <c r="S485"/>
  <c r="R485"/>
  <c r="Q485"/>
  <c r="P485"/>
  <c r="O485"/>
  <c r="N485"/>
  <c r="M485"/>
  <c r="L485"/>
  <c r="K485"/>
  <c r="T484"/>
  <c r="S484"/>
  <c r="R484"/>
  <c r="Q484"/>
  <c r="P484"/>
  <c r="O484"/>
  <c r="N484"/>
  <c r="M484"/>
  <c r="L484"/>
  <c r="K484"/>
  <c r="T483"/>
  <c r="S483"/>
  <c r="R483"/>
  <c r="Q483"/>
  <c r="P483"/>
  <c r="O483"/>
  <c r="N483"/>
  <c r="M483"/>
  <c r="L483"/>
  <c r="K483"/>
  <c r="T482"/>
  <c r="S482"/>
  <c r="R482"/>
  <c r="Q482"/>
  <c r="P482"/>
  <c r="O482"/>
  <c r="N482"/>
  <c r="M482"/>
  <c r="L482"/>
  <c r="K482"/>
  <c r="T481"/>
  <c r="S481"/>
  <c r="R481"/>
  <c r="Q481"/>
  <c r="P481"/>
  <c r="O481"/>
  <c r="N481"/>
  <c r="M481"/>
  <c r="L481"/>
  <c r="K481"/>
  <c r="T480"/>
  <c r="S480"/>
  <c r="R480"/>
  <c r="Q480"/>
  <c r="P480"/>
  <c r="O480"/>
  <c r="N480"/>
  <c r="M480"/>
  <c r="L480"/>
  <c r="K480"/>
  <c r="T479"/>
  <c r="S479"/>
  <c r="R479"/>
  <c r="Q479"/>
  <c r="P479"/>
  <c r="O479"/>
  <c r="N479"/>
  <c r="M479"/>
  <c r="L479"/>
  <c r="K479"/>
  <c r="T478"/>
  <c r="S478"/>
  <c r="R478"/>
  <c r="Q478"/>
  <c r="P478"/>
  <c r="O478"/>
  <c r="N478"/>
  <c r="M478"/>
  <c r="L478"/>
  <c r="K478"/>
  <c r="T477"/>
  <c r="S477"/>
  <c r="R477"/>
  <c r="Q477"/>
  <c r="P477"/>
  <c r="O477"/>
  <c r="N477"/>
  <c r="M477"/>
  <c r="L477"/>
  <c r="K477"/>
  <c r="T476"/>
  <c r="S476"/>
  <c r="R476"/>
  <c r="Q476"/>
  <c r="P476"/>
  <c r="O476"/>
  <c r="N476"/>
  <c r="M476"/>
  <c r="L476"/>
  <c r="K476"/>
  <c r="T475"/>
  <c r="S475"/>
  <c r="R475"/>
  <c r="Q475"/>
  <c r="P475"/>
  <c r="O475"/>
  <c r="N475"/>
  <c r="M475"/>
  <c r="L475"/>
  <c r="K475"/>
  <c r="T474"/>
  <c r="S474"/>
  <c r="R474"/>
  <c r="Q474"/>
  <c r="P474"/>
  <c r="O474"/>
  <c r="N474"/>
  <c r="M474"/>
  <c r="L474"/>
  <c r="K474"/>
  <c r="T473"/>
  <c r="S473"/>
  <c r="R473"/>
  <c r="Q473"/>
  <c r="P473"/>
  <c r="O473"/>
  <c r="N473"/>
  <c r="M473"/>
  <c r="L473"/>
  <c r="K473"/>
  <c r="T472"/>
  <c r="S472"/>
  <c r="R472"/>
  <c r="Q472"/>
  <c r="P472"/>
  <c r="O472"/>
  <c r="N472"/>
  <c r="M472"/>
  <c r="L472"/>
  <c r="K472"/>
  <c r="T471"/>
  <c r="S471"/>
  <c r="R471"/>
  <c r="Q471"/>
  <c r="P471"/>
  <c r="O471"/>
  <c r="N471"/>
  <c r="M471"/>
  <c r="L471"/>
  <c r="K471"/>
  <c r="T470"/>
  <c r="S470"/>
  <c r="R470"/>
  <c r="Q470"/>
  <c r="P470"/>
  <c r="O470"/>
  <c r="N470"/>
  <c r="M470"/>
  <c r="L470"/>
  <c r="K470"/>
  <c r="T469"/>
  <c r="S469"/>
  <c r="R469"/>
  <c r="Q469"/>
  <c r="P469"/>
  <c r="O469"/>
  <c r="N469"/>
  <c r="M469"/>
  <c r="L469"/>
  <c r="K469"/>
  <c r="T468"/>
  <c r="S468"/>
  <c r="R468"/>
  <c r="Q468"/>
  <c r="P468"/>
  <c r="O468"/>
  <c r="N468"/>
  <c r="M468"/>
  <c r="L468"/>
  <c r="K468"/>
  <c r="T467"/>
  <c r="S467"/>
  <c r="R467"/>
  <c r="Q467"/>
  <c r="P467"/>
  <c r="O467"/>
  <c r="N467"/>
  <c r="M467"/>
  <c r="L467"/>
  <c r="K467"/>
  <c r="T466"/>
  <c r="S466"/>
  <c r="R466"/>
  <c r="Q466"/>
  <c r="P466"/>
  <c r="O466"/>
  <c r="N466"/>
  <c r="M466"/>
  <c r="L466"/>
  <c r="K466"/>
  <c r="T465"/>
  <c r="S465"/>
  <c r="R465"/>
  <c r="Q465"/>
  <c r="P465"/>
  <c r="O465"/>
  <c r="N465"/>
  <c r="M465"/>
  <c r="L465"/>
  <c r="K465"/>
  <c r="T464"/>
  <c r="S464"/>
  <c r="R464"/>
  <c r="Q464"/>
  <c r="P464"/>
  <c r="O464"/>
  <c r="N464"/>
  <c r="M464"/>
  <c r="L464"/>
  <c r="K464"/>
  <c r="T463"/>
  <c r="S463"/>
  <c r="R463"/>
  <c r="Q463"/>
  <c r="P463"/>
  <c r="O463"/>
  <c r="N463"/>
  <c r="M463"/>
  <c r="L463"/>
  <c r="K463"/>
  <c r="T462"/>
  <c r="S462"/>
  <c r="R462"/>
  <c r="Q462"/>
  <c r="P462"/>
  <c r="O462"/>
  <c r="N462"/>
  <c r="M462"/>
  <c r="L462"/>
  <c r="K462"/>
  <c r="T461"/>
  <c r="S461"/>
  <c r="R461"/>
  <c r="Q461"/>
  <c r="P461"/>
  <c r="O461"/>
  <c r="N461"/>
  <c r="M461"/>
  <c r="L461"/>
  <c r="K461"/>
  <c r="T460"/>
  <c r="S460"/>
  <c r="R460"/>
  <c r="Q460"/>
  <c r="P460"/>
  <c r="O460"/>
  <c r="N460"/>
  <c r="M460"/>
  <c r="L460"/>
  <c r="K460"/>
  <c r="T459"/>
  <c r="S459"/>
  <c r="R459"/>
  <c r="Q459"/>
  <c r="P459"/>
  <c r="O459"/>
  <c r="N459"/>
  <c r="M459"/>
  <c r="L459"/>
  <c r="K459"/>
  <c r="T458"/>
  <c r="S458"/>
  <c r="R458"/>
  <c r="Q458"/>
  <c r="P458"/>
  <c r="O458"/>
  <c r="N458"/>
  <c r="M458"/>
  <c r="L458"/>
  <c r="K458"/>
  <c r="T457"/>
  <c r="S457"/>
  <c r="R457"/>
  <c r="Q457"/>
  <c r="P457"/>
  <c r="O457"/>
  <c r="N457"/>
  <c r="M457"/>
  <c r="L457"/>
  <c r="K457"/>
  <c r="T456"/>
  <c r="S456"/>
  <c r="R456"/>
  <c r="Q456"/>
  <c r="P456"/>
  <c r="O456"/>
  <c r="N456"/>
  <c r="M456"/>
  <c r="L456"/>
  <c r="K456"/>
  <c r="T455"/>
  <c r="S455"/>
  <c r="R455"/>
  <c r="Q455"/>
  <c r="P455"/>
  <c r="O455"/>
  <c r="N455"/>
  <c r="M455"/>
  <c r="L455"/>
  <c r="K455"/>
  <c r="T454"/>
  <c r="S454"/>
  <c r="R454"/>
  <c r="Q454"/>
  <c r="P454"/>
  <c r="O454"/>
  <c r="N454"/>
  <c r="M454"/>
  <c r="L454"/>
  <c r="K454"/>
  <c r="T453"/>
  <c r="S453"/>
  <c r="R453"/>
  <c r="Q453"/>
  <c r="P453"/>
  <c r="O453"/>
  <c r="N453"/>
  <c r="M453"/>
  <c r="L453"/>
  <c r="K453"/>
  <c r="T452"/>
  <c r="S452"/>
  <c r="R452"/>
  <c r="Q452"/>
  <c r="P452"/>
  <c r="O452"/>
  <c r="N452"/>
  <c r="M452"/>
  <c r="L452"/>
  <c r="K452"/>
  <c r="T451"/>
  <c r="S451"/>
  <c r="R451"/>
  <c r="Q451"/>
  <c r="P451"/>
  <c r="O451"/>
  <c r="N451"/>
  <c r="M451"/>
  <c r="L451"/>
  <c r="K451"/>
  <c r="T450"/>
  <c r="S450"/>
  <c r="R450"/>
  <c r="Q450"/>
  <c r="P450"/>
  <c r="O450"/>
  <c r="N450"/>
  <c r="M450"/>
  <c r="L450"/>
  <c r="K450"/>
  <c r="T449"/>
  <c r="S449"/>
  <c r="R449"/>
  <c r="Q449"/>
  <c r="P449"/>
  <c r="O449"/>
  <c r="N449"/>
  <c r="M449"/>
  <c r="L449"/>
  <c r="K449"/>
  <c r="T448"/>
  <c r="S448"/>
  <c r="R448"/>
  <c r="Q448"/>
  <c r="P448"/>
  <c r="O448"/>
  <c r="N448"/>
  <c r="M448"/>
  <c r="L448"/>
  <c r="K448"/>
  <c r="T447"/>
  <c r="S447"/>
  <c r="R447"/>
  <c r="Q447"/>
  <c r="P447"/>
  <c r="O447"/>
  <c r="N447"/>
  <c r="M447"/>
  <c r="L447"/>
  <c r="K447"/>
  <c r="T446"/>
  <c r="S446"/>
  <c r="R446"/>
  <c r="Q446"/>
  <c r="P446"/>
  <c r="O446"/>
  <c r="N446"/>
  <c r="M446"/>
  <c r="L446"/>
  <c r="K446"/>
  <c r="T445"/>
  <c r="S445"/>
  <c r="R445"/>
  <c r="Q445"/>
  <c r="P445"/>
  <c r="O445"/>
  <c r="N445"/>
  <c r="M445"/>
  <c r="L445"/>
  <c r="K445"/>
  <c r="T444"/>
  <c r="S444"/>
  <c r="R444"/>
  <c r="Q444"/>
  <c r="P444"/>
  <c r="O444"/>
  <c r="N444"/>
  <c r="M444"/>
  <c r="L444"/>
  <c r="K444"/>
  <c r="T443"/>
  <c r="S443"/>
  <c r="R443"/>
  <c r="Q443"/>
  <c r="P443"/>
  <c r="O443"/>
  <c r="N443"/>
  <c r="M443"/>
  <c r="L443"/>
  <c r="K443"/>
  <c r="T442"/>
  <c r="S442"/>
  <c r="R442"/>
  <c r="Q442"/>
  <c r="P442"/>
  <c r="O442"/>
  <c r="N442"/>
  <c r="M442"/>
  <c r="L442"/>
  <c r="K442"/>
  <c r="T441"/>
  <c r="S441"/>
  <c r="R441"/>
  <c r="Q441"/>
  <c r="P441"/>
  <c r="O441"/>
  <c r="N441"/>
  <c r="M441"/>
  <c r="L441"/>
  <c r="K441"/>
  <c r="T440"/>
  <c r="S440"/>
  <c r="R440"/>
  <c r="Q440"/>
  <c r="P440"/>
  <c r="O440"/>
  <c r="N440"/>
  <c r="M440"/>
  <c r="L440"/>
  <c r="K440"/>
  <c r="T439"/>
  <c r="S439"/>
  <c r="R439"/>
  <c r="Q439"/>
  <c r="P439"/>
  <c r="O439"/>
  <c r="N439"/>
  <c r="M439"/>
  <c r="L439"/>
  <c r="K439"/>
  <c r="T438"/>
  <c r="S438"/>
  <c r="R438"/>
  <c r="Q438"/>
  <c r="P438"/>
  <c r="O438"/>
  <c r="N438"/>
  <c r="M438"/>
  <c r="L438"/>
  <c r="K438"/>
  <c r="T437"/>
  <c r="S437"/>
  <c r="R437"/>
  <c r="Q437"/>
  <c r="P437"/>
  <c r="O437"/>
  <c r="N437"/>
  <c r="M437"/>
  <c r="L437"/>
  <c r="K437"/>
  <c r="T436"/>
  <c r="S436"/>
  <c r="R436"/>
  <c r="Q436"/>
  <c r="P436"/>
  <c r="O436"/>
  <c r="N436"/>
  <c r="M436"/>
  <c r="L436"/>
  <c r="K436"/>
  <c r="T435"/>
  <c r="S435"/>
  <c r="R435"/>
  <c r="Q435"/>
  <c r="P435"/>
  <c r="O435"/>
  <c r="N435"/>
  <c r="M435"/>
  <c r="L435"/>
  <c r="K435"/>
  <c r="T434"/>
  <c r="S434"/>
  <c r="R434"/>
  <c r="Q434"/>
  <c r="P434"/>
  <c r="O434"/>
  <c r="N434"/>
  <c r="M434"/>
  <c r="L434"/>
  <c r="K434"/>
  <c r="T433"/>
  <c r="S433"/>
  <c r="R433"/>
  <c r="Q433"/>
  <c r="P433"/>
  <c r="O433"/>
  <c r="N433"/>
  <c r="M433"/>
  <c r="L433"/>
  <c r="K433"/>
  <c r="T432"/>
  <c r="S432"/>
  <c r="R432"/>
  <c r="Q432"/>
  <c r="P432"/>
  <c r="O432"/>
  <c r="N432"/>
  <c r="M432"/>
  <c r="L432"/>
  <c r="K432"/>
  <c r="T431"/>
  <c r="S431"/>
  <c r="R431"/>
  <c r="Q431"/>
  <c r="P431"/>
  <c r="O431"/>
  <c r="N431"/>
  <c r="M431"/>
  <c r="L431"/>
  <c r="K431"/>
  <c r="T430"/>
  <c r="S430"/>
  <c r="R430"/>
  <c r="Q430"/>
  <c r="P430"/>
  <c r="O430"/>
  <c r="N430"/>
  <c r="M430"/>
  <c r="L430"/>
  <c r="K430"/>
  <c r="T429"/>
  <c r="S429"/>
  <c r="R429"/>
  <c r="Q429"/>
  <c r="P429"/>
  <c r="O429"/>
  <c r="N429"/>
  <c r="M429"/>
  <c r="L429"/>
  <c r="K429"/>
  <c r="T428"/>
  <c r="S428"/>
  <c r="R428"/>
  <c r="Q428"/>
  <c r="P428"/>
  <c r="O428"/>
  <c r="N428"/>
  <c r="M428"/>
  <c r="L428"/>
  <c r="K428"/>
  <c r="T427"/>
  <c r="S427"/>
  <c r="R427"/>
  <c r="Q427"/>
  <c r="P427"/>
  <c r="O427"/>
  <c r="N427"/>
  <c r="M427"/>
  <c r="L427"/>
  <c r="K427"/>
  <c r="T426"/>
  <c r="S426"/>
  <c r="R426"/>
  <c r="Q426"/>
  <c r="P426"/>
  <c r="O426"/>
  <c r="N426"/>
  <c r="M426"/>
  <c r="L426"/>
  <c r="K426"/>
  <c r="T425"/>
  <c r="S425"/>
  <c r="R425"/>
  <c r="Q425"/>
  <c r="P425"/>
  <c r="O425"/>
  <c r="N425"/>
  <c r="M425"/>
  <c r="L425"/>
  <c r="K425"/>
  <c r="T424"/>
  <c r="S424"/>
  <c r="R424"/>
  <c r="Q424"/>
  <c r="P424"/>
  <c r="O424"/>
  <c r="N424"/>
  <c r="M424"/>
  <c r="L424"/>
  <c r="K424"/>
  <c r="T423"/>
  <c r="S423"/>
  <c r="R423"/>
  <c r="Q423"/>
  <c r="P423"/>
  <c r="O423"/>
  <c r="N423"/>
  <c r="M423"/>
  <c r="L423"/>
  <c r="K423"/>
  <c r="T422"/>
  <c r="S422"/>
  <c r="R422"/>
  <c r="Q422"/>
  <c r="P422"/>
  <c r="O422"/>
  <c r="N422"/>
  <c r="M422"/>
  <c r="L422"/>
  <c r="K422"/>
  <c r="T421"/>
  <c r="S421"/>
  <c r="R421"/>
  <c r="Q421"/>
  <c r="P421"/>
  <c r="O421"/>
  <c r="N421"/>
  <c r="M421"/>
  <c r="L421"/>
  <c r="K421"/>
  <c r="T420"/>
  <c r="S420"/>
  <c r="R420"/>
  <c r="Q420"/>
  <c r="P420"/>
  <c r="O420"/>
  <c r="N420"/>
  <c r="M420"/>
  <c r="L420"/>
  <c r="K420"/>
  <c r="T419"/>
  <c r="S419"/>
  <c r="R419"/>
  <c r="Q419"/>
  <c r="P419"/>
  <c r="O419"/>
  <c r="N419"/>
  <c r="M419"/>
  <c r="L419"/>
  <c r="K419"/>
  <c r="T418"/>
  <c r="S418"/>
  <c r="R418"/>
  <c r="Q418"/>
  <c r="P418"/>
  <c r="O418"/>
  <c r="N418"/>
  <c r="M418"/>
  <c r="L418"/>
  <c r="K418"/>
  <c r="T417"/>
  <c r="S417"/>
  <c r="R417"/>
  <c r="Q417"/>
  <c r="P417"/>
  <c r="O417"/>
  <c r="N417"/>
  <c r="M417"/>
  <c r="L417"/>
  <c r="K417"/>
  <c r="T416"/>
  <c r="S416"/>
  <c r="R416"/>
  <c r="Q416"/>
  <c r="P416"/>
  <c r="O416"/>
  <c r="N416"/>
  <c r="M416"/>
  <c r="L416"/>
  <c r="K416"/>
  <c r="T415"/>
  <c r="S415"/>
  <c r="R415"/>
  <c r="Q415"/>
  <c r="P415"/>
  <c r="O415"/>
  <c r="N415"/>
  <c r="M415"/>
  <c r="L415"/>
  <c r="K415"/>
  <c r="T414"/>
  <c r="S414"/>
  <c r="R414"/>
  <c r="Q414"/>
  <c r="P414"/>
  <c r="O414"/>
  <c r="N414"/>
  <c r="M414"/>
  <c r="L414"/>
  <c r="K414"/>
  <c r="T413"/>
  <c r="S413"/>
  <c r="R413"/>
  <c r="Q413"/>
  <c r="P413"/>
  <c r="O413"/>
  <c r="N413"/>
  <c r="M413"/>
  <c r="L413"/>
  <c r="K413"/>
  <c r="T412"/>
  <c r="S412"/>
  <c r="R412"/>
  <c r="Q412"/>
  <c r="P412"/>
  <c r="O412"/>
  <c r="N412"/>
  <c r="M412"/>
  <c r="L412"/>
  <c r="K412"/>
  <c r="T411"/>
  <c r="S411"/>
  <c r="R411"/>
  <c r="Q411"/>
  <c r="P411"/>
  <c r="O411"/>
  <c r="N411"/>
  <c r="M411"/>
  <c r="L411"/>
  <c r="K411"/>
  <c r="T410"/>
  <c r="S410"/>
  <c r="R410"/>
  <c r="Q410"/>
  <c r="P410"/>
  <c r="O410"/>
  <c r="N410"/>
  <c r="M410"/>
  <c r="L410"/>
  <c r="K410"/>
  <c r="T409"/>
  <c r="S409"/>
  <c r="R409"/>
  <c r="Q409"/>
  <c r="P409"/>
  <c r="O409"/>
  <c r="N409"/>
  <c r="M409"/>
  <c r="L409"/>
  <c r="K409"/>
  <c r="T408"/>
  <c r="S408"/>
  <c r="R408"/>
  <c r="Q408"/>
  <c r="P408"/>
  <c r="O408"/>
  <c r="N408"/>
  <c r="M408"/>
  <c r="L408"/>
  <c r="K408"/>
  <c r="T407"/>
  <c r="S407"/>
  <c r="R407"/>
  <c r="Q407"/>
  <c r="P407"/>
  <c r="O407"/>
  <c r="N407"/>
  <c r="M407"/>
  <c r="L407"/>
  <c r="K407"/>
  <c r="T406"/>
  <c r="S406"/>
  <c r="R406"/>
  <c r="Q406"/>
  <c r="P406"/>
  <c r="O406"/>
  <c r="N406"/>
  <c r="M406"/>
  <c r="L406"/>
  <c r="K406"/>
  <c r="T405"/>
  <c r="S405"/>
  <c r="R405"/>
  <c r="Q405"/>
  <c r="P405"/>
  <c r="O405"/>
  <c r="N405"/>
  <c r="M405"/>
  <c r="L405"/>
  <c r="K405"/>
  <c r="T404"/>
  <c r="S404"/>
  <c r="R404"/>
  <c r="Q404"/>
  <c r="P404"/>
  <c r="O404"/>
  <c r="N404"/>
  <c r="M404"/>
  <c r="L404"/>
  <c r="K404"/>
  <c r="T403"/>
  <c r="S403"/>
  <c r="R403"/>
  <c r="Q403"/>
  <c r="P403"/>
  <c r="O403"/>
  <c r="N403"/>
  <c r="M403"/>
  <c r="L403"/>
  <c r="K403"/>
  <c r="T402"/>
  <c r="S402"/>
  <c r="R402"/>
  <c r="Q402"/>
  <c r="P402"/>
  <c r="O402"/>
  <c r="N402"/>
  <c r="M402"/>
  <c r="L402"/>
  <c r="K402"/>
  <c r="T401"/>
  <c r="S401"/>
  <c r="R401"/>
  <c r="Q401"/>
  <c r="P401"/>
  <c r="O401"/>
  <c r="N401"/>
  <c r="M401"/>
  <c r="L401"/>
  <c r="K401"/>
  <c r="T400"/>
  <c r="S400"/>
  <c r="R400"/>
  <c r="Q400"/>
  <c r="P400"/>
  <c r="O400"/>
  <c r="N400"/>
  <c r="M400"/>
  <c r="L400"/>
  <c r="K400"/>
  <c r="T399"/>
  <c r="S399"/>
  <c r="R399"/>
  <c r="Q399"/>
  <c r="P399"/>
  <c r="O399"/>
  <c r="N399"/>
  <c r="M399"/>
  <c r="L399"/>
  <c r="K399"/>
  <c r="T398"/>
  <c r="S398"/>
  <c r="R398"/>
  <c r="Q398"/>
  <c r="P398"/>
  <c r="O398"/>
  <c r="N398"/>
  <c r="M398"/>
  <c r="L398"/>
  <c r="K398"/>
  <c r="T397"/>
  <c r="S397"/>
  <c r="R397"/>
  <c r="Q397"/>
  <c r="P397"/>
  <c r="O397"/>
  <c r="N397"/>
  <c r="M397"/>
  <c r="L397"/>
  <c r="K397"/>
  <c r="T396"/>
  <c r="S396"/>
  <c r="R396"/>
  <c r="Q396"/>
  <c r="P396"/>
  <c r="O396"/>
  <c r="N396"/>
  <c r="M396"/>
  <c r="L396"/>
  <c r="K396"/>
  <c r="T395"/>
  <c r="S395"/>
  <c r="R395"/>
  <c r="Q395"/>
  <c r="P395"/>
  <c r="O395"/>
  <c r="N395"/>
  <c r="M395"/>
  <c r="L395"/>
  <c r="K395"/>
  <c r="T394"/>
  <c r="S394"/>
  <c r="R394"/>
  <c r="Q394"/>
  <c r="P394"/>
  <c r="O394"/>
  <c r="N394"/>
  <c r="M394"/>
  <c r="L394"/>
  <c r="K394"/>
  <c r="T393"/>
  <c r="S393"/>
  <c r="R393"/>
  <c r="Q393"/>
  <c r="P393"/>
  <c r="O393"/>
  <c r="N393"/>
  <c r="M393"/>
  <c r="L393"/>
  <c r="K393"/>
  <c r="T392"/>
  <c r="S392"/>
  <c r="R392"/>
  <c r="Q392"/>
  <c r="P392"/>
  <c r="O392"/>
  <c r="N392"/>
  <c r="M392"/>
  <c r="L392"/>
  <c r="K392"/>
  <c r="T391"/>
  <c r="S391"/>
  <c r="R391"/>
  <c r="Q391"/>
  <c r="P391"/>
  <c r="O391"/>
  <c r="N391"/>
  <c r="M391"/>
  <c r="L391"/>
  <c r="K391"/>
  <c r="T390"/>
  <c r="S390"/>
  <c r="R390"/>
  <c r="Q390"/>
  <c r="P390"/>
  <c r="O390"/>
  <c r="N390"/>
  <c r="M390"/>
  <c r="L390"/>
  <c r="K390"/>
  <c r="T389"/>
  <c r="S389"/>
  <c r="R389"/>
  <c r="Q389"/>
  <c r="P389"/>
  <c r="O389"/>
  <c r="N389"/>
  <c r="M389"/>
  <c r="L389"/>
  <c r="K389"/>
  <c r="T388"/>
  <c r="S388"/>
  <c r="R388"/>
  <c r="Q388"/>
  <c r="P388"/>
  <c r="O388"/>
  <c r="N388"/>
  <c r="M388"/>
  <c r="L388"/>
  <c r="K388"/>
  <c r="T387"/>
  <c r="S387"/>
  <c r="R387"/>
  <c r="Q387"/>
  <c r="P387"/>
  <c r="O387"/>
  <c r="N387"/>
  <c r="M387"/>
  <c r="L387"/>
  <c r="K387"/>
  <c r="T386"/>
  <c r="S386"/>
  <c r="R386"/>
  <c r="Q386"/>
  <c r="P386"/>
  <c r="O386"/>
  <c r="N386"/>
  <c r="M386"/>
  <c r="L386"/>
  <c r="K386"/>
  <c r="T385"/>
  <c r="S385"/>
  <c r="R385"/>
  <c r="Q385"/>
  <c r="P385"/>
  <c r="O385"/>
  <c r="N385"/>
  <c r="M385"/>
  <c r="L385"/>
  <c r="K385"/>
  <c r="T384"/>
  <c r="S384"/>
  <c r="R384"/>
  <c r="Q384"/>
  <c r="P384"/>
  <c r="O384"/>
  <c r="N384"/>
  <c r="M384"/>
  <c r="L384"/>
  <c r="K384"/>
  <c r="T383"/>
  <c r="S383"/>
  <c r="R383"/>
  <c r="Q383"/>
  <c r="P383"/>
  <c r="O383"/>
  <c r="N383"/>
  <c r="M383"/>
  <c r="L383"/>
  <c r="K383"/>
  <c r="T382"/>
  <c r="S382"/>
  <c r="R382"/>
  <c r="Q382"/>
  <c r="P382"/>
  <c r="O382"/>
  <c r="N382"/>
  <c r="M382"/>
  <c r="L382"/>
  <c r="K382"/>
  <c r="T381"/>
  <c r="S381"/>
  <c r="R381"/>
  <c r="Q381"/>
  <c r="P381"/>
  <c r="O381"/>
  <c r="N381"/>
  <c r="M381"/>
  <c r="L381"/>
  <c r="K381"/>
  <c r="T380"/>
  <c r="S380"/>
  <c r="R380"/>
  <c r="Q380"/>
  <c r="P380"/>
  <c r="O380"/>
  <c r="N380"/>
  <c r="M380"/>
  <c r="L380"/>
  <c r="K380"/>
  <c r="T379"/>
  <c r="S379"/>
  <c r="R379"/>
  <c r="Q379"/>
  <c r="P379"/>
  <c r="O379"/>
  <c r="N379"/>
  <c r="M379"/>
  <c r="L379"/>
  <c r="K379"/>
  <c r="T378"/>
  <c r="S378"/>
  <c r="R378"/>
  <c r="Q378"/>
  <c r="P378"/>
  <c r="O378"/>
  <c r="N378"/>
  <c r="M378"/>
  <c r="L378"/>
  <c r="K378"/>
  <c r="T377"/>
  <c r="S377"/>
  <c r="R377"/>
  <c r="Q377"/>
  <c r="P377"/>
  <c r="O377"/>
  <c r="N377"/>
  <c r="M377"/>
  <c r="L377"/>
  <c r="K377"/>
  <c r="T376"/>
  <c r="S376"/>
  <c r="R376"/>
  <c r="Q376"/>
  <c r="P376"/>
  <c r="O376"/>
  <c r="N376"/>
  <c r="M376"/>
  <c r="L376"/>
  <c r="K376"/>
  <c r="T375"/>
  <c r="S375"/>
  <c r="R375"/>
  <c r="Q375"/>
  <c r="P375"/>
  <c r="O375"/>
  <c r="N375"/>
  <c r="M375"/>
  <c r="L375"/>
  <c r="K375"/>
  <c r="T374"/>
  <c r="S374"/>
  <c r="R374"/>
  <c r="Q374"/>
  <c r="P374"/>
  <c r="O374"/>
  <c r="N374"/>
  <c r="M374"/>
  <c r="L374"/>
  <c r="K374"/>
  <c r="T373"/>
  <c r="S373"/>
  <c r="R373"/>
  <c r="Q373"/>
  <c r="P373"/>
  <c r="O373"/>
  <c r="N373"/>
  <c r="M373"/>
  <c r="L373"/>
  <c r="K373"/>
  <c r="T372"/>
  <c r="S372"/>
  <c r="R372"/>
  <c r="Q372"/>
  <c r="P372"/>
  <c r="O372"/>
  <c r="N372"/>
  <c r="M372"/>
  <c r="L372"/>
  <c r="K372"/>
  <c r="T371"/>
  <c r="S371"/>
  <c r="R371"/>
  <c r="Q371"/>
  <c r="P371"/>
  <c r="O371"/>
  <c r="N371"/>
  <c r="M371"/>
  <c r="L371"/>
  <c r="K371"/>
  <c r="T370"/>
  <c r="S370"/>
  <c r="R370"/>
  <c r="Q370"/>
  <c r="P370"/>
  <c r="O370"/>
  <c r="N370"/>
  <c r="M370"/>
  <c r="L370"/>
  <c r="K370"/>
  <c r="T369"/>
  <c r="S369"/>
  <c r="R369"/>
  <c r="Q369"/>
  <c r="P369"/>
  <c r="O369"/>
  <c r="N369"/>
  <c r="M369"/>
  <c r="L369"/>
  <c r="K369"/>
  <c r="T368"/>
  <c r="S368"/>
  <c r="R368"/>
  <c r="Q368"/>
  <c r="P368"/>
  <c r="O368"/>
  <c r="N368"/>
  <c r="M368"/>
  <c r="L368"/>
  <c r="K368"/>
  <c r="T367"/>
  <c r="S367"/>
  <c r="R367"/>
  <c r="Q367"/>
  <c r="P367"/>
  <c r="O367"/>
  <c r="N367"/>
  <c r="M367"/>
  <c r="L367"/>
  <c r="K367"/>
  <c r="T366"/>
  <c r="S366"/>
  <c r="R366"/>
  <c r="Q366"/>
  <c r="P366"/>
  <c r="O366"/>
  <c r="N366"/>
  <c r="M366"/>
  <c r="L366"/>
  <c r="K366"/>
  <c r="T365"/>
  <c r="S365"/>
  <c r="R365"/>
  <c r="Q365"/>
  <c r="P365"/>
  <c r="O365"/>
  <c r="N365"/>
  <c r="M365"/>
  <c r="L365"/>
  <c r="K365"/>
  <c r="T364"/>
  <c r="S364"/>
  <c r="R364"/>
  <c r="Q364"/>
  <c r="P364"/>
  <c r="O364"/>
  <c r="N364"/>
  <c r="M364"/>
  <c r="L364"/>
  <c r="K364"/>
  <c r="T363"/>
  <c r="S363"/>
  <c r="R363"/>
  <c r="Q363"/>
  <c r="P363"/>
  <c r="O363"/>
  <c r="N363"/>
  <c r="M363"/>
  <c r="L363"/>
  <c r="K363"/>
  <c r="T362"/>
  <c r="S362"/>
  <c r="R362"/>
  <c r="Q362"/>
  <c r="P362"/>
  <c r="O362"/>
  <c r="N362"/>
  <c r="M362"/>
  <c r="L362"/>
  <c r="K362"/>
  <c r="T361"/>
  <c r="S361"/>
  <c r="R361"/>
  <c r="Q361"/>
  <c r="P361"/>
  <c r="O361"/>
  <c r="N361"/>
  <c r="M361"/>
  <c r="L361"/>
  <c r="K361"/>
  <c r="T360"/>
  <c r="S360"/>
  <c r="R360"/>
  <c r="Q360"/>
  <c r="P360"/>
  <c r="O360"/>
  <c r="N360"/>
  <c r="M360"/>
  <c r="L360"/>
  <c r="K360"/>
  <c r="T359"/>
  <c r="S359"/>
  <c r="R359"/>
  <c r="Q359"/>
  <c r="P359"/>
  <c r="O359"/>
  <c r="N359"/>
  <c r="M359"/>
  <c r="L359"/>
  <c r="K359"/>
  <c r="T358"/>
  <c r="S358"/>
  <c r="R358"/>
  <c r="Q358"/>
  <c r="P358"/>
  <c r="O358"/>
  <c r="N358"/>
  <c r="M358"/>
  <c r="L358"/>
  <c r="K358"/>
  <c r="T357"/>
  <c r="S357"/>
  <c r="R357"/>
  <c r="Q357"/>
  <c r="P357"/>
  <c r="O357"/>
  <c r="N357"/>
  <c r="M357"/>
  <c r="L357"/>
  <c r="K357"/>
  <c r="T356"/>
  <c r="S356"/>
  <c r="R356"/>
  <c r="Q356"/>
  <c r="P356"/>
  <c r="O356"/>
  <c r="N356"/>
  <c r="M356"/>
  <c r="L356"/>
  <c r="K356"/>
  <c r="T355"/>
  <c r="S355"/>
  <c r="R355"/>
  <c r="Q355"/>
  <c r="P355"/>
  <c r="O355"/>
  <c r="N355"/>
  <c r="M355"/>
  <c r="L355"/>
  <c r="K355"/>
  <c r="T354"/>
  <c r="S354"/>
  <c r="R354"/>
  <c r="Q354"/>
  <c r="P354"/>
  <c r="O354"/>
  <c r="N354"/>
  <c r="M354"/>
  <c r="L354"/>
  <c r="K354"/>
  <c r="T353"/>
  <c r="S353"/>
  <c r="R353"/>
  <c r="Q353"/>
  <c r="P353"/>
  <c r="O353"/>
  <c r="N353"/>
  <c r="M353"/>
  <c r="L353"/>
  <c r="K353"/>
  <c r="T352"/>
  <c r="S352"/>
  <c r="R352"/>
  <c r="Q352"/>
  <c r="P352"/>
  <c r="O352"/>
  <c r="N352"/>
  <c r="M352"/>
  <c r="L352"/>
  <c r="K352"/>
  <c r="T351"/>
  <c r="S351"/>
  <c r="R351"/>
  <c r="Q351"/>
  <c r="P351"/>
  <c r="O351"/>
  <c r="N351"/>
  <c r="M351"/>
  <c r="L351"/>
  <c r="K351"/>
  <c r="T350"/>
  <c r="S350"/>
  <c r="R350"/>
  <c r="Q350"/>
  <c r="P350"/>
  <c r="O350"/>
  <c r="N350"/>
  <c r="M350"/>
  <c r="L350"/>
  <c r="K350"/>
  <c r="T349"/>
  <c r="S349"/>
  <c r="R349"/>
  <c r="Q349"/>
  <c r="P349"/>
  <c r="O349"/>
  <c r="N349"/>
  <c r="M349"/>
  <c r="L349"/>
  <c r="K349"/>
  <c r="T348"/>
  <c r="S348"/>
  <c r="R348"/>
  <c r="Q348"/>
  <c r="P348"/>
  <c r="O348"/>
  <c r="N348"/>
  <c r="M348"/>
  <c r="L348"/>
  <c r="K348"/>
  <c r="T347"/>
  <c r="S347"/>
  <c r="R347"/>
  <c r="Q347"/>
  <c r="P347"/>
  <c r="O347"/>
  <c r="N347"/>
  <c r="M347"/>
  <c r="L347"/>
  <c r="K347"/>
  <c r="T346"/>
  <c r="S346"/>
  <c r="R346"/>
  <c r="Q346"/>
  <c r="P346"/>
  <c r="O346"/>
  <c r="N346"/>
  <c r="M346"/>
  <c r="L346"/>
  <c r="K346"/>
  <c r="T345"/>
  <c r="S345"/>
  <c r="R345"/>
  <c r="Q345"/>
  <c r="P345"/>
  <c r="O345"/>
  <c r="N345"/>
  <c r="M345"/>
  <c r="L345"/>
  <c r="K345"/>
  <c r="T344"/>
  <c r="S344"/>
  <c r="R344"/>
  <c r="Q344"/>
  <c r="P344"/>
  <c r="O344"/>
  <c r="N344"/>
  <c r="M344"/>
  <c r="L344"/>
  <c r="K344"/>
  <c r="T343"/>
  <c r="S343"/>
  <c r="R343"/>
  <c r="Q343"/>
  <c r="P343"/>
  <c r="O343"/>
  <c r="N343"/>
  <c r="M343"/>
  <c r="L343"/>
  <c r="K343"/>
  <c r="T342"/>
  <c r="S342"/>
  <c r="R342"/>
  <c r="Q342"/>
  <c r="P342"/>
  <c r="O342"/>
  <c r="N342"/>
  <c r="M342"/>
  <c r="L342"/>
  <c r="K342"/>
  <c r="T341"/>
  <c r="S341"/>
  <c r="R341"/>
  <c r="Q341"/>
  <c r="P341"/>
  <c r="O341"/>
  <c r="N341"/>
  <c r="M341"/>
  <c r="L341"/>
  <c r="K341"/>
  <c r="T340"/>
  <c r="S340"/>
  <c r="R340"/>
  <c r="Q340"/>
  <c r="P340"/>
  <c r="O340"/>
  <c r="N340"/>
  <c r="M340"/>
  <c r="L340"/>
  <c r="K340"/>
  <c r="T339"/>
  <c r="S339"/>
  <c r="R339"/>
  <c r="Q339"/>
  <c r="P339"/>
  <c r="O339"/>
  <c r="N339"/>
  <c r="M339"/>
  <c r="L339"/>
  <c r="K339"/>
  <c r="T338"/>
  <c r="S338"/>
  <c r="R338"/>
  <c r="Q338"/>
  <c r="P338"/>
  <c r="O338"/>
  <c r="N338"/>
  <c r="M338"/>
  <c r="L338"/>
  <c r="K338"/>
  <c r="T337"/>
  <c r="S337"/>
  <c r="R337"/>
  <c r="Q337"/>
  <c r="P337"/>
  <c r="O337"/>
  <c r="N337"/>
  <c r="M337"/>
  <c r="L337"/>
  <c r="K337"/>
  <c r="T336"/>
  <c r="S336"/>
  <c r="R336"/>
  <c r="Q336"/>
  <c r="P336"/>
  <c r="O336"/>
  <c r="N336"/>
  <c r="M336"/>
  <c r="L336"/>
  <c r="K336"/>
  <c r="T335"/>
  <c r="S335"/>
  <c r="R335"/>
  <c r="Q335"/>
  <c r="P335"/>
  <c r="O335"/>
  <c r="N335"/>
  <c r="M335"/>
  <c r="L335"/>
  <c r="K335"/>
  <c r="T334"/>
  <c r="S334"/>
  <c r="R334"/>
  <c r="Q334"/>
  <c r="P334"/>
  <c r="O334"/>
  <c r="N334"/>
  <c r="M334"/>
  <c r="L334"/>
  <c r="K334"/>
  <c r="T333"/>
  <c r="S333"/>
  <c r="R333"/>
  <c r="Q333"/>
  <c r="P333"/>
  <c r="O333"/>
  <c r="N333"/>
  <c r="M333"/>
  <c r="L333"/>
  <c r="K333"/>
  <c r="T332"/>
  <c r="S332"/>
  <c r="R332"/>
  <c r="Q332"/>
  <c r="P332"/>
  <c r="O332"/>
  <c r="N332"/>
  <c r="M332"/>
  <c r="L332"/>
  <c r="K332"/>
  <c r="T331"/>
  <c r="S331"/>
  <c r="R331"/>
  <c r="Q331"/>
  <c r="P331"/>
  <c r="O331"/>
  <c r="N331"/>
  <c r="M331"/>
  <c r="L331"/>
  <c r="K331"/>
  <c r="T330"/>
  <c r="S330"/>
  <c r="R330"/>
  <c r="Q330"/>
  <c r="P330"/>
  <c r="O330"/>
  <c r="N330"/>
  <c r="M330"/>
  <c r="L330"/>
  <c r="K330"/>
  <c r="T329"/>
  <c r="S329"/>
  <c r="R329"/>
  <c r="Q329"/>
  <c r="P329"/>
  <c r="O329"/>
  <c r="N329"/>
  <c r="M329"/>
  <c r="L329"/>
  <c r="K329"/>
  <c r="T328"/>
  <c r="S328"/>
  <c r="R328"/>
  <c r="Q328"/>
  <c r="P328"/>
  <c r="O328"/>
  <c r="N328"/>
  <c r="M328"/>
  <c r="L328"/>
  <c r="K328"/>
  <c r="T327"/>
  <c r="S327"/>
  <c r="R327"/>
  <c r="Q327"/>
  <c r="P327"/>
  <c r="O327"/>
  <c r="N327"/>
  <c r="M327"/>
  <c r="L327"/>
  <c r="K327"/>
  <c r="T326"/>
  <c r="S326"/>
  <c r="R326"/>
  <c r="Q326"/>
  <c r="P326"/>
  <c r="O326"/>
  <c r="N326"/>
  <c r="M326"/>
  <c r="L326"/>
  <c r="K326"/>
  <c r="T325"/>
  <c r="S325"/>
  <c r="R325"/>
  <c r="Q325"/>
  <c r="P325"/>
  <c r="O325"/>
  <c r="N325"/>
  <c r="M325"/>
  <c r="L325"/>
  <c r="K325"/>
  <c r="T324"/>
  <c r="S324"/>
  <c r="R324"/>
  <c r="Q324"/>
  <c r="P324"/>
  <c r="O324"/>
  <c r="N324"/>
  <c r="M324"/>
  <c r="L324"/>
  <c r="K324"/>
  <c r="T323"/>
  <c r="S323"/>
  <c r="R323"/>
  <c r="Q323"/>
  <c r="P323"/>
  <c r="O323"/>
  <c r="N323"/>
  <c r="M323"/>
  <c r="L323"/>
  <c r="K323"/>
  <c r="T322"/>
  <c r="S322"/>
  <c r="R322"/>
  <c r="Q322"/>
  <c r="P322"/>
  <c r="O322"/>
  <c r="N322"/>
  <c r="M322"/>
  <c r="L322"/>
  <c r="K322"/>
  <c r="T321"/>
  <c r="S321"/>
  <c r="R321"/>
  <c r="Q321"/>
  <c r="P321"/>
  <c r="O321"/>
  <c r="N321"/>
  <c r="M321"/>
  <c r="L321"/>
  <c r="K321"/>
  <c r="T320"/>
  <c r="S320"/>
  <c r="R320"/>
  <c r="Q320"/>
  <c r="P320"/>
  <c r="O320"/>
  <c r="N320"/>
  <c r="M320"/>
  <c r="L320"/>
  <c r="K320"/>
  <c r="T319"/>
  <c r="S319"/>
  <c r="R319"/>
  <c r="Q319"/>
  <c r="P319"/>
  <c r="O319"/>
  <c r="N319"/>
  <c r="M319"/>
  <c r="L319"/>
  <c r="K319"/>
  <c r="T318"/>
  <c r="S318"/>
  <c r="R318"/>
  <c r="Q318"/>
  <c r="P318"/>
  <c r="O318"/>
  <c r="N318"/>
  <c r="M318"/>
  <c r="L318"/>
  <c r="K318"/>
  <c r="T317"/>
  <c r="S317"/>
  <c r="R317"/>
  <c r="Q317"/>
  <c r="P317"/>
  <c r="O317"/>
  <c r="N317"/>
  <c r="M317"/>
  <c r="L317"/>
  <c r="K317"/>
  <c r="T316"/>
  <c r="S316"/>
  <c r="R316"/>
  <c r="Q316"/>
  <c r="P316"/>
  <c r="O316"/>
  <c r="N316"/>
  <c r="M316"/>
  <c r="L316"/>
  <c r="K316"/>
  <c r="T315"/>
  <c r="S315"/>
  <c r="R315"/>
  <c r="Q315"/>
  <c r="P315"/>
  <c r="O315"/>
  <c r="N315"/>
  <c r="M315"/>
  <c r="L315"/>
  <c r="K315"/>
  <c r="T314"/>
  <c r="S314"/>
  <c r="R314"/>
  <c r="Q314"/>
  <c r="P314"/>
  <c r="O314"/>
  <c r="N314"/>
  <c r="M314"/>
  <c r="L314"/>
  <c r="K314"/>
  <c r="T313"/>
  <c r="S313"/>
  <c r="R313"/>
  <c r="Q313"/>
  <c r="P313"/>
  <c r="O313"/>
  <c r="N313"/>
  <c r="M313"/>
  <c r="L313"/>
  <c r="K313"/>
  <c r="T312"/>
  <c r="S312"/>
  <c r="R312"/>
  <c r="Q312"/>
  <c r="P312"/>
  <c r="O312"/>
  <c r="N312"/>
  <c r="M312"/>
  <c r="L312"/>
  <c r="K312"/>
  <c r="T311"/>
  <c r="S311"/>
  <c r="R311"/>
  <c r="Q311"/>
  <c r="P311"/>
  <c r="O311"/>
  <c r="N311"/>
  <c r="M311"/>
  <c r="L311"/>
  <c r="K311"/>
  <c r="T310"/>
  <c r="S310"/>
  <c r="R310"/>
  <c r="Q310"/>
  <c r="P310"/>
  <c r="O310"/>
  <c r="N310"/>
  <c r="M310"/>
  <c r="L310"/>
  <c r="K310"/>
  <c r="T309"/>
  <c r="S309"/>
  <c r="R309"/>
  <c r="Q309"/>
  <c r="P309"/>
  <c r="O309"/>
  <c r="N309"/>
  <c r="M309"/>
  <c r="L309"/>
  <c r="K309"/>
  <c r="T308"/>
  <c r="S308"/>
  <c r="R308"/>
  <c r="Q308"/>
  <c r="P308"/>
  <c r="O308"/>
  <c r="N308"/>
  <c r="M308"/>
  <c r="L308"/>
  <c r="K308"/>
  <c r="T307"/>
  <c r="S307"/>
  <c r="R307"/>
  <c r="Q307"/>
  <c r="P307"/>
  <c r="O307"/>
  <c r="N307"/>
  <c r="M307"/>
  <c r="L307"/>
  <c r="K307"/>
  <c r="T306"/>
  <c r="S306"/>
  <c r="R306"/>
  <c r="Q306"/>
  <c r="P306"/>
  <c r="O306"/>
  <c r="N306"/>
  <c r="M306"/>
  <c r="L306"/>
  <c r="K306"/>
  <c r="T305"/>
  <c r="S305"/>
  <c r="R305"/>
  <c r="Q305"/>
  <c r="P305"/>
  <c r="O305"/>
  <c r="N305"/>
  <c r="M305"/>
  <c r="L305"/>
  <c r="K305"/>
  <c r="T304"/>
  <c r="S304"/>
  <c r="R304"/>
  <c r="Q304"/>
  <c r="P304"/>
  <c r="O304"/>
  <c r="N304"/>
  <c r="M304"/>
  <c r="L304"/>
  <c r="K304"/>
  <c r="T303"/>
  <c r="S303"/>
  <c r="R303"/>
  <c r="Q303"/>
  <c r="P303"/>
  <c r="O303"/>
  <c r="N303"/>
  <c r="M303"/>
  <c r="L303"/>
  <c r="K303"/>
  <c r="T302"/>
  <c r="S302"/>
  <c r="R302"/>
  <c r="Q302"/>
  <c r="P302"/>
  <c r="O302"/>
  <c r="N302"/>
  <c r="M302"/>
  <c r="L302"/>
  <c r="K302"/>
  <c r="T301"/>
  <c r="S301"/>
  <c r="R301"/>
  <c r="Q301"/>
  <c r="P301"/>
  <c r="O301"/>
  <c r="N301"/>
  <c r="M301"/>
  <c r="L301"/>
  <c r="K301"/>
  <c r="T300"/>
  <c r="S300"/>
  <c r="R300"/>
  <c r="Q300"/>
  <c r="P300"/>
  <c r="O300"/>
  <c r="N300"/>
  <c r="M300"/>
  <c r="L300"/>
  <c r="K300"/>
  <c r="T299"/>
  <c r="S299"/>
  <c r="R299"/>
  <c r="Q299"/>
  <c r="P299"/>
  <c r="O299"/>
  <c r="N299"/>
  <c r="M299"/>
  <c r="L299"/>
  <c r="K299"/>
  <c r="T298"/>
  <c r="S298"/>
  <c r="R298"/>
  <c r="Q298"/>
  <c r="P298"/>
  <c r="O298"/>
  <c r="N298"/>
  <c r="M298"/>
  <c r="L298"/>
  <c r="K298"/>
  <c r="T297"/>
  <c r="S297"/>
  <c r="R297"/>
  <c r="Q297"/>
  <c r="P297"/>
  <c r="O297"/>
  <c r="N297"/>
  <c r="M297"/>
  <c r="L297"/>
  <c r="K297"/>
  <c r="T296"/>
  <c r="S296"/>
  <c r="R296"/>
  <c r="Q296"/>
  <c r="P296"/>
  <c r="O296"/>
  <c r="N296"/>
  <c r="M296"/>
  <c r="L296"/>
  <c r="K296"/>
  <c r="T295"/>
  <c r="S295"/>
  <c r="R295"/>
  <c r="Q295"/>
  <c r="P295"/>
  <c r="O295"/>
  <c r="N295"/>
  <c r="M295"/>
  <c r="L295"/>
  <c r="K295"/>
  <c r="T294"/>
  <c r="S294"/>
  <c r="R294"/>
  <c r="Q294"/>
  <c r="P294"/>
  <c r="O294"/>
  <c r="N294"/>
  <c r="M294"/>
  <c r="L294"/>
  <c r="K294"/>
  <c r="T293"/>
  <c r="S293"/>
  <c r="R293"/>
  <c r="Q293"/>
  <c r="P293"/>
  <c r="O293"/>
  <c r="N293"/>
  <c r="M293"/>
  <c r="L293"/>
  <c r="K293"/>
  <c r="T292"/>
  <c r="S292"/>
  <c r="R292"/>
  <c r="Q292"/>
  <c r="P292"/>
  <c r="O292"/>
  <c r="N292"/>
  <c r="M292"/>
  <c r="L292"/>
  <c r="K292"/>
  <c r="T291"/>
  <c r="S291"/>
  <c r="R291"/>
  <c r="Q291"/>
  <c r="P291"/>
  <c r="O291"/>
  <c r="N291"/>
  <c r="M291"/>
  <c r="L291"/>
  <c r="K291"/>
  <c r="T290"/>
  <c r="S290"/>
  <c r="R290"/>
  <c r="Q290"/>
  <c r="P290"/>
  <c r="O290"/>
  <c r="N290"/>
  <c r="M290"/>
  <c r="L290"/>
  <c r="K290"/>
  <c r="T289"/>
  <c r="S289"/>
  <c r="R289"/>
  <c r="Q289"/>
  <c r="P289"/>
  <c r="O289"/>
  <c r="N289"/>
  <c r="M289"/>
  <c r="L289"/>
  <c r="K289"/>
  <c r="T288"/>
  <c r="S288"/>
  <c r="R288"/>
  <c r="Q288"/>
  <c r="P288"/>
  <c r="O288"/>
  <c r="N288"/>
  <c r="M288"/>
  <c r="L288"/>
  <c r="K288"/>
  <c r="T287"/>
  <c r="S287"/>
  <c r="R287"/>
  <c r="Q287"/>
  <c r="P287"/>
  <c r="O287"/>
  <c r="N287"/>
  <c r="M287"/>
  <c r="L287"/>
  <c r="K287"/>
  <c r="T286"/>
  <c r="S286"/>
  <c r="R286"/>
  <c r="Q286"/>
  <c r="P286"/>
  <c r="O286"/>
  <c r="N286"/>
  <c r="M286"/>
  <c r="L286"/>
  <c r="K286"/>
  <c r="T285"/>
  <c r="S285"/>
  <c r="R285"/>
  <c r="Q285"/>
  <c r="P285"/>
  <c r="O285"/>
  <c r="N285"/>
  <c r="M285"/>
  <c r="L285"/>
  <c r="K285"/>
  <c r="T284"/>
  <c r="S284"/>
  <c r="R284"/>
  <c r="Q284"/>
  <c r="P284"/>
  <c r="O284"/>
  <c r="N284"/>
  <c r="M284"/>
  <c r="L284"/>
  <c r="K284"/>
  <c r="T283"/>
  <c r="S283"/>
  <c r="R283"/>
  <c r="Q283"/>
  <c r="P283"/>
  <c r="O283"/>
  <c r="N283"/>
  <c r="M283"/>
  <c r="L283"/>
  <c r="K283"/>
  <c r="T282"/>
  <c r="S282"/>
  <c r="R282"/>
  <c r="Q282"/>
  <c r="P282"/>
  <c r="O282"/>
  <c r="N282"/>
  <c r="M282"/>
  <c r="L282"/>
  <c r="K282"/>
  <c r="T281"/>
  <c r="S281"/>
  <c r="R281"/>
  <c r="Q281"/>
  <c r="P281"/>
  <c r="O281"/>
  <c r="N281"/>
  <c r="M281"/>
  <c r="L281"/>
  <c r="K281"/>
  <c r="T280"/>
  <c r="S280"/>
  <c r="R280"/>
  <c r="Q280"/>
  <c r="P280"/>
  <c r="O280"/>
  <c r="N280"/>
  <c r="M280"/>
  <c r="L280"/>
  <c r="K280"/>
  <c r="T279"/>
  <c r="S279"/>
  <c r="R279"/>
  <c r="Q279"/>
  <c r="P279"/>
  <c r="O279"/>
  <c r="N279"/>
  <c r="M279"/>
  <c r="L279"/>
  <c r="K279"/>
  <c r="T278"/>
  <c r="S278"/>
  <c r="R278"/>
  <c r="Q278"/>
  <c r="P278"/>
  <c r="O278"/>
  <c r="N278"/>
  <c r="M278"/>
  <c r="L278"/>
  <c r="K278"/>
  <c r="T277"/>
  <c r="S277"/>
  <c r="R277"/>
  <c r="Q277"/>
  <c r="P277"/>
  <c r="O277"/>
  <c r="N277"/>
  <c r="M277"/>
  <c r="L277"/>
  <c r="K277"/>
  <c r="T276"/>
  <c r="S276"/>
  <c r="R276"/>
  <c r="Q276"/>
  <c r="P276"/>
  <c r="O276"/>
  <c r="N276"/>
  <c r="M276"/>
  <c r="L276"/>
  <c r="K276"/>
  <c r="T275"/>
  <c r="S275"/>
  <c r="R275"/>
  <c r="Q275"/>
  <c r="P275"/>
  <c r="O275"/>
  <c r="N275"/>
  <c r="M275"/>
  <c r="L275"/>
  <c r="K275"/>
  <c r="T274"/>
  <c r="S274"/>
  <c r="R274"/>
  <c r="Q274"/>
  <c r="P274"/>
  <c r="O274"/>
  <c r="N274"/>
  <c r="M274"/>
  <c r="L274"/>
  <c r="K274"/>
  <c r="T273"/>
  <c r="S273"/>
  <c r="R273"/>
  <c r="Q273"/>
  <c r="P273"/>
  <c r="O273"/>
  <c r="N273"/>
  <c r="M273"/>
  <c r="L273"/>
  <c r="K273"/>
  <c r="T272"/>
  <c r="S272"/>
  <c r="R272"/>
  <c r="Q272"/>
  <c r="P272"/>
  <c r="O272"/>
  <c r="N272"/>
  <c r="M272"/>
  <c r="L272"/>
  <c r="K272"/>
  <c r="T271"/>
  <c r="S271"/>
  <c r="R271"/>
  <c r="Q271"/>
  <c r="P271"/>
  <c r="O271"/>
  <c r="N271"/>
  <c r="M271"/>
  <c r="L271"/>
  <c r="K271"/>
  <c r="T270"/>
  <c r="S270"/>
  <c r="R270"/>
  <c r="Q270"/>
  <c r="P270"/>
  <c r="O270"/>
  <c r="N270"/>
  <c r="M270"/>
  <c r="L270"/>
  <c r="K270"/>
  <c r="T269"/>
  <c r="S269"/>
  <c r="R269"/>
  <c r="Q269"/>
  <c r="P269"/>
  <c r="O269"/>
  <c r="N269"/>
  <c r="M269"/>
  <c r="L269"/>
  <c r="K269"/>
  <c r="T268"/>
  <c r="S268"/>
  <c r="R268"/>
  <c r="Q268"/>
  <c r="P268"/>
  <c r="O268"/>
  <c r="N268"/>
  <c r="M268"/>
  <c r="L268"/>
  <c r="K268"/>
  <c r="T267"/>
  <c r="S267"/>
  <c r="R267"/>
  <c r="Q267"/>
  <c r="P267"/>
  <c r="O267"/>
  <c r="N267"/>
  <c r="M267"/>
  <c r="L267"/>
  <c r="K267"/>
  <c r="T266"/>
  <c r="S266"/>
  <c r="R266"/>
  <c r="Q266"/>
  <c r="P266"/>
  <c r="O266"/>
  <c r="N266"/>
  <c r="M266"/>
  <c r="L266"/>
  <c r="K266"/>
  <c r="T265"/>
  <c r="S265"/>
  <c r="R265"/>
  <c r="Q265"/>
  <c r="P265"/>
  <c r="O265"/>
  <c r="N265"/>
  <c r="M265"/>
  <c r="L265"/>
  <c r="K265"/>
  <c r="T264"/>
  <c r="S264"/>
  <c r="R264"/>
  <c r="Q264"/>
  <c r="P264"/>
  <c r="O264"/>
  <c r="N264"/>
  <c r="M264"/>
  <c r="L264"/>
  <c r="K264"/>
  <c r="T263"/>
  <c r="S263"/>
  <c r="R263"/>
  <c r="Q263"/>
  <c r="P263"/>
  <c r="O263"/>
  <c r="N263"/>
  <c r="M263"/>
  <c r="L263"/>
  <c r="K263"/>
  <c r="T262"/>
  <c r="S262"/>
  <c r="R262"/>
  <c r="Q262"/>
  <c r="P262"/>
  <c r="O262"/>
  <c r="N262"/>
  <c r="M262"/>
  <c r="L262"/>
  <c r="K262"/>
  <c r="T261"/>
  <c r="S261"/>
  <c r="R261"/>
  <c r="Q261"/>
  <c r="P261"/>
  <c r="O261"/>
  <c r="N261"/>
  <c r="M261"/>
  <c r="L261"/>
  <c r="K261"/>
  <c r="T260"/>
  <c r="S260"/>
  <c r="R260"/>
  <c r="Q260"/>
  <c r="P260"/>
  <c r="O260"/>
  <c r="N260"/>
  <c r="M260"/>
  <c r="L260"/>
  <c r="K260"/>
  <c r="T259"/>
  <c r="S259"/>
  <c r="R259"/>
  <c r="Q259"/>
  <c r="P259"/>
  <c r="O259"/>
  <c r="N259"/>
  <c r="M259"/>
  <c r="L259"/>
  <c r="K259"/>
  <c r="T258"/>
  <c r="S258"/>
  <c r="R258"/>
  <c r="Q258"/>
  <c r="P258"/>
  <c r="O258"/>
  <c r="N258"/>
  <c r="M258"/>
  <c r="L258"/>
  <c r="K258"/>
  <c r="T257"/>
  <c r="S257"/>
  <c r="R257"/>
  <c r="Q257"/>
  <c r="P257"/>
  <c r="O257"/>
  <c r="N257"/>
  <c r="M257"/>
  <c r="L257"/>
  <c r="K257"/>
  <c r="T256"/>
  <c r="S256"/>
  <c r="R256"/>
  <c r="Q256"/>
  <c r="P256"/>
  <c r="O256"/>
  <c r="N256"/>
  <c r="M256"/>
  <c r="L256"/>
  <c r="K256"/>
  <c r="T255"/>
  <c r="S255"/>
  <c r="R255"/>
  <c r="Q255"/>
  <c r="P255"/>
  <c r="O255"/>
  <c r="N255"/>
  <c r="M255"/>
  <c r="L255"/>
  <c r="K255"/>
  <c r="T254"/>
  <c r="S254"/>
  <c r="R254"/>
  <c r="Q254"/>
  <c r="P254"/>
  <c r="O254"/>
  <c r="N254"/>
  <c r="M254"/>
  <c r="L254"/>
  <c r="K254"/>
  <c r="T253"/>
  <c r="S253"/>
  <c r="R253"/>
  <c r="Q253"/>
  <c r="P253"/>
  <c r="O253"/>
  <c r="N253"/>
  <c r="M253"/>
  <c r="L253"/>
  <c r="K253"/>
  <c r="T252"/>
  <c r="S252"/>
  <c r="R252"/>
  <c r="Q252"/>
  <c r="P252"/>
  <c r="O252"/>
  <c r="N252"/>
  <c r="M252"/>
  <c r="L252"/>
  <c r="K252"/>
  <c r="T251"/>
  <c r="S251"/>
  <c r="R251"/>
  <c r="Q251"/>
  <c r="P251"/>
  <c r="O251"/>
  <c r="N251"/>
  <c r="M251"/>
  <c r="L251"/>
  <c r="K251"/>
  <c r="T250"/>
  <c r="S250"/>
  <c r="R250"/>
  <c r="Q250"/>
  <c r="P250"/>
  <c r="O250"/>
  <c r="N250"/>
  <c r="M250"/>
  <c r="L250"/>
  <c r="K250"/>
  <c r="T249"/>
  <c r="S249"/>
  <c r="R249"/>
  <c r="Q249"/>
  <c r="P249"/>
  <c r="O249"/>
  <c r="N249"/>
  <c r="M249"/>
  <c r="L249"/>
  <c r="K249"/>
  <c r="T248"/>
  <c r="S248"/>
  <c r="R248"/>
  <c r="Q248"/>
  <c r="P248"/>
  <c r="O248"/>
  <c r="N248"/>
  <c r="M248"/>
  <c r="L248"/>
  <c r="K248"/>
  <c r="T247"/>
  <c r="S247"/>
  <c r="R247"/>
  <c r="Q247"/>
  <c r="P247"/>
  <c r="O247"/>
  <c r="N247"/>
  <c r="M247"/>
  <c r="L247"/>
  <c r="K247"/>
  <c r="T246"/>
  <c r="S246"/>
  <c r="R246"/>
  <c r="Q246"/>
  <c r="P246"/>
  <c r="O246"/>
  <c r="N246"/>
  <c r="M246"/>
  <c r="L246"/>
  <c r="K246"/>
  <c r="T245"/>
  <c r="S245"/>
  <c r="R245"/>
  <c r="Q245"/>
  <c r="P245"/>
  <c r="O245"/>
  <c r="N245"/>
  <c r="M245"/>
  <c r="L245"/>
  <c r="K245"/>
  <c r="T244"/>
  <c r="S244"/>
  <c r="R244"/>
  <c r="Q244"/>
  <c r="P244"/>
  <c r="O244"/>
  <c r="N244"/>
  <c r="M244"/>
  <c r="L244"/>
  <c r="K244"/>
  <c r="T243"/>
  <c r="S243"/>
  <c r="R243"/>
  <c r="Q243"/>
  <c r="P243"/>
  <c r="O243"/>
  <c r="N243"/>
  <c r="M243"/>
  <c r="L243"/>
  <c r="K243"/>
  <c r="T242"/>
  <c r="S242"/>
  <c r="R242"/>
  <c r="Q242"/>
  <c r="P242"/>
  <c r="O242"/>
  <c r="N242"/>
  <c r="M242"/>
  <c r="L242"/>
  <c r="K242"/>
  <c r="T241"/>
  <c r="S241"/>
  <c r="R241"/>
  <c r="Q241"/>
  <c r="P241"/>
  <c r="O241"/>
  <c r="N241"/>
  <c r="M241"/>
  <c r="L241"/>
  <c r="K241"/>
  <c r="T240"/>
  <c r="S240"/>
  <c r="R240"/>
  <c r="Q240"/>
  <c r="P240"/>
  <c r="O240"/>
  <c r="N240"/>
  <c r="M240"/>
  <c r="L240"/>
  <c r="K240"/>
  <c r="T239"/>
  <c r="S239"/>
  <c r="R239"/>
  <c r="Q239"/>
  <c r="P239"/>
  <c r="O239"/>
  <c r="N239"/>
  <c r="M239"/>
  <c r="L239"/>
  <c r="K239"/>
  <c r="T238"/>
  <c r="S238"/>
  <c r="R238"/>
  <c r="Q238"/>
  <c r="P238"/>
  <c r="O238"/>
  <c r="N238"/>
  <c r="M238"/>
  <c r="L238"/>
  <c r="K238"/>
  <c r="T237"/>
  <c r="S237"/>
  <c r="R237"/>
  <c r="Q237"/>
  <c r="P237"/>
  <c r="O237"/>
  <c r="N237"/>
  <c r="M237"/>
  <c r="L237"/>
  <c r="K237"/>
  <c r="T236"/>
  <c r="S236"/>
  <c r="R236"/>
  <c r="Q236"/>
  <c r="P236"/>
  <c r="O236"/>
  <c r="N236"/>
  <c r="M236"/>
  <c r="L236"/>
  <c r="K236"/>
  <c r="T235"/>
  <c r="S235"/>
  <c r="R235"/>
  <c r="Q235"/>
  <c r="P235"/>
  <c r="O235"/>
  <c r="N235"/>
  <c r="M235"/>
  <c r="L235"/>
  <c r="K235"/>
  <c r="T234"/>
  <c r="S234"/>
  <c r="R234"/>
  <c r="Q234"/>
  <c r="P234"/>
  <c r="O234"/>
  <c r="N234"/>
  <c r="M234"/>
  <c r="L234"/>
  <c r="K234"/>
  <c r="T233"/>
  <c r="S233"/>
  <c r="R233"/>
  <c r="Q233"/>
  <c r="P233"/>
  <c r="O233"/>
  <c r="N233"/>
  <c r="M233"/>
  <c r="L233"/>
  <c r="K233"/>
  <c r="T232"/>
  <c r="S232"/>
  <c r="R232"/>
  <c r="Q232"/>
  <c r="P232"/>
  <c r="O232"/>
  <c r="N232"/>
  <c r="M232"/>
  <c r="L232"/>
  <c r="K232"/>
  <c r="T231"/>
  <c r="S231"/>
  <c r="R231"/>
  <c r="Q231"/>
  <c r="P231"/>
  <c r="O231"/>
  <c r="N231"/>
  <c r="M231"/>
  <c r="L231"/>
  <c r="K231"/>
  <c r="T230"/>
  <c r="S230"/>
  <c r="R230"/>
  <c r="Q230"/>
  <c r="P230"/>
  <c r="O230"/>
  <c r="N230"/>
  <c r="M230"/>
  <c r="L230"/>
  <c r="K230"/>
  <c r="T229"/>
  <c r="S229"/>
  <c r="R229"/>
  <c r="Q229"/>
  <c r="P229"/>
  <c r="O229"/>
  <c r="N229"/>
  <c r="M229"/>
  <c r="L229"/>
  <c r="K229"/>
  <c r="T228"/>
  <c r="S228"/>
  <c r="R228"/>
  <c r="Q228"/>
  <c r="P228"/>
  <c r="O228"/>
  <c r="N228"/>
  <c r="M228"/>
  <c r="L228"/>
  <c r="K228"/>
  <c r="T227"/>
  <c r="S227"/>
  <c r="R227"/>
  <c r="Q227"/>
  <c r="P227"/>
  <c r="O227"/>
  <c r="N227"/>
  <c r="M227"/>
  <c r="L227"/>
  <c r="K227"/>
  <c r="T226"/>
  <c r="S226"/>
  <c r="R226"/>
  <c r="Q226"/>
  <c r="P226"/>
  <c r="O226"/>
  <c r="N226"/>
  <c r="M226"/>
  <c r="L226"/>
  <c r="K226"/>
  <c r="T225"/>
  <c r="S225"/>
  <c r="R225"/>
  <c r="Q225"/>
  <c r="P225"/>
  <c r="O225"/>
  <c r="N225"/>
  <c r="M225"/>
  <c r="L225"/>
  <c r="K225"/>
  <c r="T224"/>
  <c r="S224"/>
  <c r="R224"/>
  <c r="Q224"/>
  <c r="P224"/>
  <c r="O224"/>
  <c r="N224"/>
  <c r="M224"/>
  <c r="L224"/>
  <c r="K224"/>
  <c r="T223"/>
  <c r="S223"/>
  <c r="R223"/>
  <c r="Q223"/>
  <c r="P223"/>
  <c r="O223"/>
  <c r="N223"/>
  <c r="M223"/>
  <c r="L223"/>
  <c r="K223"/>
  <c r="T222"/>
  <c r="S222"/>
  <c r="R222"/>
  <c r="Q222"/>
  <c r="P222"/>
  <c r="O222"/>
  <c r="N222"/>
  <c r="M222"/>
  <c r="L222"/>
  <c r="K222"/>
  <c r="T221"/>
  <c r="S221"/>
  <c r="R221"/>
  <c r="Q221"/>
  <c r="P221"/>
  <c r="O221"/>
  <c r="N221"/>
  <c r="M221"/>
  <c r="L221"/>
  <c r="K221"/>
  <c r="T220"/>
  <c r="S220"/>
  <c r="R220"/>
  <c r="Q220"/>
  <c r="P220"/>
  <c r="O220"/>
  <c r="N220"/>
  <c r="M220"/>
  <c r="L220"/>
  <c r="K220"/>
  <c r="T219"/>
  <c r="S219"/>
  <c r="R219"/>
  <c r="Q219"/>
  <c r="P219"/>
  <c r="O219"/>
  <c r="N219"/>
  <c r="M219"/>
  <c r="L219"/>
  <c r="K219"/>
  <c r="T218"/>
  <c r="S218"/>
  <c r="R218"/>
  <c r="Q218"/>
  <c r="P218"/>
  <c r="O218"/>
  <c r="N218"/>
  <c r="M218"/>
  <c r="L218"/>
  <c r="K218"/>
  <c r="T217"/>
  <c r="S217"/>
  <c r="R217"/>
  <c r="Q217"/>
  <c r="P217"/>
  <c r="O217"/>
  <c r="N217"/>
  <c r="M217"/>
  <c r="L217"/>
  <c r="K217"/>
  <c r="T216"/>
  <c r="S216"/>
  <c r="R216"/>
  <c r="Q216"/>
  <c r="P216"/>
  <c r="O216"/>
  <c r="N216"/>
  <c r="M216"/>
  <c r="L216"/>
  <c r="K216"/>
  <c r="T215"/>
  <c r="S215"/>
  <c r="R215"/>
  <c r="Q215"/>
  <c r="P215"/>
  <c r="O215"/>
  <c r="N215"/>
  <c r="M215"/>
  <c r="L215"/>
  <c r="K215"/>
  <c r="T214"/>
  <c r="S214"/>
  <c r="R214"/>
  <c r="Q214"/>
  <c r="P214"/>
  <c r="O214"/>
  <c r="N214"/>
  <c r="M214"/>
  <c r="L214"/>
  <c r="K214"/>
  <c r="T213"/>
  <c r="S213"/>
  <c r="R213"/>
  <c r="Q213"/>
  <c r="P213"/>
  <c r="O213"/>
  <c r="N213"/>
  <c r="M213"/>
  <c r="L213"/>
  <c r="K213"/>
  <c r="T212"/>
  <c r="S212"/>
  <c r="R212"/>
  <c r="Q212"/>
  <c r="P212"/>
  <c r="O212"/>
  <c r="N212"/>
  <c r="M212"/>
  <c r="L212"/>
  <c r="K212"/>
  <c r="T211"/>
  <c r="S211"/>
  <c r="R211"/>
  <c r="Q211"/>
  <c r="P211"/>
  <c r="O211"/>
  <c r="N211"/>
  <c r="M211"/>
  <c r="L211"/>
  <c r="K211"/>
  <c r="T210"/>
  <c r="S210"/>
  <c r="R210"/>
  <c r="Q210"/>
  <c r="P210"/>
  <c r="O210"/>
  <c r="N210"/>
  <c r="M210"/>
  <c r="L210"/>
  <c r="K210"/>
  <c r="T209"/>
  <c r="S209"/>
  <c r="R209"/>
  <c r="Q209"/>
  <c r="P209"/>
  <c r="O209"/>
  <c r="N209"/>
  <c r="M209"/>
  <c r="L209"/>
  <c r="K209"/>
  <c r="T208"/>
  <c r="S208"/>
  <c r="R208"/>
  <c r="Q208"/>
  <c r="P208"/>
  <c r="O208"/>
  <c r="N208"/>
  <c r="M208"/>
  <c r="L208"/>
  <c r="K208"/>
  <c r="T207"/>
  <c r="S207"/>
  <c r="R207"/>
  <c r="Q207"/>
  <c r="P207"/>
  <c r="O207"/>
  <c r="N207"/>
  <c r="M207"/>
  <c r="L207"/>
  <c r="K207"/>
  <c r="T206"/>
  <c r="S206"/>
  <c r="R206"/>
  <c r="Q206"/>
  <c r="P206"/>
  <c r="O206"/>
  <c r="N206"/>
  <c r="M206"/>
  <c r="L206"/>
  <c r="K206"/>
  <c r="T205"/>
  <c r="S205"/>
  <c r="R205"/>
  <c r="Q205"/>
  <c r="P205"/>
  <c r="O205"/>
  <c r="N205"/>
  <c r="M205"/>
  <c r="L205"/>
  <c r="K205"/>
  <c r="T204"/>
  <c r="S204"/>
  <c r="R204"/>
  <c r="Q204"/>
  <c r="P204"/>
  <c r="O204"/>
  <c r="N204"/>
  <c r="M204"/>
  <c r="L204"/>
  <c r="K204"/>
  <c r="T203"/>
  <c r="S203"/>
  <c r="R203"/>
  <c r="Q203"/>
  <c r="P203"/>
  <c r="O203"/>
  <c r="N203"/>
  <c r="M203"/>
  <c r="L203"/>
  <c r="K203"/>
  <c r="T202"/>
  <c r="S202"/>
  <c r="R202"/>
  <c r="Q202"/>
  <c r="P202"/>
  <c r="O202"/>
  <c r="N202"/>
  <c r="M202"/>
  <c r="L202"/>
  <c r="K202"/>
  <c r="T201"/>
  <c r="S201"/>
  <c r="R201"/>
  <c r="Q201"/>
  <c r="P201"/>
  <c r="O201"/>
  <c r="N201"/>
  <c r="M201"/>
  <c r="L201"/>
  <c r="K201"/>
  <c r="T200"/>
  <c r="S200"/>
  <c r="R200"/>
  <c r="Q200"/>
  <c r="P200"/>
  <c r="O200"/>
  <c r="N200"/>
  <c r="M200"/>
  <c r="L200"/>
  <c r="K200"/>
  <c r="T199"/>
  <c r="S199"/>
  <c r="R199"/>
  <c r="Q199"/>
  <c r="P199"/>
  <c r="O199"/>
  <c r="N199"/>
  <c r="M199"/>
  <c r="L199"/>
  <c r="K199"/>
  <c r="T198"/>
  <c r="S198"/>
  <c r="R198"/>
  <c r="Q198"/>
  <c r="P198"/>
  <c r="O198"/>
  <c r="N198"/>
  <c r="M198"/>
  <c r="L198"/>
  <c r="K198"/>
  <c r="T197"/>
  <c r="S197"/>
  <c r="R197"/>
  <c r="Q197"/>
  <c r="P197"/>
  <c r="O197"/>
  <c r="N197"/>
  <c r="M197"/>
  <c r="L197"/>
  <c r="K197"/>
  <c r="T196"/>
  <c r="S196"/>
  <c r="R196"/>
  <c r="Q196"/>
  <c r="P196"/>
  <c r="O196"/>
  <c r="N196"/>
  <c r="M196"/>
  <c r="L196"/>
  <c r="K196"/>
  <c r="T195"/>
  <c r="S195"/>
  <c r="R195"/>
  <c r="Q195"/>
  <c r="P195"/>
  <c r="O195"/>
  <c r="N195"/>
  <c r="M195"/>
  <c r="L195"/>
  <c r="K195"/>
  <c r="T194"/>
  <c r="S194"/>
  <c r="R194"/>
  <c r="Q194"/>
  <c r="P194"/>
  <c r="O194"/>
  <c r="N194"/>
  <c r="M194"/>
  <c r="L194"/>
  <c r="K194"/>
  <c r="T193"/>
  <c r="S193"/>
  <c r="R193"/>
  <c r="Q193"/>
  <c r="P193"/>
  <c r="O193"/>
  <c r="N193"/>
  <c r="M193"/>
  <c r="L193"/>
  <c r="K193"/>
  <c r="T192"/>
  <c r="S192"/>
  <c r="R192"/>
  <c r="Q192"/>
  <c r="P192"/>
  <c r="O192"/>
  <c r="N192"/>
  <c r="M192"/>
  <c r="L192"/>
  <c r="K192"/>
  <c r="T191"/>
  <c r="S191"/>
  <c r="R191"/>
  <c r="Q191"/>
  <c r="P191"/>
  <c r="O191"/>
  <c r="N191"/>
  <c r="M191"/>
  <c r="L191"/>
  <c r="K191"/>
  <c r="T190"/>
  <c r="S190"/>
  <c r="R190"/>
  <c r="Q190"/>
  <c r="P190"/>
  <c r="O190"/>
  <c r="N190"/>
  <c r="M190"/>
  <c r="L190"/>
  <c r="K190"/>
  <c r="T189"/>
  <c r="S189"/>
  <c r="R189"/>
  <c r="Q189"/>
  <c r="P189"/>
  <c r="O189"/>
  <c r="N189"/>
  <c r="M189"/>
  <c r="L189"/>
  <c r="K189"/>
  <c r="T188"/>
  <c r="S188"/>
  <c r="R188"/>
  <c r="Q188"/>
  <c r="P188"/>
  <c r="O188"/>
  <c r="N188"/>
  <c r="M188"/>
  <c r="L188"/>
  <c r="K188"/>
  <c r="T187"/>
  <c r="S187"/>
  <c r="R187"/>
  <c r="Q187"/>
  <c r="P187"/>
  <c r="O187"/>
  <c r="N187"/>
  <c r="M187"/>
  <c r="L187"/>
  <c r="K187"/>
  <c r="T186"/>
  <c r="S186"/>
  <c r="R186"/>
  <c r="Q186"/>
  <c r="P186"/>
  <c r="O186"/>
  <c r="N186"/>
  <c r="M186"/>
  <c r="L186"/>
  <c r="K186"/>
  <c r="T185"/>
  <c r="S185"/>
  <c r="R185"/>
  <c r="Q185"/>
  <c r="P185"/>
  <c r="O185"/>
  <c r="N185"/>
  <c r="M185"/>
  <c r="L185"/>
  <c r="K185"/>
  <c r="T184"/>
  <c r="S184"/>
  <c r="R184"/>
  <c r="Q184"/>
  <c r="P184"/>
  <c r="O184"/>
  <c r="N184"/>
  <c r="M184"/>
  <c r="L184"/>
  <c r="K184"/>
  <c r="T183"/>
  <c r="S183"/>
  <c r="R183"/>
  <c r="Q183"/>
  <c r="P183"/>
  <c r="O183"/>
  <c r="N183"/>
  <c r="M183"/>
  <c r="L183"/>
  <c r="K183"/>
  <c r="T182"/>
  <c r="S182"/>
  <c r="R182"/>
  <c r="Q182"/>
  <c r="P182"/>
  <c r="O182"/>
  <c r="N182"/>
  <c r="M182"/>
  <c r="L182"/>
  <c r="K182"/>
  <c r="T181"/>
  <c r="S181"/>
  <c r="R181"/>
  <c r="Q181"/>
  <c r="P181"/>
  <c r="O181"/>
  <c r="N181"/>
  <c r="M181"/>
  <c r="L181"/>
  <c r="K181"/>
  <c r="T180"/>
  <c r="S180"/>
  <c r="R180"/>
  <c r="Q180"/>
  <c r="P180"/>
  <c r="O180"/>
  <c r="N180"/>
  <c r="M180"/>
  <c r="L180"/>
  <c r="K180"/>
  <c r="T179"/>
  <c r="S179"/>
  <c r="R179"/>
  <c r="Q179"/>
  <c r="P179"/>
  <c r="O179"/>
  <c r="N179"/>
  <c r="M179"/>
  <c r="L179"/>
  <c r="K179"/>
  <c r="T178"/>
  <c r="S178"/>
  <c r="R178"/>
  <c r="Q178"/>
  <c r="P178"/>
  <c r="O178"/>
  <c r="N178"/>
  <c r="M178"/>
  <c r="L178"/>
  <c r="K178"/>
  <c r="T177"/>
  <c r="S177"/>
  <c r="R177"/>
  <c r="Q177"/>
  <c r="P177"/>
  <c r="O177"/>
  <c r="N177"/>
  <c r="M177"/>
  <c r="L177"/>
  <c r="K177"/>
  <c r="T176"/>
  <c r="S176"/>
  <c r="R176"/>
  <c r="Q176"/>
  <c r="P176"/>
  <c r="O176"/>
  <c r="N176"/>
  <c r="M176"/>
  <c r="L176"/>
  <c r="K176"/>
  <c r="T175"/>
  <c r="S175"/>
  <c r="R175"/>
  <c r="Q175"/>
  <c r="P175"/>
  <c r="O175"/>
  <c r="N175"/>
  <c r="M175"/>
  <c r="L175"/>
  <c r="K175"/>
  <c r="T174"/>
  <c r="S174"/>
  <c r="R174"/>
  <c r="Q174"/>
  <c r="P174"/>
  <c r="O174"/>
  <c r="N174"/>
  <c r="M174"/>
  <c r="L174"/>
  <c r="K174"/>
  <c r="T173"/>
  <c r="S173"/>
  <c r="R173"/>
  <c r="Q173"/>
  <c r="P173"/>
  <c r="O173"/>
  <c r="N173"/>
  <c r="M173"/>
  <c r="L173"/>
  <c r="K173"/>
  <c r="T172"/>
  <c r="S172"/>
  <c r="R172"/>
  <c r="Q172"/>
  <c r="P172"/>
  <c r="O172"/>
  <c r="N172"/>
  <c r="M172"/>
  <c r="L172"/>
  <c r="K172"/>
  <c r="T171"/>
  <c r="S171"/>
  <c r="R171"/>
  <c r="Q171"/>
  <c r="P171"/>
  <c r="O171"/>
  <c r="N171"/>
  <c r="M171"/>
  <c r="L171"/>
  <c r="K171"/>
  <c r="T170"/>
  <c r="S170"/>
  <c r="R170"/>
  <c r="Q170"/>
  <c r="P170"/>
  <c r="O170"/>
  <c r="N170"/>
  <c r="M170"/>
  <c r="L170"/>
  <c r="K170"/>
  <c r="T169"/>
  <c r="S169"/>
  <c r="R169"/>
  <c r="Q169"/>
  <c r="P169"/>
  <c r="O169"/>
  <c r="N169"/>
  <c r="M169"/>
  <c r="L169"/>
  <c r="K169"/>
  <c r="T168"/>
  <c r="S168"/>
  <c r="R168"/>
  <c r="Q168"/>
  <c r="P168"/>
  <c r="O168"/>
  <c r="N168"/>
  <c r="M168"/>
  <c r="L168"/>
  <c r="K168"/>
  <c r="T167"/>
  <c r="S167"/>
  <c r="R167"/>
  <c r="Q167"/>
  <c r="P167"/>
  <c r="O167"/>
  <c r="N167"/>
  <c r="M167"/>
  <c r="L167"/>
  <c r="K167"/>
  <c r="T166"/>
  <c r="S166"/>
  <c r="R166"/>
  <c r="Q166"/>
  <c r="P166"/>
  <c r="O166"/>
  <c r="N166"/>
  <c r="M166"/>
  <c r="L166"/>
  <c r="K166"/>
  <c r="T165"/>
  <c r="S165"/>
  <c r="R165"/>
  <c r="Q165"/>
  <c r="P165"/>
  <c r="O165"/>
  <c r="N165"/>
  <c r="M165"/>
  <c r="L165"/>
  <c r="K165"/>
  <c r="T164"/>
  <c r="S164"/>
  <c r="R164"/>
  <c r="Q164"/>
  <c r="P164"/>
  <c r="O164"/>
  <c r="N164"/>
  <c r="M164"/>
  <c r="L164"/>
  <c r="K164"/>
  <c r="T163"/>
  <c r="S163"/>
  <c r="R163"/>
  <c r="Q163"/>
  <c r="P163"/>
  <c r="O163"/>
  <c r="N163"/>
  <c r="M163"/>
  <c r="L163"/>
  <c r="K163"/>
  <c r="T162"/>
  <c r="S162"/>
  <c r="R162"/>
  <c r="Q162"/>
  <c r="P162"/>
  <c r="O162"/>
  <c r="N162"/>
  <c r="M162"/>
  <c r="L162"/>
  <c r="K162"/>
  <c r="T161"/>
  <c r="S161"/>
  <c r="R161"/>
  <c r="Q161"/>
  <c r="P161"/>
  <c r="O161"/>
  <c r="N161"/>
  <c r="M161"/>
  <c r="L161"/>
  <c r="K161"/>
  <c r="T160"/>
  <c r="S160"/>
  <c r="R160"/>
  <c r="Q160"/>
  <c r="P160"/>
  <c r="O160"/>
  <c r="N160"/>
  <c r="M160"/>
  <c r="L160"/>
  <c r="K160"/>
  <c r="T159"/>
  <c r="S159"/>
  <c r="R159"/>
  <c r="Q159"/>
  <c r="P159"/>
  <c r="O159"/>
  <c r="N159"/>
  <c r="M159"/>
  <c r="L159"/>
  <c r="K159"/>
  <c r="T158"/>
  <c r="S158"/>
  <c r="R158"/>
  <c r="Q158"/>
  <c r="P158"/>
  <c r="O158"/>
  <c r="N158"/>
  <c r="M158"/>
  <c r="L158"/>
  <c r="K158"/>
  <c r="T157"/>
  <c r="S157"/>
  <c r="R157"/>
  <c r="Q157"/>
  <c r="P157"/>
  <c r="O157"/>
  <c r="N157"/>
  <c r="M157"/>
  <c r="L157"/>
  <c r="K157"/>
  <c r="T156"/>
  <c r="S156"/>
  <c r="R156"/>
  <c r="Q156"/>
  <c r="P156"/>
  <c r="O156"/>
  <c r="N156"/>
  <c r="M156"/>
  <c r="L156"/>
  <c r="K156"/>
  <c r="T155"/>
  <c r="S155"/>
  <c r="R155"/>
  <c r="Q155"/>
  <c r="P155"/>
  <c r="O155"/>
  <c r="N155"/>
  <c r="M155"/>
  <c r="L155"/>
  <c r="K155"/>
  <c r="T154"/>
  <c r="S154"/>
  <c r="R154"/>
  <c r="Q154"/>
  <c r="P154"/>
  <c r="O154"/>
  <c r="N154"/>
  <c r="M154"/>
  <c r="L154"/>
  <c r="K154"/>
  <c r="T153"/>
  <c r="S153"/>
  <c r="R153"/>
  <c r="Q153"/>
  <c r="P153"/>
  <c r="O153"/>
  <c r="N153"/>
  <c r="M153"/>
  <c r="L153"/>
  <c r="K153"/>
  <c r="T152"/>
  <c r="S152"/>
  <c r="R152"/>
  <c r="Q152"/>
  <c r="P152"/>
  <c r="O152"/>
  <c r="N152"/>
  <c r="M152"/>
  <c r="L152"/>
  <c r="K152"/>
  <c r="T151"/>
  <c r="S151"/>
  <c r="R151"/>
  <c r="Q151"/>
  <c r="P151"/>
  <c r="O151"/>
  <c r="N151"/>
  <c r="M151"/>
  <c r="L151"/>
  <c r="K151"/>
  <c r="T150"/>
  <c r="S150"/>
  <c r="R150"/>
  <c r="Q150"/>
  <c r="P150"/>
  <c r="O150"/>
  <c r="N150"/>
  <c r="M150"/>
  <c r="L150"/>
  <c r="K150"/>
  <c r="T149"/>
  <c r="S149"/>
  <c r="R149"/>
  <c r="Q149"/>
  <c r="P149"/>
  <c r="O149"/>
  <c r="N149"/>
  <c r="M149"/>
  <c r="L149"/>
  <c r="K149"/>
  <c r="T148"/>
  <c r="S148"/>
  <c r="R148"/>
  <c r="Q148"/>
  <c r="P148"/>
  <c r="O148"/>
  <c r="N148"/>
  <c r="M148"/>
  <c r="L148"/>
  <c r="K148"/>
  <c r="T147"/>
  <c r="S147"/>
  <c r="R147"/>
  <c r="Q147"/>
  <c r="P147"/>
  <c r="O147"/>
  <c r="N147"/>
  <c r="M147"/>
  <c r="L147"/>
  <c r="K147"/>
  <c r="T146"/>
  <c r="S146"/>
  <c r="R146"/>
  <c r="Q146"/>
  <c r="P146"/>
  <c r="O146"/>
  <c r="N146"/>
  <c r="M146"/>
  <c r="L146"/>
  <c r="K146"/>
  <c r="T145"/>
  <c r="S145"/>
  <c r="R145"/>
  <c r="Q145"/>
  <c r="P145"/>
  <c r="O145"/>
  <c r="N145"/>
  <c r="M145"/>
  <c r="L145"/>
  <c r="K145"/>
  <c r="T144"/>
  <c r="S144"/>
  <c r="R144"/>
  <c r="Q144"/>
  <c r="P144"/>
  <c r="O144"/>
  <c r="N144"/>
  <c r="M144"/>
  <c r="L144"/>
  <c r="K144"/>
  <c r="T143"/>
  <c r="S143"/>
  <c r="R143"/>
  <c r="Q143"/>
  <c r="P143"/>
  <c r="O143"/>
  <c r="N143"/>
  <c r="M143"/>
  <c r="L143"/>
  <c r="K143"/>
  <c r="T142"/>
  <c r="S142"/>
  <c r="R142"/>
  <c r="Q142"/>
  <c r="P142"/>
  <c r="O142"/>
  <c r="N142"/>
  <c r="M142"/>
  <c r="L142"/>
  <c r="K142"/>
  <c r="T141"/>
  <c r="S141"/>
  <c r="R141"/>
  <c r="Q141"/>
  <c r="P141"/>
  <c r="O141"/>
  <c r="N141"/>
  <c r="M141"/>
  <c r="L141"/>
  <c r="K141"/>
  <c r="T140"/>
  <c r="S140"/>
  <c r="R140"/>
  <c r="Q140"/>
  <c r="P140"/>
  <c r="O140"/>
  <c r="N140"/>
  <c r="M140"/>
  <c r="L140"/>
  <c r="K140"/>
  <c r="T139"/>
  <c r="S139"/>
  <c r="R139"/>
  <c r="Q139"/>
  <c r="P139"/>
  <c r="O139"/>
  <c r="N139"/>
  <c r="M139"/>
  <c r="L139"/>
  <c r="K139"/>
  <c r="T138"/>
  <c r="S138"/>
  <c r="R138"/>
  <c r="Q138"/>
  <c r="P138"/>
  <c r="O138"/>
  <c r="N138"/>
  <c r="M138"/>
  <c r="L138"/>
  <c r="K138"/>
  <c r="T137"/>
  <c r="S137"/>
  <c r="R137"/>
  <c r="Q137"/>
  <c r="P137"/>
  <c r="O137"/>
  <c r="N137"/>
  <c r="M137"/>
  <c r="L137"/>
  <c r="K137"/>
  <c r="T136"/>
  <c r="S136"/>
  <c r="R136"/>
  <c r="Q136"/>
  <c r="P136"/>
  <c r="O136"/>
  <c r="N136"/>
  <c r="M136"/>
  <c r="L136"/>
  <c r="K136"/>
  <c r="T135"/>
  <c r="S135"/>
  <c r="R135"/>
  <c r="Q135"/>
  <c r="P135"/>
  <c r="O135"/>
  <c r="N135"/>
  <c r="M135"/>
  <c r="L135"/>
  <c r="K135"/>
  <c r="T134"/>
  <c r="S134"/>
  <c r="R134"/>
  <c r="Q134"/>
  <c r="P134"/>
  <c r="O134"/>
  <c r="N134"/>
  <c r="M134"/>
  <c r="L134"/>
  <c r="K134"/>
  <c r="T133"/>
  <c r="S133"/>
  <c r="R133"/>
  <c r="Q133"/>
  <c r="P133"/>
  <c r="O133"/>
  <c r="N133"/>
  <c r="M133"/>
  <c r="L133"/>
  <c r="K133"/>
  <c r="T132"/>
  <c r="S132"/>
  <c r="R132"/>
  <c r="Q132"/>
  <c r="P132"/>
  <c r="O132"/>
  <c r="N132"/>
  <c r="M132"/>
  <c r="L132"/>
  <c r="K132"/>
  <c r="T131"/>
  <c r="S131"/>
  <c r="R131"/>
  <c r="Q131"/>
  <c r="P131"/>
  <c r="O131"/>
  <c r="N131"/>
  <c r="M131"/>
  <c r="L131"/>
  <c r="K131"/>
  <c r="T130"/>
  <c r="S130"/>
  <c r="R130"/>
  <c r="Q130"/>
  <c r="P130"/>
  <c r="O130"/>
  <c r="N130"/>
  <c r="M130"/>
  <c r="L130"/>
  <c r="K130"/>
  <c r="T129"/>
  <c r="S129"/>
  <c r="R129"/>
  <c r="Q129"/>
  <c r="P129"/>
  <c r="O129"/>
  <c r="N129"/>
  <c r="M129"/>
  <c r="L129"/>
  <c r="K129"/>
  <c r="T128"/>
  <c r="S128"/>
  <c r="R128"/>
  <c r="Q128"/>
  <c r="P128"/>
  <c r="O128"/>
  <c r="N128"/>
  <c r="M128"/>
  <c r="L128"/>
  <c r="K128"/>
  <c r="T127"/>
  <c r="S127"/>
  <c r="R127"/>
  <c r="Q127"/>
  <c r="P127"/>
  <c r="O127"/>
  <c r="N127"/>
  <c r="M127"/>
  <c r="L127"/>
  <c r="K127"/>
  <c r="T126"/>
  <c r="S126"/>
  <c r="R126"/>
  <c r="Q126"/>
  <c r="P126"/>
  <c r="O126"/>
  <c r="N126"/>
  <c r="M126"/>
  <c r="L126"/>
  <c r="K126"/>
  <c r="T125"/>
  <c r="S125"/>
  <c r="R125"/>
  <c r="Q125"/>
  <c r="P125"/>
  <c r="O125"/>
  <c r="N125"/>
  <c r="M125"/>
  <c r="L125"/>
  <c r="K125"/>
  <c r="T124"/>
  <c r="S124"/>
  <c r="R124"/>
  <c r="Q124"/>
  <c r="P124"/>
  <c r="O124"/>
  <c r="N124"/>
  <c r="M124"/>
  <c r="L124"/>
  <c r="K124"/>
  <c r="T123"/>
  <c r="S123"/>
  <c r="R123"/>
  <c r="Q123"/>
  <c r="P123"/>
  <c r="O123"/>
  <c r="N123"/>
  <c r="M123"/>
  <c r="L123"/>
  <c r="K123"/>
  <c r="T122"/>
  <c r="S122"/>
  <c r="R122"/>
  <c r="Q122"/>
  <c r="P122"/>
  <c r="O122"/>
  <c r="N122"/>
  <c r="M122"/>
  <c r="L122"/>
  <c r="K122"/>
  <c r="T121"/>
  <c r="S121"/>
  <c r="R121"/>
  <c r="Q121"/>
  <c r="P121"/>
  <c r="O121"/>
  <c r="N121"/>
  <c r="M121"/>
  <c r="L121"/>
  <c r="K121"/>
  <c r="T120"/>
  <c r="S120"/>
  <c r="R120"/>
  <c r="Q120"/>
  <c r="P120"/>
  <c r="O120"/>
  <c r="N120"/>
  <c r="M120"/>
  <c r="L120"/>
  <c r="K120"/>
  <c r="T119"/>
  <c r="S119"/>
  <c r="R119"/>
  <c r="Q119"/>
  <c r="P119"/>
  <c r="O119"/>
  <c r="N119"/>
  <c r="M119"/>
  <c r="L119"/>
  <c r="K119"/>
  <c r="T118"/>
  <c r="S118"/>
  <c r="R118"/>
  <c r="Q118"/>
  <c r="P118"/>
  <c r="O118"/>
  <c r="N118"/>
  <c r="M118"/>
  <c r="L118"/>
  <c r="K118"/>
  <c r="T117"/>
  <c r="S117"/>
  <c r="R117"/>
  <c r="Q117"/>
  <c r="P117"/>
  <c r="O117"/>
  <c r="N117"/>
  <c r="M117"/>
  <c r="L117"/>
  <c r="K117"/>
  <c r="T116"/>
  <c r="S116"/>
  <c r="R116"/>
  <c r="Q116"/>
  <c r="P116"/>
  <c r="O116"/>
  <c r="N116"/>
  <c r="M116"/>
  <c r="L116"/>
  <c r="K116"/>
  <c r="T115"/>
  <c r="S115"/>
  <c r="R115"/>
  <c r="Q115"/>
  <c r="P115"/>
  <c r="O115"/>
  <c r="N115"/>
  <c r="M115"/>
  <c r="L115"/>
  <c r="K115"/>
  <c r="T114"/>
  <c r="S114"/>
  <c r="R114"/>
  <c r="Q114"/>
  <c r="P114"/>
  <c r="O114"/>
  <c r="N114"/>
  <c r="M114"/>
  <c r="L114"/>
  <c r="K114"/>
  <c r="T113"/>
  <c r="S113"/>
  <c r="R113"/>
  <c r="Q113"/>
  <c r="P113"/>
  <c r="O113"/>
  <c r="N113"/>
  <c r="M113"/>
  <c r="L113"/>
  <c r="K113"/>
  <c r="T112"/>
  <c r="S112"/>
  <c r="R112"/>
  <c r="Q112"/>
  <c r="P112"/>
  <c r="O112"/>
  <c r="N112"/>
  <c r="M112"/>
  <c r="L112"/>
  <c r="K112"/>
  <c r="T111"/>
  <c r="S111"/>
  <c r="R111"/>
  <c r="Q111"/>
  <c r="P111"/>
  <c r="O111"/>
  <c r="N111"/>
  <c r="M111"/>
  <c r="L111"/>
  <c r="K111"/>
  <c r="T110"/>
  <c r="S110"/>
  <c r="R110"/>
  <c r="Q110"/>
  <c r="P110"/>
  <c r="O110"/>
  <c r="N110"/>
  <c r="M110"/>
  <c r="L110"/>
  <c r="K110"/>
  <c r="T109"/>
  <c r="S109"/>
  <c r="R109"/>
  <c r="Q109"/>
  <c r="P109"/>
  <c r="O109"/>
  <c r="N109"/>
  <c r="M109"/>
  <c r="L109"/>
  <c r="K109"/>
  <c r="T108"/>
  <c r="S108"/>
  <c r="R108"/>
  <c r="Q108"/>
  <c r="P108"/>
  <c r="O108"/>
  <c r="N108"/>
  <c r="M108"/>
  <c r="L108"/>
  <c r="K108"/>
  <c r="T107"/>
  <c r="S107"/>
  <c r="R107"/>
  <c r="Q107"/>
  <c r="P107"/>
  <c r="O107"/>
  <c r="N107"/>
  <c r="M107"/>
  <c r="L107"/>
  <c r="K107"/>
  <c r="T106"/>
  <c r="S106"/>
  <c r="R106"/>
  <c r="Q106"/>
  <c r="P106"/>
  <c r="O106"/>
  <c r="N106"/>
  <c r="M106"/>
  <c r="L106"/>
  <c r="K106"/>
  <c r="T105"/>
  <c r="S105"/>
  <c r="R105"/>
  <c r="Q105"/>
  <c r="P105"/>
  <c r="O105"/>
  <c r="N105"/>
  <c r="M105"/>
  <c r="L105"/>
  <c r="K105"/>
  <c r="T104"/>
  <c r="S104"/>
  <c r="R104"/>
  <c r="Q104"/>
  <c r="P104"/>
  <c r="O104"/>
  <c r="N104"/>
  <c r="M104"/>
  <c r="L104"/>
  <c r="K104"/>
  <c r="T103"/>
  <c r="S103"/>
  <c r="R103"/>
  <c r="Q103"/>
  <c r="P103"/>
  <c r="O103"/>
  <c r="N103"/>
  <c r="M103"/>
  <c r="L103"/>
  <c r="K103"/>
  <c r="T102"/>
  <c r="S102"/>
  <c r="R102"/>
  <c r="Q102"/>
  <c r="P102"/>
  <c r="O102"/>
  <c r="N102"/>
  <c r="M102"/>
  <c r="L102"/>
  <c r="K102"/>
  <c r="T101"/>
  <c r="S101"/>
  <c r="R101"/>
  <c r="Q101"/>
  <c r="P101"/>
  <c r="O101"/>
  <c r="N101"/>
  <c r="M101"/>
  <c r="L101"/>
  <c r="K101"/>
  <c r="T100"/>
  <c r="S100"/>
  <c r="R100"/>
  <c r="Q100"/>
  <c r="P100"/>
  <c r="O100"/>
  <c r="N100"/>
  <c r="M100"/>
  <c r="L100"/>
  <c r="K100"/>
  <c r="T99"/>
  <c r="S99"/>
  <c r="R99"/>
  <c r="Q99"/>
  <c r="P99"/>
  <c r="O99"/>
  <c r="N99"/>
  <c r="M99"/>
  <c r="L99"/>
  <c r="K99"/>
  <c r="T98"/>
  <c r="S98"/>
  <c r="R98"/>
  <c r="Q98"/>
  <c r="P98"/>
  <c r="O98"/>
  <c r="N98"/>
  <c r="M98"/>
  <c r="L98"/>
  <c r="K98"/>
  <c r="T97"/>
  <c r="S97"/>
  <c r="R97"/>
  <c r="Q97"/>
  <c r="P97"/>
  <c r="O97"/>
  <c r="N97"/>
  <c r="M97"/>
  <c r="L97"/>
  <c r="K97"/>
  <c r="T96"/>
  <c r="S96"/>
  <c r="R96"/>
  <c r="Q96"/>
  <c r="P96"/>
  <c r="O96"/>
  <c r="N96"/>
  <c r="M96"/>
  <c r="L96"/>
  <c r="K96"/>
  <c r="T95"/>
  <c r="S95"/>
  <c r="R95"/>
  <c r="Q95"/>
  <c r="P95"/>
  <c r="O95"/>
  <c r="N95"/>
  <c r="M95"/>
  <c r="L95"/>
  <c r="K95"/>
  <c r="T94"/>
  <c r="S94"/>
  <c r="R94"/>
  <c r="Q94"/>
  <c r="P94"/>
  <c r="O94"/>
  <c r="N94"/>
  <c r="M94"/>
  <c r="L94"/>
  <c r="K94"/>
  <c r="T93"/>
  <c r="S93"/>
  <c r="R93"/>
  <c r="Q93"/>
  <c r="P93"/>
  <c r="O93"/>
  <c r="N93"/>
  <c r="M93"/>
  <c r="L93"/>
  <c r="K93"/>
  <c r="T92"/>
  <c r="S92"/>
  <c r="R92"/>
  <c r="Q92"/>
  <c r="P92"/>
  <c r="O92"/>
  <c r="N92"/>
  <c r="M92"/>
  <c r="L92"/>
  <c r="K92"/>
  <c r="T91"/>
  <c r="S91"/>
  <c r="R91"/>
  <c r="Q91"/>
  <c r="P91"/>
  <c r="O91"/>
  <c r="N91"/>
  <c r="M91"/>
  <c r="L91"/>
  <c r="K91"/>
  <c r="T90"/>
  <c r="S90"/>
  <c r="R90"/>
  <c r="Q90"/>
  <c r="P90"/>
  <c r="O90"/>
  <c r="N90"/>
  <c r="M90"/>
  <c r="L90"/>
  <c r="K90"/>
  <c r="T89"/>
  <c r="S89"/>
  <c r="R89"/>
  <c r="Q89"/>
  <c r="P89"/>
  <c r="O89"/>
  <c r="N89"/>
  <c r="M89"/>
  <c r="L89"/>
  <c r="K89"/>
  <c r="T88"/>
  <c r="S88"/>
  <c r="R88"/>
  <c r="Q88"/>
  <c r="P88"/>
  <c r="O88"/>
  <c r="N88"/>
  <c r="M88"/>
  <c r="L88"/>
  <c r="K88"/>
  <c r="T87"/>
  <c r="S87"/>
  <c r="R87"/>
  <c r="Q87"/>
  <c r="P87"/>
  <c r="O87"/>
  <c r="N87"/>
  <c r="M87"/>
  <c r="L87"/>
  <c r="K87"/>
  <c r="T86"/>
  <c r="S86"/>
  <c r="R86"/>
  <c r="Q86"/>
  <c r="P86"/>
  <c r="O86"/>
  <c r="N86"/>
  <c r="M86"/>
  <c r="L86"/>
  <c r="K86"/>
  <c r="T85"/>
  <c r="S85"/>
  <c r="R85"/>
  <c r="Q85"/>
  <c r="P85"/>
  <c r="O85"/>
  <c r="N85"/>
  <c r="M85"/>
  <c r="L85"/>
  <c r="K85"/>
  <c r="T84"/>
  <c r="S84"/>
  <c r="R84"/>
  <c r="Q84"/>
  <c r="P84"/>
  <c r="O84"/>
  <c r="N84"/>
  <c r="M84"/>
  <c r="L84"/>
  <c r="K84"/>
  <c r="T83"/>
  <c r="S83"/>
  <c r="R83"/>
  <c r="Q83"/>
  <c r="P83"/>
  <c r="O83"/>
  <c r="N83"/>
  <c r="M83"/>
  <c r="L83"/>
  <c r="K83"/>
  <c r="T82"/>
  <c r="S82"/>
  <c r="R82"/>
  <c r="Q82"/>
  <c r="P82"/>
  <c r="O82"/>
  <c r="N82"/>
  <c r="M82"/>
  <c r="L82"/>
  <c r="K82"/>
  <c r="T81"/>
  <c r="S81"/>
  <c r="R81"/>
  <c r="Q81"/>
  <c r="P81"/>
  <c r="O81"/>
  <c r="N81"/>
  <c r="M81"/>
  <c r="L81"/>
  <c r="K81"/>
  <c r="T80"/>
  <c r="S80"/>
  <c r="R80"/>
  <c r="Q80"/>
  <c r="P80"/>
  <c r="O80"/>
  <c r="N80"/>
  <c r="M80"/>
  <c r="L80"/>
  <c r="K80"/>
  <c r="T79"/>
  <c r="S79"/>
  <c r="R79"/>
  <c r="Q79"/>
  <c r="P79"/>
  <c r="O79"/>
  <c r="N79"/>
  <c r="M79"/>
  <c r="L79"/>
  <c r="K79"/>
  <c r="T78"/>
  <c r="S78"/>
  <c r="R78"/>
  <c r="Q78"/>
  <c r="P78"/>
  <c r="O78"/>
  <c r="N78"/>
  <c r="M78"/>
  <c r="L78"/>
  <c r="K78"/>
  <c r="T77"/>
  <c r="S77"/>
  <c r="R77"/>
  <c r="Q77"/>
  <c r="P77"/>
  <c r="O77"/>
  <c r="N77"/>
  <c r="M77"/>
  <c r="L77"/>
  <c r="K77"/>
  <c r="T76"/>
  <c r="S76"/>
  <c r="R76"/>
  <c r="Q76"/>
  <c r="P76"/>
  <c r="O76"/>
  <c r="N76"/>
  <c r="M76"/>
  <c r="L76"/>
  <c r="K76"/>
  <c r="T75"/>
  <c r="S75"/>
  <c r="R75"/>
  <c r="Q75"/>
  <c r="P75"/>
  <c r="O75"/>
  <c r="N75"/>
  <c r="M75"/>
  <c r="L75"/>
  <c r="K75"/>
  <c r="T74"/>
  <c r="S74"/>
  <c r="R74"/>
  <c r="Q74"/>
  <c r="P74"/>
  <c r="O74"/>
  <c r="N74"/>
  <c r="M74"/>
  <c r="L74"/>
  <c r="K74"/>
  <c r="T73"/>
  <c r="S73"/>
  <c r="R73"/>
  <c r="Q73"/>
  <c r="P73"/>
  <c r="O73"/>
  <c r="N73"/>
  <c r="M73"/>
  <c r="L73"/>
  <c r="K73"/>
  <c r="T72"/>
  <c r="S72"/>
  <c r="R72"/>
  <c r="Q72"/>
  <c r="P72"/>
  <c r="O72"/>
  <c r="N72"/>
  <c r="M72"/>
  <c r="L72"/>
  <c r="K72"/>
  <c r="T71"/>
  <c r="S71"/>
  <c r="R71"/>
  <c r="Q71"/>
  <c r="P71"/>
  <c r="O71"/>
  <c r="N71"/>
  <c r="M71"/>
  <c r="L71"/>
  <c r="K71"/>
  <c r="T70"/>
  <c r="S70"/>
  <c r="R70"/>
  <c r="Q70"/>
  <c r="P70"/>
  <c r="O70"/>
  <c r="N70"/>
  <c r="M70"/>
  <c r="L70"/>
  <c r="K70"/>
  <c r="T69"/>
  <c r="S69"/>
  <c r="R69"/>
  <c r="Q69"/>
  <c r="P69"/>
  <c r="O69"/>
  <c r="N69"/>
  <c r="M69"/>
  <c r="L69"/>
  <c r="K69"/>
  <c r="T68"/>
  <c r="S68"/>
  <c r="R68"/>
  <c r="Q68"/>
  <c r="P68"/>
  <c r="O68"/>
  <c r="N68"/>
  <c r="M68"/>
  <c r="L68"/>
  <c r="K68"/>
  <c r="T67"/>
  <c r="S67"/>
  <c r="R67"/>
  <c r="Q67"/>
  <c r="P67"/>
  <c r="O67"/>
  <c r="N67"/>
  <c r="M67"/>
  <c r="L67"/>
  <c r="K67"/>
  <c r="T66"/>
  <c r="S66"/>
  <c r="R66"/>
  <c r="Q66"/>
  <c r="P66"/>
  <c r="O66"/>
  <c r="N66"/>
  <c r="M66"/>
  <c r="L66"/>
  <c r="K66"/>
  <c r="T65"/>
  <c r="S65"/>
  <c r="R65"/>
  <c r="Q65"/>
  <c r="P65"/>
  <c r="O65"/>
  <c r="N65"/>
  <c r="M65"/>
  <c r="L65"/>
  <c r="K65"/>
  <c r="T64"/>
  <c r="S64"/>
  <c r="R64"/>
  <c r="Q64"/>
  <c r="P64"/>
  <c r="O64"/>
  <c r="N64"/>
  <c r="M64"/>
  <c r="L64"/>
  <c r="K64"/>
  <c r="T63"/>
  <c r="S63"/>
  <c r="R63"/>
  <c r="Q63"/>
  <c r="P63"/>
  <c r="O63"/>
  <c r="N63"/>
  <c r="M63"/>
  <c r="L63"/>
  <c r="K63"/>
  <c r="T62"/>
  <c r="S62"/>
  <c r="R62"/>
  <c r="Q62"/>
  <c r="P62"/>
  <c r="O62"/>
  <c r="N62"/>
  <c r="M62"/>
  <c r="L62"/>
  <c r="K62"/>
  <c r="T61"/>
  <c r="S61"/>
  <c r="R61"/>
  <c r="Q61"/>
  <c r="P61"/>
  <c r="O61"/>
  <c r="N61"/>
  <c r="M61"/>
  <c r="L61"/>
  <c r="K61"/>
  <c r="T60"/>
  <c r="S60"/>
  <c r="R60"/>
  <c r="Q60"/>
  <c r="P60"/>
  <c r="O60"/>
  <c r="N60"/>
  <c r="M60"/>
  <c r="L60"/>
  <c r="K60"/>
  <c r="T59"/>
  <c r="S59"/>
  <c r="R59"/>
  <c r="Q59"/>
  <c r="P59"/>
  <c r="O59"/>
  <c r="N59"/>
  <c r="M59"/>
  <c r="L59"/>
  <c r="K59"/>
  <c r="T58"/>
  <c r="S58"/>
  <c r="R58"/>
  <c r="Q58"/>
  <c r="P58"/>
  <c r="O58"/>
  <c r="N58"/>
  <c r="M58"/>
  <c r="L58"/>
  <c r="K58"/>
  <c r="T57"/>
  <c r="S57"/>
  <c r="R57"/>
  <c r="Q57"/>
  <c r="P57"/>
  <c r="O57"/>
  <c r="N57"/>
  <c r="M57"/>
  <c r="L57"/>
  <c r="K57"/>
  <c r="T56"/>
  <c r="S56"/>
  <c r="R56"/>
  <c r="Q56"/>
  <c r="P56"/>
  <c r="O56"/>
  <c r="N56"/>
  <c r="M56"/>
  <c r="L56"/>
  <c r="K56"/>
  <c r="T55"/>
  <c r="S55"/>
  <c r="R55"/>
  <c r="Q55"/>
  <c r="P55"/>
  <c r="O55"/>
  <c r="N55"/>
  <c r="M55"/>
  <c r="L55"/>
  <c r="K55"/>
  <c r="T54"/>
  <c r="S54"/>
  <c r="R54"/>
  <c r="Q54"/>
  <c r="P54"/>
  <c r="O54"/>
  <c r="N54"/>
  <c r="M54"/>
  <c r="L54"/>
  <c r="K54"/>
  <c r="T53"/>
  <c r="S53"/>
  <c r="R53"/>
  <c r="Q53"/>
  <c r="P53"/>
  <c r="O53"/>
  <c r="N53"/>
  <c r="M53"/>
  <c r="L53"/>
  <c r="K53"/>
  <c r="T52"/>
  <c r="S52"/>
  <c r="R52"/>
  <c r="Q52"/>
  <c r="P52"/>
  <c r="O52"/>
  <c r="N52"/>
  <c r="M52"/>
  <c r="L52"/>
  <c r="K52"/>
  <c r="T51"/>
  <c r="S51"/>
  <c r="R51"/>
  <c r="Q51"/>
  <c r="P51"/>
  <c r="O51"/>
  <c r="N51"/>
  <c r="M51"/>
  <c r="L51"/>
  <c r="K51"/>
  <c r="T50"/>
  <c r="S50"/>
  <c r="R50"/>
  <c r="Q50"/>
  <c r="P50"/>
  <c r="O50"/>
  <c r="N50"/>
  <c r="M50"/>
  <c r="L50"/>
  <c r="K50"/>
  <c r="T49"/>
  <c r="S49"/>
  <c r="R49"/>
  <c r="Q49"/>
  <c r="P49"/>
  <c r="O49"/>
  <c r="N49"/>
  <c r="M49"/>
  <c r="L49"/>
  <c r="K49"/>
  <c r="T48"/>
  <c r="S48"/>
  <c r="R48"/>
  <c r="Q48"/>
  <c r="P48"/>
  <c r="O48"/>
  <c r="N48"/>
  <c r="M48"/>
  <c r="L48"/>
  <c r="K48"/>
  <c r="T47"/>
  <c r="S47"/>
  <c r="R47"/>
  <c r="Q47"/>
  <c r="P47"/>
  <c r="O47"/>
  <c r="N47"/>
  <c r="M47"/>
  <c r="L47"/>
  <c r="K47"/>
  <c r="T46"/>
  <c r="S46"/>
  <c r="R46"/>
  <c r="Q46"/>
  <c r="P46"/>
  <c r="O46"/>
  <c r="N46"/>
  <c r="M46"/>
  <c r="L46"/>
  <c r="K46"/>
  <c r="T45"/>
  <c r="S45"/>
  <c r="R45"/>
  <c r="Q45"/>
  <c r="P45"/>
  <c r="O45"/>
  <c r="N45"/>
  <c r="M45"/>
  <c r="L45"/>
  <c r="K45"/>
  <c r="T44"/>
  <c r="S44"/>
  <c r="R44"/>
  <c r="Q44"/>
  <c r="P44"/>
  <c r="O44"/>
  <c r="N44"/>
  <c r="M44"/>
  <c r="L44"/>
  <c r="K44"/>
  <c r="T43"/>
  <c r="S43"/>
  <c r="R43"/>
  <c r="Q43"/>
  <c r="P43"/>
  <c r="O43"/>
  <c r="N43"/>
  <c r="M43"/>
  <c r="L43"/>
  <c r="K43"/>
  <c r="T42"/>
  <c r="S42"/>
  <c r="R42"/>
  <c r="Q42"/>
  <c r="P42"/>
  <c r="O42"/>
  <c r="N42"/>
  <c r="M42"/>
  <c r="L42"/>
  <c r="K42"/>
  <c r="T41"/>
  <c r="S41"/>
  <c r="R41"/>
  <c r="Q41"/>
  <c r="P41"/>
  <c r="O41"/>
  <c r="N41"/>
  <c r="M41"/>
  <c r="L41"/>
  <c r="K41"/>
  <c r="T40"/>
  <c r="S40"/>
  <c r="R40"/>
  <c r="Q40"/>
  <c r="P40"/>
  <c r="O40"/>
  <c r="N40"/>
  <c r="M40"/>
  <c r="L40"/>
  <c r="K40"/>
  <c r="T39"/>
  <c r="S39"/>
  <c r="R39"/>
  <c r="Q39"/>
  <c r="P39"/>
  <c r="O39"/>
  <c r="N39"/>
  <c r="M39"/>
  <c r="L39"/>
  <c r="K39"/>
  <c r="T38"/>
  <c r="S38"/>
  <c r="R38"/>
  <c r="Q38"/>
  <c r="P38"/>
  <c r="O38"/>
  <c r="N38"/>
  <c r="M38"/>
  <c r="L38"/>
  <c r="K38"/>
  <c r="T37"/>
  <c r="S37"/>
  <c r="R37"/>
  <c r="Q37"/>
  <c r="P37"/>
  <c r="O37"/>
  <c r="N37"/>
  <c r="M37"/>
  <c r="L37"/>
  <c r="K37"/>
  <c r="T36"/>
  <c r="S36"/>
  <c r="R36"/>
  <c r="Q36"/>
  <c r="P36"/>
  <c r="O36"/>
  <c r="N36"/>
  <c r="M36"/>
  <c r="L36"/>
  <c r="K36"/>
  <c r="T35"/>
  <c r="S35"/>
  <c r="R35"/>
  <c r="Q35"/>
  <c r="P35"/>
  <c r="O35"/>
  <c r="N35"/>
  <c r="M35"/>
  <c r="L35"/>
  <c r="K35"/>
  <c r="T34"/>
  <c r="S34"/>
  <c r="R34"/>
  <c r="Q34"/>
  <c r="P34"/>
  <c r="O34"/>
  <c r="N34"/>
  <c r="M34"/>
  <c r="L34"/>
  <c r="K34"/>
  <c r="T33"/>
  <c r="S33"/>
  <c r="R33"/>
  <c r="Q33"/>
  <c r="P33"/>
  <c r="O33"/>
  <c r="N33"/>
  <c r="M33"/>
  <c r="L33"/>
  <c r="K33"/>
  <c r="T32"/>
  <c r="S32"/>
  <c r="R32"/>
  <c r="Q32"/>
  <c r="P32"/>
  <c r="O32"/>
  <c r="N32"/>
  <c r="M32"/>
  <c r="L32"/>
  <c r="K32"/>
  <c r="T31"/>
  <c r="S31"/>
  <c r="R31"/>
  <c r="Q31"/>
  <c r="P31"/>
  <c r="O31"/>
  <c r="N31"/>
  <c r="M31"/>
  <c r="L31"/>
  <c r="K31"/>
  <c r="T30"/>
  <c r="S30"/>
  <c r="R30"/>
  <c r="Q30"/>
  <c r="P30"/>
  <c r="O30"/>
  <c r="N30"/>
  <c r="M30"/>
  <c r="L30"/>
  <c r="K30"/>
  <c r="T29"/>
  <c r="S29"/>
  <c r="R29"/>
  <c r="Q29"/>
  <c r="P29"/>
  <c r="O29"/>
  <c r="N29"/>
  <c r="M29"/>
  <c r="L29"/>
  <c r="K29"/>
  <c r="T28"/>
  <c r="S28"/>
  <c r="R28"/>
  <c r="Q28"/>
  <c r="P28"/>
  <c r="O28"/>
  <c r="N28"/>
  <c r="M28"/>
  <c r="L28"/>
  <c r="K28"/>
  <c r="T27"/>
  <c r="S27"/>
  <c r="R27"/>
  <c r="Q27"/>
  <c r="P27"/>
  <c r="O27"/>
  <c r="N27"/>
  <c r="M27"/>
  <c r="L27"/>
  <c r="K27"/>
  <c r="T26"/>
  <c r="S26"/>
  <c r="R26"/>
  <c r="Q26"/>
  <c r="P26"/>
  <c r="O26"/>
  <c r="N26"/>
  <c r="M26"/>
  <c r="L26"/>
  <c r="K26"/>
  <c r="T25"/>
  <c r="S25"/>
  <c r="R25"/>
  <c r="Q25"/>
  <c r="P25"/>
  <c r="O25"/>
  <c r="N25"/>
  <c r="M25"/>
  <c r="L25"/>
  <c r="K25"/>
  <c r="T24"/>
  <c r="S24"/>
  <c r="R24"/>
  <c r="Q24"/>
  <c r="P24"/>
  <c r="O24"/>
  <c r="N24"/>
  <c r="M24"/>
  <c r="L24"/>
  <c r="K24"/>
  <c r="T23"/>
  <c r="S23"/>
  <c r="R23"/>
  <c r="Q23"/>
  <c r="P23"/>
  <c r="O23"/>
  <c r="N23"/>
  <c r="M23"/>
  <c r="L23"/>
  <c r="K23"/>
  <c r="T22"/>
  <c r="S22"/>
  <c r="R22"/>
  <c r="Q22"/>
  <c r="P22"/>
  <c r="O22"/>
  <c r="N22"/>
  <c r="M22"/>
  <c r="L22"/>
  <c r="K22"/>
  <c r="T21"/>
  <c r="S21"/>
  <c r="R21"/>
  <c r="Q21"/>
  <c r="P21"/>
  <c r="O21"/>
  <c r="N21"/>
  <c r="M21"/>
  <c r="L21"/>
  <c r="K21"/>
  <c r="T20"/>
  <c r="S20"/>
  <c r="R20"/>
  <c r="Q20"/>
  <c r="P20"/>
  <c r="O20"/>
  <c r="N20"/>
  <c r="M20"/>
  <c r="L20"/>
  <c r="K20"/>
  <c r="T19"/>
  <c r="S19"/>
  <c r="R19"/>
  <c r="Q19"/>
  <c r="P19"/>
  <c r="O19"/>
  <c r="N19"/>
  <c r="M19"/>
  <c r="L19"/>
  <c r="K19"/>
  <c r="T18"/>
  <c r="S18"/>
  <c r="R18"/>
  <c r="Q18"/>
  <c r="P18"/>
  <c r="O18"/>
  <c r="N18"/>
  <c r="M18"/>
  <c r="L18"/>
  <c r="K18"/>
  <c r="T17"/>
  <c r="S17"/>
  <c r="R17"/>
  <c r="Q17"/>
  <c r="P17"/>
  <c r="O17"/>
  <c r="N17"/>
  <c r="M17"/>
  <c r="L17"/>
  <c r="K17"/>
  <c r="T16"/>
  <c r="S16"/>
  <c r="R16"/>
  <c r="Q16"/>
  <c r="P16"/>
  <c r="O16"/>
  <c r="N16"/>
  <c r="M16"/>
  <c r="L16"/>
  <c r="K16"/>
  <c r="T15"/>
  <c r="S15"/>
  <c r="R15"/>
  <c r="Q15"/>
  <c r="P15"/>
  <c r="O15"/>
  <c r="N15"/>
  <c r="M15"/>
  <c r="L15"/>
  <c r="K15"/>
  <c r="T14"/>
  <c r="S14"/>
  <c r="R14"/>
  <c r="Q14"/>
  <c r="P14"/>
  <c r="O14"/>
  <c r="N14"/>
  <c r="M14"/>
  <c r="L14"/>
  <c r="K14"/>
  <c r="T13"/>
  <c r="S13"/>
  <c r="R13"/>
  <c r="Q13"/>
  <c r="P13"/>
  <c r="O13"/>
  <c r="N13"/>
  <c r="M13"/>
  <c r="L13"/>
  <c r="K13"/>
  <c r="T12"/>
  <c r="S12"/>
  <c r="R12"/>
  <c r="Q12"/>
  <c r="P12"/>
  <c r="O12"/>
  <c r="N12"/>
  <c r="M12"/>
  <c r="L12"/>
  <c r="K12"/>
  <c r="T11"/>
  <c r="S11"/>
  <c r="R11"/>
  <c r="Q11"/>
  <c r="P11"/>
  <c r="O11"/>
  <c r="N11"/>
  <c r="M11"/>
  <c r="L11"/>
  <c r="K11"/>
  <c r="T10"/>
  <c r="S10"/>
  <c r="R10"/>
  <c r="Q10"/>
  <c r="P10"/>
  <c r="O10"/>
  <c r="N10"/>
  <c r="M10"/>
  <c r="L10"/>
  <c r="K10"/>
  <c r="T9"/>
  <c r="S9"/>
  <c r="R9"/>
  <c r="Q9"/>
  <c r="P9"/>
  <c r="O9"/>
  <c r="N9"/>
  <c r="M9"/>
  <c r="L9"/>
  <c r="K9"/>
  <c r="T8"/>
  <c r="S8"/>
  <c r="R8"/>
  <c r="Q8"/>
  <c r="P8"/>
  <c r="O8"/>
  <c r="N8"/>
  <c r="M8"/>
  <c r="L8"/>
  <c r="K8"/>
  <c r="T7"/>
  <c r="S7"/>
  <c r="R7"/>
  <c r="Q7"/>
  <c r="P7"/>
  <c r="O7"/>
  <c r="N7"/>
  <c r="M7"/>
  <c r="L7"/>
  <c r="K7"/>
  <c r="T6"/>
  <c r="S6"/>
  <c r="R6"/>
  <c r="Q6"/>
  <c r="P6"/>
  <c r="O6"/>
  <c r="N6"/>
  <c r="M6"/>
  <c r="L6"/>
  <c r="K6"/>
  <c r="T5"/>
  <c r="S5"/>
  <c r="R5"/>
  <c r="Q5"/>
  <c r="P5"/>
  <c r="O5"/>
  <c r="N5"/>
  <c r="M5"/>
  <c r="L5"/>
  <c r="K5"/>
  <c r="T4"/>
  <c r="S4"/>
  <c r="R4"/>
  <c r="Q4"/>
  <c r="P4"/>
  <c r="O4"/>
  <c r="N4"/>
  <c r="M4"/>
  <c r="L4"/>
  <c r="K4"/>
  <c r="T3"/>
  <c r="S3"/>
  <c r="R3"/>
  <c r="Q3"/>
  <c r="P3"/>
  <c r="O3"/>
  <c r="N3"/>
  <c r="M3"/>
  <c r="L3"/>
  <c r="K3"/>
  <c r="T2"/>
  <c r="T579" s="1"/>
  <c r="S2"/>
  <c r="S579" s="1"/>
  <c r="R2"/>
  <c r="R579" s="1"/>
  <c r="Q2"/>
  <c r="Q579" s="1"/>
  <c r="P2"/>
  <c r="P579" s="1"/>
  <c r="O2"/>
  <c r="O579" s="1"/>
  <c r="N2"/>
  <c r="N579" s="1"/>
  <c r="K2"/>
  <c r="L2"/>
  <c r="L579" s="1"/>
  <c r="M2"/>
  <c r="M579" s="1"/>
  <c r="K579"/>
  <c r="L512" i="1"/>
  <c r="L479"/>
  <c r="L40"/>
  <c r="L138"/>
  <c r="L270"/>
  <c r="L137"/>
  <c r="L116"/>
  <c r="L114"/>
  <c r="L86"/>
  <c r="L428"/>
  <c r="L516"/>
  <c r="L561"/>
  <c r="L576"/>
  <c r="L421"/>
  <c r="L577"/>
  <c r="L572"/>
  <c r="L523"/>
  <c r="L164"/>
  <c r="L484"/>
  <c r="L262"/>
  <c r="L146"/>
  <c r="L147"/>
  <c r="L145"/>
  <c r="L7"/>
  <c r="L10"/>
  <c r="L3"/>
  <c r="L165"/>
  <c r="L182"/>
  <c r="L570"/>
  <c r="L149"/>
  <c r="L153"/>
  <c r="L161"/>
  <c r="L12"/>
  <c r="L13"/>
  <c r="L569"/>
  <c r="L151"/>
  <c r="L568"/>
  <c r="L49"/>
  <c r="L265"/>
  <c r="L25"/>
  <c r="L382"/>
  <c r="L355"/>
  <c r="L167"/>
  <c r="L349"/>
  <c r="L356"/>
  <c r="L340"/>
  <c r="L392"/>
  <c r="L14"/>
  <c r="L152"/>
  <c r="L27"/>
  <c r="L364"/>
  <c r="L221"/>
  <c r="L297"/>
  <c r="L350"/>
  <c r="L393"/>
  <c r="L242"/>
  <c r="L163"/>
  <c r="L432"/>
  <c r="L305"/>
  <c r="L21"/>
  <c r="L186"/>
  <c r="L159"/>
  <c r="L296"/>
  <c r="L2"/>
  <c r="L5"/>
  <c r="L160"/>
  <c r="L150"/>
  <c r="L223"/>
  <c r="L144"/>
  <c r="L4"/>
  <c r="L299"/>
  <c r="L285"/>
  <c r="L162"/>
  <c r="L286"/>
  <c r="L553"/>
  <c r="L469"/>
  <c r="L542"/>
  <c r="L578"/>
  <c r="L385"/>
  <c r="L193"/>
  <c r="L499"/>
  <c r="L338"/>
  <c r="L9"/>
  <c r="L571"/>
  <c r="L302"/>
  <c r="L573"/>
  <c r="L81"/>
  <c r="L233"/>
  <c r="L272"/>
  <c r="L107"/>
  <c r="L102"/>
  <c r="L458"/>
  <c r="L33"/>
  <c r="L294"/>
  <c r="L412"/>
  <c r="L126"/>
  <c r="L395"/>
  <c r="L418"/>
  <c r="L394"/>
  <c r="L433"/>
  <c r="L372"/>
  <c r="L362"/>
  <c r="L175"/>
  <c r="L174"/>
  <c r="L18"/>
  <c r="L292"/>
  <c r="L257"/>
  <c r="L202"/>
  <c r="L50"/>
  <c r="L403"/>
  <c r="L131"/>
  <c r="L528"/>
  <c r="L417"/>
  <c r="L453"/>
  <c r="L482"/>
  <c r="L135"/>
  <c r="L529"/>
  <c r="L514"/>
  <c r="L91"/>
  <c r="L534"/>
  <c r="L546"/>
  <c r="L133"/>
  <c r="L562"/>
  <c r="L558"/>
  <c r="L548"/>
  <c r="L522"/>
  <c r="L134"/>
  <c r="L346"/>
  <c r="L94"/>
  <c r="L306"/>
  <c r="L197"/>
  <c r="L277"/>
  <c r="L284"/>
  <c r="L326"/>
  <c r="L290"/>
  <c r="L273"/>
  <c r="L203"/>
  <c r="L334"/>
  <c r="L205"/>
  <c r="L188"/>
  <c r="L419"/>
  <c r="L229"/>
  <c r="L474"/>
  <c r="L459"/>
  <c r="L77"/>
  <c r="L381"/>
  <c r="L515"/>
  <c r="L497"/>
  <c r="L508"/>
  <c r="L551"/>
  <c r="L128"/>
  <c r="L486"/>
  <c r="L52"/>
  <c r="L65"/>
  <c r="L408"/>
  <c r="L99"/>
  <c r="L402"/>
  <c r="L416"/>
  <c r="L494"/>
  <c r="L507"/>
  <c r="L373"/>
  <c r="L123"/>
  <c r="L388"/>
  <c r="L366"/>
  <c r="L329"/>
  <c r="L29"/>
  <c r="L319"/>
  <c r="L347"/>
  <c r="L71"/>
  <c r="L170"/>
  <c r="L158"/>
  <c r="L118"/>
  <c r="L244"/>
  <c r="L154"/>
  <c r="L6"/>
  <c r="L155"/>
  <c r="L8"/>
  <c r="L567"/>
  <c r="L420"/>
  <c r="L520"/>
  <c r="L250"/>
  <c r="L171"/>
  <c r="L22"/>
  <c r="L213"/>
  <c r="L34"/>
  <c r="L148"/>
  <c r="L157"/>
  <c r="L566"/>
  <c r="L61"/>
  <c r="L471"/>
  <c r="L470"/>
  <c r="L140"/>
  <c r="L543"/>
  <c r="L132"/>
  <c r="L530"/>
  <c r="L510"/>
  <c r="L521"/>
  <c r="L87"/>
  <c r="L397"/>
  <c r="L503"/>
  <c r="L501"/>
  <c r="L351"/>
  <c r="L300"/>
  <c r="L97"/>
  <c r="L216"/>
  <c r="L101"/>
  <c r="L73"/>
  <c r="L341"/>
  <c r="L312"/>
  <c r="L345"/>
  <c r="L390"/>
  <c r="L333"/>
  <c r="L415"/>
  <c r="L184"/>
  <c r="L492"/>
  <c r="L456"/>
  <c r="L449"/>
  <c r="L532"/>
  <c r="L537"/>
  <c r="L540"/>
  <c r="L222"/>
  <c r="L64"/>
  <c r="L541"/>
  <c r="L120"/>
  <c r="L72"/>
  <c r="L230"/>
  <c r="L276"/>
  <c r="L531"/>
  <c r="L130"/>
  <c r="L549"/>
  <c r="L564"/>
  <c r="L552"/>
  <c r="L545"/>
  <c r="L143"/>
  <c r="L565"/>
  <c r="L563"/>
  <c r="L557"/>
  <c r="L556"/>
  <c r="L141"/>
  <c r="L429"/>
  <c r="L323"/>
  <c r="L69"/>
  <c r="L92"/>
  <c r="L293"/>
  <c r="L424"/>
  <c r="L371"/>
  <c r="L196"/>
  <c r="L166"/>
  <c r="L95"/>
  <c r="L235"/>
  <c r="L201"/>
  <c r="L47"/>
  <c r="L232"/>
  <c r="L224"/>
  <c r="L210"/>
  <c r="L173"/>
  <c r="L261"/>
  <c r="L190"/>
  <c r="L168"/>
  <c r="L177"/>
  <c r="L195"/>
  <c r="L38"/>
  <c r="L295"/>
  <c r="L217"/>
  <c r="L228"/>
  <c r="L313"/>
  <c r="L227"/>
  <c r="L450"/>
  <c r="L31"/>
  <c r="L283"/>
  <c r="L387"/>
  <c r="L321"/>
  <c r="L129"/>
  <c r="L439"/>
  <c r="L324"/>
  <c r="L426"/>
  <c r="L377"/>
  <c r="L527"/>
  <c r="L89"/>
  <c r="L495"/>
  <c r="L396"/>
  <c r="L308"/>
  <c r="L75"/>
  <c r="L191"/>
  <c r="L314"/>
  <c r="L238"/>
  <c r="L36"/>
  <c r="L105"/>
  <c r="L378"/>
  <c r="L199"/>
  <c r="L274"/>
  <c r="L281"/>
  <c r="L448"/>
  <c r="L517"/>
  <c r="L43"/>
  <c r="L440"/>
  <c r="L496"/>
  <c r="L360"/>
  <c r="L461"/>
  <c r="L90"/>
  <c r="L45"/>
  <c r="L179"/>
  <c r="L60"/>
  <c r="L206"/>
  <c r="L122"/>
  <c r="L62"/>
  <c r="L466"/>
  <c r="L442"/>
  <c r="L136"/>
  <c r="L550"/>
  <c r="L111"/>
  <c r="L463"/>
  <c r="L307"/>
  <c r="L241"/>
  <c r="L66"/>
  <c r="L375"/>
  <c r="L343"/>
  <c r="L380"/>
  <c r="L407"/>
  <c r="L465"/>
  <c r="L447"/>
  <c r="L240"/>
  <c r="L112"/>
  <c r="L379"/>
  <c r="L212"/>
  <c r="L88"/>
  <c r="L574"/>
  <c r="L473"/>
  <c r="L476"/>
  <c r="L98"/>
  <c r="L489"/>
  <c r="L446"/>
  <c r="L538"/>
  <c r="L462"/>
  <c r="L477"/>
  <c r="L117"/>
  <c r="L414"/>
  <c r="L218"/>
  <c r="L398"/>
  <c r="L480"/>
  <c r="L383"/>
  <c r="L384"/>
  <c r="L441"/>
  <c r="L391"/>
  <c r="L488"/>
  <c r="L451"/>
  <c r="L280"/>
  <c r="L322"/>
  <c r="L575"/>
  <c r="L315"/>
  <c r="L339"/>
  <c r="L336"/>
  <c r="L39"/>
  <c r="L185"/>
  <c r="L409"/>
  <c r="L125"/>
  <c r="L511"/>
  <c r="L500"/>
  <c r="L405"/>
  <c r="L401"/>
  <c r="L328"/>
  <c r="L369"/>
  <c r="L19"/>
  <c r="L399"/>
  <c r="L304"/>
  <c r="L243"/>
  <c r="L28"/>
  <c r="L24"/>
  <c r="L51"/>
  <c r="L237"/>
  <c r="L289"/>
  <c r="L370"/>
  <c r="L468"/>
  <c r="L400"/>
  <c r="L342"/>
  <c r="L365"/>
  <c r="L67"/>
  <c r="L245"/>
  <c r="L455"/>
  <c r="L460"/>
  <c r="L348"/>
  <c r="L54"/>
  <c r="L249"/>
  <c r="L256"/>
  <c r="L317"/>
  <c r="L121"/>
  <c r="L357"/>
  <c r="L410"/>
  <c r="L331"/>
  <c r="L437"/>
  <c r="L431"/>
  <c r="L506"/>
  <c r="L258"/>
  <c r="L85"/>
  <c r="L32"/>
  <c r="L53"/>
  <c r="L278"/>
  <c r="L435"/>
  <c r="L311"/>
  <c r="L316"/>
  <c r="L104"/>
  <c r="L239"/>
  <c r="L254"/>
  <c r="L252"/>
  <c r="L172"/>
  <c r="L376"/>
  <c r="L344"/>
  <c r="L115"/>
  <c r="L251"/>
  <c r="L231"/>
  <c r="L200"/>
  <c r="L26"/>
  <c r="L404"/>
  <c r="L318"/>
  <c r="L452"/>
  <c r="L457"/>
  <c r="L79"/>
  <c r="L303"/>
  <c r="L354"/>
  <c r="L23"/>
  <c r="L358"/>
  <c r="L246"/>
  <c r="L247"/>
  <c r="L310"/>
  <c r="L215"/>
  <c r="L467"/>
  <c r="L41"/>
  <c r="L225"/>
  <c r="L263"/>
  <c r="L37"/>
  <c r="L16"/>
  <c r="L209"/>
  <c r="L96"/>
  <c r="L282"/>
  <c r="L56"/>
  <c r="L59"/>
  <c r="L35"/>
  <c r="L55"/>
  <c r="L70"/>
  <c r="L58"/>
  <c r="L271"/>
  <c r="L169"/>
  <c r="L298"/>
  <c r="L214"/>
  <c r="L183"/>
  <c r="L444"/>
  <c r="L236"/>
  <c r="L320"/>
  <c r="L478"/>
  <c r="L493"/>
  <c r="L423"/>
  <c r="L198"/>
  <c r="L211"/>
  <c r="L207"/>
  <c r="L255"/>
  <c r="L48"/>
  <c r="L74"/>
  <c r="L176"/>
  <c r="L208"/>
  <c r="L505"/>
  <c r="L110"/>
  <c r="L427"/>
  <c r="L438"/>
  <c r="L443"/>
  <c r="L330"/>
  <c r="L434"/>
  <c r="L430"/>
  <c r="L485"/>
  <c r="L109"/>
  <c r="L337"/>
  <c r="L436"/>
  <c r="L352"/>
  <c r="L139"/>
  <c r="L332"/>
  <c r="L422"/>
  <c r="L309"/>
  <c r="L82"/>
  <c r="L46"/>
  <c r="L57"/>
  <c r="L267"/>
  <c r="L181"/>
  <c r="L187"/>
  <c r="L204"/>
  <c r="L20"/>
  <c r="L253"/>
  <c r="L268"/>
  <c r="L42"/>
  <c r="L487"/>
  <c r="L425"/>
  <c r="L84"/>
  <c r="L389"/>
  <c r="L386"/>
  <c r="L119"/>
  <c r="L475"/>
  <c r="L525"/>
  <c r="L483"/>
  <c r="L180"/>
  <c r="L156"/>
  <c r="L279"/>
  <c r="L63"/>
  <c r="L353"/>
  <c r="L472"/>
  <c r="L413"/>
  <c r="L269"/>
  <c r="L260"/>
  <c r="L76"/>
  <c r="L194"/>
  <c r="L266"/>
  <c r="L44"/>
  <c r="L411"/>
  <c r="L264"/>
  <c r="L275"/>
  <c r="L367"/>
  <c r="L124"/>
  <c r="L327"/>
  <c r="L30"/>
  <c r="L219"/>
  <c r="L406"/>
  <c r="L533"/>
  <c r="L113"/>
  <c r="L78"/>
  <c r="L513"/>
  <c r="L498"/>
  <c r="L490"/>
  <c r="L504"/>
  <c r="L509"/>
  <c r="L17"/>
  <c r="L491"/>
  <c r="L361"/>
  <c r="L11"/>
  <c r="L100"/>
  <c r="L539"/>
  <c r="L127"/>
  <c r="L288"/>
  <c r="L192"/>
  <c r="L374"/>
  <c r="L226"/>
  <c r="L287"/>
  <c r="L68"/>
  <c r="L445"/>
  <c r="L518"/>
  <c r="L535"/>
  <c r="L178"/>
  <c r="L15"/>
  <c r="L363"/>
  <c r="L234"/>
  <c r="L106"/>
  <c r="L248"/>
  <c r="L368"/>
  <c r="L259"/>
  <c r="L142"/>
  <c r="L559"/>
  <c r="L555"/>
  <c r="L560"/>
  <c r="L547"/>
  <c r="L554"/>
  <c r="L526"/>
  <c r="L544"/>
  <c r="L524"/>
  <c r="L103"/>
  <c r="L325"/>
  <c r="L359"/>
  <c r="L93"/>
  <c r="L335"/>
  <c r="L189"/>
  <c r="L220"/>
  <c r="L108"/>
  <c r="L83"/>
  <c r="L291"/>
  <c r="L301"/>
  <c r="L80"/>
  <c r="L464"/>
  <c r="L536"/>
  <c r="L502"/>
  <c r="L519"/>
  <c r="L481"/>
  <c r="L454"/>
  <c r="A578" i="3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F311" i="2"/>
  <c r="G311" s="1"/>
  <c r="N311" s="1"/>
  <c r="F56"/>
  <c r="G56" s="1"/>
  <c r="N56" s="1"/>
  <c r="F90"/>
  <c r="G90" s="1"/>
  <c r="N90" s="1"/>
  <c r="F224"/>
  <c r="G224" s="1"/>
  <c r="N224" s="1"/>
  <c r="F226"/>
  <c r="G226" s="1"/>
  <c r="N226" s="1"/>
  <c r="F308"/>
  <c r="G308" s="1"/>
  <c r="N308" s="1"/>
  <c r="F346"/>
  <c r="G346" s="1"/>
  <c r="N346" s="1"/>
  <c r="F349"/>
  <c r="G349" s="1"/>
  <c r="N349" s="1"/>
  <c r="F119"/>
  <c r="G119" s="1"/>
  <c r="N119" s="1"/>
  <c r="F118"/>
  <c r="G118" s="1"/>
  <c r="N118" s="1"/>
  <c r="F504"/>
  <c r="G504" s="1"/>
  <c r="N504" s="1"/>
  <c r="F503"/>
  <c r="G503" s="1"/>
  <c r="N503" s="1"/>
  <c r="F512"/>
  <c r="G512" s="1"/>
  <c r="N512" s="1"/>
  <c r="F511"/>
  <c r="G511" s="1"/>
  <c r="N511" s="1"/>
  <c r="F510"/>
  <c r="G510" s="1"/>
  <c r="N510" s="1"/>
  <c r="F509"/>
  <c r="G509" s="1"/>
  <c r="N509" s="1"/>
  <c r="F508"/>
  <c r="G508" s="1"/>
  <c r="N508" s="1"/>
  <c r="F507"/>
  <c r="G507" s="1"/>
  <c r="N507" s="1"/>
  <c r="F506"/>
  <c r="G506" s="1"/>
  <c r="N506" s="1"/>
  <c r="F505"/>
  <c r="G505" s="1"/>
  <c r="N505" s="1"/>
  <c r="F502"/>
  <c r="G502" s="1"/>
  <c r="N502" s="1"/>
  <c r="F501"/>
  <c r="G501" s="1"/>
  <c r="N501" s="1"/>
  <c r="F500"/>
  <c r="G500" s="1"/>
  <c r="N500" s="1"/>
  <c r="F499"/>
  <c r="G499" s="1"/>
  <c r="N499" s="1"/>
  <c r="F498"/>
  <c r="G498" s="1"/>
  <c r="N498" s="1"/>
  <c r="F497"/>
  <c r="G497" s="1"/>
  <c r="N497" s="1"/>
  <c r="F496"/>
  <c r="G496" s="1"/>
  <c r="N496" s="1"/>
  <c r="F495"/>
  <c r="G495" s="1"/>
  <c r="N495" s="1"/>
  <c r="F86"/>
  <c r="G86" s="1"/>
  <c r="N86" s="1"/>
  <c r="F52"/>
  <c r="G52" s="1"/>
  <c r="N52" s="1"/>
  <c r="F28"/>
  <c r="G28" s="1"/>
  <c r="N28" s="1"/>
  <c r="F2"/>
  <c r="G2" s="1"/>
  <c r="N2" s="1"/>
  <c r="F53"/>
  <c r="G53" s="1"/>
  <c r="N53" s="1"/>
  <c r="F29"/>
  <c r="G29" s="1"/>
  <c r="N29" s="1"/>
  <c r="F62"/>
  <c r="G62" s="1"/>
  <c r="N62" s="1"/>
  <c r="F41"/>
  <c r="G41" s="1"/>
  <c r="N41" s="1"/>
  <c r="F15"/>
  <c r="G15" s="1"/>
  <c r="N15" s="1"/>
  <c r="F233"/>
  <c r="G233" s="1"/>
  <c r="N233" s="1"/>
  <c r="F232"/>
  <c r="G232" s="1"/>
  <c r="N232" s="1"/>
  <c r="F231"/>
  <c r="G231" s="1"/>
  <c r="N231" s="1"/>
  <c r="F230"/>
  <c r="G230" s="1"/>
  <c r="N230" s="1"/>
  <c r="F229"/>
  <c r="G229" s="1"/>
  <c r="N229" s="1"/>
  <c r="F228"/>
  <c r="G228" s="1"/>
  <c r="N228" s="1"/>
  <c r="F304"/>
  <c r="G304" s="1"/>
  <c r="N304" s="1"/>
  <c r="F303"/>
  <c r="G303" s="1"/>
  <c r="N303" s="1"/>
  <c r="F302"/>
  <c r="G302" s="1"/>
  <c r="N302" s="1"/>
  <c r="F478"/>
  <c r="G478" s="1"/>
  <c r="N478" s="1"/>
  <c r="F485"/>
  <c r="G485" s="1"/>
  <c r="N485" s="1"/>
  <c r="F484"/>
  <c r="G484" s="1"/>
  <c r="N484" s="1"/>
  <c r="F483"/>
  <c r="G483" s="1"/>
  <c r="N483" s="1"/>
  <c r="F482"/>
  <c r="G482" s="1"/>
  <c r="N482" s="1"/>
  <c r="F481"/>
  <c r="G481" s="1"/>
  <c r="N481" s="1"/>
  <c r="F480"/>
  <c r="G480" s="1"/>
  <c r="N480" s="1"/>
  <c r="F479"/>
  <c r="G479" s="1"/>
  <c r="N479" s="1"/>
  <c r="F477"/>
  <c r="G477" s="1"/>
  <c r="N477" s="1"/>
  <c r="F30"/>
  <c r="G30" s="1"/>
  <c r="N30" s="1"/>
  <c r="F3"/>
  <c r="G3" s="1"/>
  <c r="N3" s="1"/>
  <c r="F31"/>
  <c r="G31" s="1"/>
  <c r="N31" s="1"/>
  <c r="F4"/>
  <c r="G4" s="1"/>
  <c r="N4" s="1"/>
  <c r="F5"/>
  <c r="G5" s="1"/>
  <c r="N5" s="1"/>
  <c r="F108"/>
  <c r="G108" s="1"/>
  <c r="N108" s="1"/>
  <c r="F104"/>
  <c r="G104" s="1"/>
  <c r="N104" s="1"/>
  <c r="F97"/>
  <c r="G97" s="1"/>
  <c r="N97" s="1"/>
  <c r="F87"/>
  <c r="G87" s="1"/>
  <c r="N87" s="1"/>
  <c r="F74"/>
  <c r="G74" s="1"/>
  <c r="N74" s="1"/>
  <c r="F54"/>
  <c r="G54" s="1"/>
  <c r="N54" s="1"/>
  <c r="F32"/>
  <c r="G32" s="1"/>
  <c r="N32" s="1"/>
  <c r="F6"/>
  <c r="G6" s="1"/>
  <c r="N6" s="1"/>
  <c r="F55"/>
  <c r="G55" s="1"/>
  <c r="N55" s="1"/>
  <c r="F33"/>
  <c r="G33" s="1"/>
  <c r="N33" s="1"/>
  <c r="F7"/>
  <c r="G7" s="1"/>
  <c r="N7" s="1"/>
  <c r="F34"/>
  <c r="G34" s="1"/>
  <c r="N34" s="1"/>
  <c r="F8"/>
  <c r="G8" s="1"/>
  <c r="N8" s="1"/>
  <c r="F35"/>
  <c r="G35" s="1"/>
  <c r="N35" s="1"/>
  <c r="F9"/>
  <c r="G9" s="1"/>
  <c r="N9" s="1"/>
  <c r="F57"/>
  <c r="G57" s="1"/>
  <c r="N57" s="1"/>
  <c r="F36"/>
  <c r="G36" s="1"/>
  <c r="N36" s="1"/>
  <c r="F58"/>
  <c r="G58" s="1"/>
  <c r="N58" s="1"/>
  <c r="F37"/>
  <c r="G37" s="1"/>
  <c r="N37" s="1"/>
  <c r="F10"/>
  <c r="G10" s="1"/>
  <c r="N10" s="1"/>
  <c r="F59"/>
  <c r="G59" s="1"/>
  <c r="N59" s="1"/>
  <c r="F38"/>
  <c r="G38" s="1"/>
  <c r="N38" s="1"/>
  <c r="F11"/>
  <c r="G11" s="1"/>
  <c r="N11" s="1"/>
  <c r="F117"/>
  <c r="G117" s="1"/>
  <c r="N117" s="1"/>
  <c r="F116"/>
  <c r="G116" s="1"/>
  <c r="N116" s="1"/>
  <c r="F115"/>
  <c r="G115" s="1"/>
  <c r="N115" s="1"/>
  <c r="F114"/>
  <c r="G114" s="1"/>
  <c r="N114" s="1"/>
  <c r="F113"/>
  <c r="G113" s="1"/>
  <c r="N113" s="1"/>
  <c r="F112"/>
  <c r="G112" s="1"/>
  <c r="N112" s="1"/>
  <c r="F110"/>
  <c r="G110" s="1"/>
  <c r="N110" s="1"/>
  <c r="F109"/>
  <c r="G109" s="1"/>
  <c r="N109" s="1"/>
  <c r="F105"/>
  <c r="G105" s="1"/>
  <c r="N105" s="1"/>
  <c r="F101"/>
  <c r="G101" s="1"/>
  <c r="N101" s="1"/>
  <c r="F98"/>
  <c r="G98" s="1"/>
  <c r="N98" s="1"/>
  <c r="F88"/>
  <c r="G88" s="1"/>
  <c r="N88" s="1"/>
  <c r="F75"/>
  <c r="G75" s="1"/>
  <c r="N75" s="1"/>
  <c r="F60"/>
  <c r="G60" s="1"/>
  <c r="N60" s="1"/>
  <c r="F39"/>
  <c r="G39" s="1"/>
  <c r="N39" s="1"/>
  <c r="F12"/>
  <c r="G12" s="1"/>
  <c r="N12" s="1"/>
  <c r="F89"/>
  <c r="G89" s="1"/>
  <c r="N89" s="1"/>
  <c r="F76"/>
  <c r="G76" s="1"/>
  <c r="N76" s="1"/>
  <c r="F61"/>
  <c r="G61" s="1"/>
  <c r="N61" s="1"/>
  <c r="F40"/>
  <c r="G40" s="1"/>
  <c r="N40" s="1"/>
  <c r="F13"/>
  <c r="G13" s="1"/>
  <c r="N13" s="1"/>
  <c r="F14"/>
  <c r="G14" s="1"/>
  <c r="N14" s="1"/>
  <c r="F77"/>
  <c r="G77" s="1"/>
  <c r="N77" s="1"/>
  <c r="F63"/>
  <c r="G63" s="1"/>
  <c r="N63" s="1"/>
  <c r="F42"/>
  <c r="G42" s="1"/>
  <c r="N42" s="1"/>
  <c r="F16"/>
  <c r="G16" s="1"/>
  <c r="N16" s="1"/>
  <c r="F64"/>
  <c r="G64" s="1"/>
  <c r="N64" s="1"/>
  <c r="F43"/>
  <c r="G43" s="1"/>
  <c r="N43" s="1"/>
  <c r="F17"/>
  <c r="G17" s="1"/>
  <c r="N17" s="1"/>
  <c r="F44"/>
  <c r="G44" s="1"/>
  <c r="N44" s="1"/>
  <c r="F65"/>
  <c r="G65" s="1"/>
  <c r="N65" s="1"/>
  <c r="F45"/>
  <c r="G45" s="1"/>
  <c r="N45" s="1"/>
  <c r="F18"/>
  <c r="G18" s="1"/>
  <c r="N18" s="1"/>
  <c r="F91"/>
  <c r="G91" s="1"/>
  <c r="N91" s="1"/>
  <c r="F78"/>
  <c r="G78" s="1"/>
  <c r="N78" s="1"/>
  <c r="F66"/>
  <c r="G66" s="1"/>
  <c r="N66" s="1"/>
  <c r="F46"/>
  <c r="G46" s="1"/>
  <c r="N46" s="1"/>
  <c r="F19"/>
  <c r="G19" s="1"/>
  <c r="N19" s="1"/>
  <c r="F20"/>
  <c r="G20" s="1"/>
  <c r="N20" s="1"/>
  <c r="F79"/>
  <c r="G79" s="1"/>
  <c r="N79" s="1"/>
  <c r="F67"/>
  <c r="G67" s="1"/>
  <c r="N67" s="1"/>
  <c r="F47"/>
  <c r="G47" s="1"/>
  <c r="N47" s="1"/>
  <c r="F21"/>
  <c r="G21" s="1"/>
  <c r="N21" s="1"/>
  <c r="F92"/>
  <c r="G92" s="1"/>
  <c r="N92" s="1"/>
  <c r="F80"/>
  <c r="G80" s="1"/>
  <c r="N80" s="1"/>
  <c r="F68"/>
  <c r="G68" s="1"/>
  <c r="N68" s="1"/>
  <c r="F48"/>
  <c r="G48" s="1"/>
  <c r="N48" s="1"/>
  <c r="F22"/>
  <c r="G22" s="1"/>
  <c r="N22" s="1"/>
  <c r="F81"/>
  <c r="G81" s="1"/>
  <c r="N81" s="1"/>
  <c r="F69"/>
  <c r="G69" s="1"/>
  <c r="N69" s="1"/>
  <c r="F23"/>
  <c r="G23" s="1"/>
  <c r="N23" s="1"/>
  <c r="F93"/>
  <c r="G93" s="1"/>
  <c r="N93" s="1"/>
  <c r="F82"/>
  <c r="G82" s="1"/>
  <c r="N82" s="1"/>
  <c r="F70"/>
  <c r="G70" s="1"/>
  <c r="N70" s="1"/>
  <c r="F49"/>
  <c r="G49" s="1"/>
  <c r="N49" s="1"/>
  <c r="F83"/>
  <c r="G83" s="1"/>
  <c r="N83" s="1"/>
  <c r="F50"/>
  <c r="G50" s="1"/>
  <c r="N50" s="1"/>
  <c r="F24"/>
  <c r="G24" s="1"/>
  <c r="N24" s="1"/>
  <c r="F106"/>
  <c r="G106" s="1"/>
  <c r="N106" s="1"/>
  <c r="F102"/>
  <c r="G102" s="1"/>
  <c r="N102" s="1"/>
  <c r="F99"/>
  <c r="G99" s="1"/>
  <c r="N99" s="1"/>
  <c r="F94"/>
  <c r="G94" s="1"/>
  <c r="N94" s="1"/>
  <c r="F84"/>
  <c r="G84" s="1"/>
  <c r="N84" s="1"/>
  <c r="F71"/>
  <c r="G71" s="1"/>
  <c r="N71" s="1"/>
  <c r="F51"/>
  <c r="G51" s="1"/>
  <c r="N51" s="1"/>
  <c r="F25"/>
  <c r="G25" s="1"/>
  <c r="N25" s="1"/>
  <c r="F100"/>
  <c r="G100" s="1"/>
  <c r="N100" s="1"/>
  <c r="F95"/>
  <c r="G95" s="1"/>
  <c r="N95" s="1"/>
  <c r="F85"/>
  <c r="G85" s="1"/>
  <c r="N85" s="1"/>
  <c r="F72"/>
  <c r="G72" s="1"/>
  <c r="N72" s="1"/>
  <c r="F120"/>
  <c r="G120" s="1"/>
  <c r="N120" s="1"/>
  <c r="F26"/>
  <c r="G26" s="1"/>
  <c r="N26" s="1"/>
  <c r="F111"/>
  <c r="G111" s="1"/>
  <c r="N111" s="1"/>
  <c r="F124"/>
  <c r="G124" s="1"/>
  <c r="N124" s="1"/>
  <c r="F107"/>
  <c r="G107" s="1"/>
  <c r="N107" s="1"/>
  <c r="F103"/>
  <c r="G103" s="1"/>
  <c r="N103" s="1"/>
  <c r="F123"/>
  <c r="G123" s="1"/>
  <c r="N123" s="1"/>
  <c r="F96"/>
  <c r="G96" s="1"/>
  <c r="N96" s="1"/>
  <c r="F122"/>
  <c r="G122" s="1"/>
  <c r="N122" s="1"/>
  <c r="F73"/>
  <c r="G73" s="1"/>
  <c r="N73" s="1"/>
  <c r="F121"/>
  <c r="G121" s="1"/>
  <c r="N121" s="1"/>
  <c r="F27"/>
  <c r="G27" s="1"/>
  <c r="N27" s="1"/>
  <c r="F126"/>
  <c r="G126" s="1"/>
  <c r="N126" s="1"/>
  <c r="F125"/>
  <c r="G125" s="1"/>
  <c r="N125" s="1"/>
  <c r="F130"/>
  <c r="G130" s="1"/>
  <c r="N130" s="1"/>
  <c r="F129"/>
  <c r="G129" s="1"/>
  <c r="N129" s="1"/>
  <c r="F128"/>
  <c r="G128" s="1"/>
  <c r="N128" s="1"/>
  <c r="F138"/>
  <c r="G138" s="1"/>
  <c r="N138" s="1"/>
  <c r="F137"/>
  <c r="G137" s="1"/>
  <c r="N137" s="1"/>
  <c r="F136"/>
  <c r="G136" s="1"/>
  <c r="N136" s="1"/>
  <c r="F135"/>
  <c r="G135" s="1"/>
  <c r="N135" s="1"/>
  <c r="F134"/>
  <c r="G134" s="1"/>
  <c r="N134" s="1"/>
  <c r="F133"/>
  <c r="G133" s="1"/>
  <c r="N133" s="1"/>
  <c r="F132"/>
  <c r="G132" s="1"/>
  <c r="N132" s="1"/>
  <c r="F131"/>
  <c r="G131" s="1"/>
  <c r="N131" s="1"/>
  <c r="F127"/>
  <c r="G127" s="1"/>
  <c r="N127" s="1"/>
  <c r="F147"/>
  <c r="G147" s="1"/>
  <c r="N147" s="1"/>
  <c r="F146"/>
  <c r="G146" s="1"/>
  <c r="N146" s="1"/>
  <c r="F145"/>
  <c r="G145" s="1"/>
  <c r="N145" s="1"/>
  <c r="F144"/>
  <c r="G144" s="1"/>
  <c r="N144" s="1"/>
  <c r="F143"/>
  <c r="G143" s="1"/>
  <c r="N143" s="1"/>
  <c r="F142"/>
  <c r="G142" s="1"/>
  <c r="N142" s="1"/>
  <c r="F141"/>
  <c r="G141" s="1"/>
  <c r="N141" s="1"/>
  <c r="F140"/>
  <c r="G140" s="1"/>
  <c r="N140" s="1"/>
  <c r="F139"/>
  <c r="G139" s="1"/>
  <c r="N139" s="1"/>
  <c r="F155"/>
  <c r="G155" s="1"/>
  <c r="N155" s="1"/>
  <c r="F154"/>
  <c r="G154" s="1"/>
  <c r="N154" s="1"/>
  <c r="F153"/>
  <c r="G153" s="1"/>
  <c r="N153" s="1"/>
  <c r="F152"/>
  <c r="G152" s="1"/>
  <c r="N152" s="1"/>
  <c r="F151"/>
  <c r="G151" s="1"/>
  <c r="N151" s="1"/>
  <c r="F150"/>
  <c r="G150" s="1"/>
  <c r="N150" s="1"/>
  <c r="F149"/>
  <c r="G149" s="1"/>
  <c r="N149" s="1"/>
  <c r="F148"/>
  <c r="G148" s="1"/>
  <c r="N148" s="1"/>
  <c r="F157"/>
  <c r="G157" s="1"/>
  <c r="N157" s="1"/>
  <c r="F156"/>
  <c r="G156" s="1"/>
  <c r="N156" s="1"/>
  <c r="F162"/>
  <c r="G162" s="1"/>
  <c r="N162" s="1"/>
  <c r="F161"/>
  <c r="G161" s="1"/>
  <c r="N161" s="1"/>
  <c r="F160"/>
  <c r="G160" s="1"/>
  <c r="N160" s="1"/>
  <c r="F159"/>
  <c r="G159" s="1"/>
  <c r="N159" s="1"/>
  <c r="F158"/>
  <c r="G158" s="1"/>
  <c r="N158" s="1"/>
  <c r="F164"/>
  <c r="G164" s="1"/>
  <c r="N164" s="1"/>
  <c r="F172"/>
  <c r="G172" s="1"/>
  <c r="N172" s="1"/>
  <c r="F171"/>
  <c r="G171" s="1"/>
  <c r="N171" s="1"/>
  <c r="F170"/>
  <c r="G170" s="1"/>
  <c r="N170" s="1"/>
  <c r="F169"/>
  <c r="G169" s="1"/>
  <c r="N169" s="1"/>
  <c r="F168"/>
  <c r="G168" s="1"/>
  <c r="N168" s="1"/>
  <c r="F167"/>
  <c r="G167" s="1"/>
  <c r="N167" s="1"/>
  <c r="F166"/>
  <c r="G166" s="1"/>
  <c r="N166" s="1"/>
  <c r="F165"/>
  <c r="G165" s="1"/>
  <c r="N165" s="1"/>
  <c r="F163"/>
  <c r="G163" s="1"/>
  <c r="N163" s="1"/>
  <c r="F174"/>
  <c r="G174" s="1"/>
  <c r="N174" s="1"/>
  <c r="F173"/>
  <c r="G173" s="1"/>
  <c r="N173" s="1"/>
  <c r="F177"/>
  <c r="G177" s="1"/>
  <c r="N177" s="1"/>
  <c r="F176"/>
  <c r="G176" s="1"/>
  <c r="N176" s="1"/>
  <c r="F175"/>
  <c r="G175" s="1"/>
  <c r="N175" s="1"/>
  <c r="F180"/>
  <c r="G180" s="1"/>
  <c r="N180" s="1"/>
  <c r="F179"/>
  <c r="G179" s="1"/>
  <c r="N179" s="1"/>
  <c r="F178"/>
  <c r="G178" s="1"/>
  <c r="N178" s="1"/>
  <c r="F186"/>
  <c r="G186" s="1"/>
  <c r="N186" s="1"/>
  <c r="F185"/>
  <c r="G185" s="1"/>
  <c r="N185" s="1"/>
  <c r="F184"/>
  <c r="G184" s="1"/>
  <c r="N184" s="1"/>
  <c r="F183"/>
  <c r="G183" s="1"/>
  <c r="N183" s="1"/>
  <c r="F182"/>
  <c r="G182" s="1"/>
  <c r="N182" s="1"/>
  <c r="F181"/>
  <c r="G181" s="1"/>
  <c r="N181" s="1"/>
  <c r="F188"/>
  <c r="G188" s="1"/>
  <c r="N188" s="1"/>
  <c r="F187"/>
  <c r="G187" s="1"/>
  <c r="N187" s="1"/>
  <c r="F190"/>
  <c r="G190" s="1"/>
  <c r="N190" s="1"/>
  <c r="F198"/>
  <c r="G198" s="1"/>
  <c r="N198" s="1"/>
  <c r="F197"/>
  <c r="G197" s="1"/>
  <c r="N197" s="1"/>
  <c r="F196"/>
  <c r="G196" s="1"/>
  <c r="N196" s="1"/>
  <c r="F195"/>
  <c r="G195" s="1"/>
  <c r="N195" s="1"/>
  <c r="F194"/>
  <c r="G194" s="1"/>
  <c r="N194" s="1"/>
  <c r="F193"/>
  <c r="G193" s="1"/>
  <c r="N193" s="1"/>
  <c r="F192"/>
  <c r="G192" s="1"/>
  <c r="N192" s="1"/>
  <c r="F191"/>
  <c r="G191" s="1"/>
  <c r="N191" s="1"/>
  <c r="F189"/>
  <c r="G189" s="1"/>
  <c r="N189" s="1"/>
  <c r="F204"/>
  <c r="G204" s="1"/>
  <c r="N204" s="1"/>
  <c r="F203"/>
  <c r="G203" s="1"/>
  <c r="N203" s="1"/>
  <c r="F202"/>
  <c r="G202" s="1"/>
  <c r="N202" s="1"/>
  <c r="F201"/>
  <c r="G201" s="1"/>
  <c r="N201" s="1"/>
  <c r="F200"/>
  <c r="G200" s="1"/>
  <c r="N200" s="1"/>
  <c r="F199"/>
  <c r="G199" s="1"/>
  <c r="N199" s="1"/>
  <c r="F205"/>
  <c r="G205" s="1"/>
  <c r="N205" s="1"/>
  <c r="F209"/>
  <c r="G209" s="1"/>
  <c r="N209" s="1"/>
  <c r="F208"/>
  <c r="G208" s="1"/>
  <c r="N208" s="1"/>
  <c r="F206"/>
  <c r="G206" s="1"/>
  <c r="N206" s="1"/>
  <c r="F207"/>
  <c r="G207" s="1"/>
  <c r="N207" s="1"/>
  <c r="F215"/>
  <c r="G215" s="1"/>
  <c r="N215" s="1"/>
  <c r="F214"/>
  <c r="G214" s="1"/>
  <c r="N214" s="1"/>
  <c r="F213"/>
  <c r="G213" s="1"/>
  <c r="N213" s="1"/>
  <c r="F212"/>
  <c r="G212" s="1"/>
  <c r="N212" s="1"/>
  <c r="F211"/>
  <c r="G211" s="1"/>
  <c r="N211" s="1"/>
  <c r="F210"/>
  <c r="G210" s="1"/>
  <c r="N210" s="1"/>
  <c r="F218"/>
  <c r="G218" s="1"/>
  <c r="N218" s="1"/>
  <c r="F217"/>
  <c r="G217" s="1"/>
  <c r="N217" s="1"/>
  <c r="F216"/>
  <c r="G216" s="1"/>
  <c r="N216" s="1"/>
  <c r="F223"/>
  <c r="G223" s="1"/>
  <c r="N223" s="1"/>
  <c r="F222"/>
  <c r="G222" s="1"/>
  <c r="N222" s="1"/>
  <c r="F221"/>
  <c r="G221" s="1"/>
  <c r="N221" s="1"/>
  <c r="F220"/>
  <c r="G220" s="1"/>
  <c r="N220" s="1"/>
  <c r="F219"/>
  <c r="G219" s="1"/>
  <c r="N219" s="1"/>
  <c r="F227"/>
  <c r="G227" s="1"/>
  <c r="N227" s="1"/>
  <c r="F225"/>
  <c r="G225" s="1"/>
  <c r="N225" s="1"/>
  <c r="F235"/>
  <c r="G235" s="1"/>
  <c r="N235" s="1"/>
  <c r="F234"/>
  <c r="G234" s="1"/>
  <c r="N234" s="1"/>
  <c r="F241"/>
  <c r="G241" s="1"/>
  <c r="N241" s="1"/>
  <c r="F240"/>
  <c r="G240" s="1"/>
  <c r="N240" s="1"/>
  <c r="F239"/>
  <c r="G239" s="1"/>
  <c r="N239" s="1"/>
  <c r="F238"/>
  <c r="G238" s="1"/>
  <c r="N238" s="1"/>
  <c r="F237"/>
  <c r="G237" s="1"/>
  <c r="N237" s="1"/>
  <c r="F236"/>
  <c r="G236" s="1"/>
  <c r="N236" s="1"/>
  <c r="F250"/>
  <c r="G250" s="1"/>
  <c r="N250" s="1"/>
  <c r="F249"/>
  <c r="G249" s="1"/>
  <c r="N249" s="1"/>
  <c r="F248"/>
  <c r="G248" s="1"/>
  <c r="N248" s="1"/>
  <c r="F247"/>
  <c r="G247" s="1"/>
  <c r="N247" s="1"/>
  <c r="F246"/>
  <c r="G246" s="1"/>
  <c r="N246" s="1"/>
  <c r="F245"/>
  <c r="G245" s="1"/>
  <c r="N245" s="1"/>
  <c r="F244"/>
  <c r="G244" s="1"/>
  <c r="N244" s="1"/>
  <c r="F243"/>
  <c r="G243" s="1"/>
  <c r="N243" s="1"/>
  <c r="F242"/>
  <c r="G242" s="1"/>
  <c r="N242" s="1"/>
  <c r="F252"/>
  <c r="G252" s="1"/>
  <c r="N252" s="1"/>
  <c r="F251"/>
  <c r="G251" s="1"/>
  <c r="N251" s="1"/>
  <c r="F265"/>
  <c r="G265" s="1"/>
  <c r="N265" s="1"/>
  <c r="F264"/>
  <c r="G264" s="1"/>
  <c r="N264" s="1"/>
  <c r="F262"/>
  <c r="G262" s="1"/>
  <c r="N262" s="1"/>
  <c r="F261"/>
  <c r="G261" s="1"/>
  <c r="N261" s="1"/>
  <c r="F260"/>
  <c r="G260" s="1"/>
  <c r="N260" s="1"/>
  <c r="F259"/>
  <c r="G259" s="1"/>
  <c r="N259" s="1"/>
  <c r="F258"/>
  <c r="G258" s="1"/>
  <c r="N258" s="1"/>
  <c r="F257"/>
  <c r="G257" s="1"/>
  <c r="N257" s="1"/>
  <c r="F256"/>
  <c r="G256" s="1"/>
  <c r="N256" s="1"/>
  <c r="F255"/>
  <c r="G255" s="1"/>
  <c r="N255" s="1"/>
  <c r="F254"/>
  <c r="G254" s="1"/>
  <c r="N254" s="1"/>
  <c r="F271"/>
  <c r="G271" s="1"/>
  <c r="N271" s="1"/>
  <c r="F270"/>
  <c r="G270" s="1"/>
  <c r="N270" s="1"/>
  <c r="F269"/>
  <c r="G269" s="1"/>
  <c r="N269" s="1"/>
  <c r="F268"/>
  <c r="G268" s="1"/>
  <c r="N268" s="1"/>
  <c r="F267"/>
  <c r="G267" s="1"/>
  <c r="N267" s="1"/>
  <c r="F266"/>
  <c r="G266" s="1"/>
  <c r="N266" s="1"/>
  <c r="F263"/>
  <c r="G263" s="1"/>
  <c r="N263" s="1"/>
  <c r="F253"/>
  <c r="G253" s="1"/>
  <c r="N253" s="1"/>
  <c r="F276"/>
  <c r="G276" s="1"/>
  <c r="N276" s="1"/>
  <c r="F275"/>
  <c r="G275" s="1"/>
  <c r="N275" s="1"/>
  <c r="F274"/>
  <c r="G274" s="1"/>
  <c r="N274" s="1"/>
  <c r="F273"/>
  <c r="G273" s="1"/>
  <c r="N273" s="1"/>
  <c r="F272"/>
  <c r="G272" s="1"/>
  <c r="N272" s="1"/>
  <c r="F279"/>
  <c r="G279" s="1"/>
  <c r="N279" s="1"/>
  <c r="F278"/>
  <c r="G278" s="1"/>
  <c r="N278" s="1"/>
  <c r="F277"/>
  <c r="G277" s="1"/>
  <c r="N277" s="1"/>
  <c r="F282"/>
  <c r="G282" s="1"/>
  <c r="N282" s="1"/>
  <c r="F281"/>
  <c r="G281" s="1"/>
  <c r="N281" s="1"/>
  <c r="F289"/>
  <c r="G289" s="1"/>
  <c r="N289" s="1"/>
  <c r="F288"/>
  <c r="G288" s="1"/>
  <c r="N288" s="1"/>
  <c r="F287"/>
  <c r="G287" s="1"/>
  <c r="N287" s="1"/>
  <c r="F286"/>
  <c r="G286" s="1"/>
  <c r="N286" s="1"/>
  <c r="F285"/>
  <c r="G285" s="1"/>
  <c r="N285" s="1"/>
  <c r="F284"/>
  <c r="G284" s="1"/>
  <c r="N284" s="1"/>
  <c r="F283"/>
  <c r="G283" s="1"/>
  <c r="N283" s="1"/>
  <c r="F280"/>
  <c r="G280" s="1"/>
  <c r="N280" s="1"/>
  <c r="F294"/>
  <c r="G294" s="1"/>
  <c r="N294" s="1"/>
  <c r="F293"/>
  <c r="G293" s="1"/>
  <c r="N293" s="1"/>
  <c r="F292"/>
  <c r="G292" s="1"/>
  <c r="N292" s="1"/>
  <c r="F291"/>
  <c r="G291" s="1"/>
  <c r="N291" s="1"/>
  <c r="F290"/>
  <c r="G290" s="1"/>
  <c r="N290" s="1"/>
  <c r="F300"/>
  <c r="G300" s="1"/>
  <c r="N300" s="1"/>
  <c r="F299"/>
  <c r="G299" s="1"/>
  <c r="N299" s="1"/>
  <c r="F298"/>
  <c r="G298" s="1"/>
  <c r="N298" s="1"/>
  <c r="F297"/>
  <c r="G297" s="1"/>
  <c r="N297" s="1"/>
  <c r="F296"/>
  <c r="G296" s="1"/>
  <c r="N296" s="1"/>
  <c r="F295"/>
  <c r="G295" s="1"/>
  <c r="N295" s="1"/>
  <c r="F301"/>
  <c r="G301" s="1"/>
  <c r="N301" s="1"/>
  <c r="F313"/>
  <c r="G313" s="1"/>
  <c r="N313" s="1"/>
  <c r="F312"/>
  <c r="G312" s="1"/>
  <c r="N312" s="1"/>
  <c r="F310"/>
  <c r="G310" s="1"/>
  <c r="N310" s="1"/>
  <c r="F309"/>
  <c r="G309" s="1"/>
  <c r="N309" s="1"/>
  <c r="F307"/>
  <c r="G307" s="1"/>
  <c r="N307" s="1"/>
  <c r="F306"/>
  <c r="G306" s="1"/>
  <c r="N306" s="1"/>
  <c r="F305"/>
  <c r="G305" s="1"/>
  <c r="N305" s="1"/>
  <c r="F319"/>
  <c r="G319" s="1"/>
  <c r="N319" s="1"/>
  <c r="F318"/>
  <c r="G318" s="1"/>
  <c r="N318" s="1"/>
  <c r="F317"/>
  <c r="G317" s="1"/>
  <c r="N317" s="1"/>
  <c r="F316"/>
  <c r="G316" s="1"/>
  <c r="N316" s="1"/>
  <c r="F315"/>
  <c r="G315" s="1"/>
  <c r="N315" s="1"/>
  <c r="F314"/>
  <c r="G314" s="1"/>
  <c r="N314" s="1"/>
  <c r="F324"/>
  <c r="G324" s="1"/>
  <c r="N324" s="1"/>
  <c r="F323"/>
  <c r="G323" s="1"/>
  <c r="N323" s="1"/>
  <c r="F322"/>
  <c r="G322" s="1"/>
  <c r="N322" s="1"/>
  <c r="F321"/>
  <c r="G321" s="1"/>
  <c r="N321" s="1"/>
  <c r="F332"/>
  <c r="G332" s="1"/>
  <c r="N332" s="1"/>
  <c r="F331"/>
  <c r="G331" s="1"/>
  <c r="N331" s="1"/>
  <c r="F330"/>
  <c r="G330" s="1"/>
  <c r="N330" s="1"/>
  <c r="F329"/>
  <c r="G329" s="1"/>
  <c r="N329" s="1"/>
  <c r="F328"/>
  <c r="G328" s="1"/>
  <c r="N328" s="1"/>
  <c r="F327"/>
  <c r="G327" s="1"/>
  <c r="N327" s="1"/>
  <c r="F326"/>
  <c r="G326" s="1"/>
  <c r="N326" s="1"/>
  <c r="F325"/>
  <c r="G325" s="1"/>
  <c r="N325" s="1"/>
  <c r="F320"/>
  <c r="G320" s="1"/>
  <c r="N320" s="1"/>
  <c r="F334"/>
  <c r="G334" s="1"/>
  <c r="N334" s="1"/>
  <c r="F333"/>
  <c r="G333" s="1"/>
  <c r="N333" s="1"/>
  <c r="F339"/>
  <c r="G339" s="1"/>
  <c r="N339" s="1"/>
  <c r="F338"/>
  <c r="G338" s="1"/>
  <c r="N338" s="1"/>
  <c r="F337"/>
  <c r="G337" s="1"/>
  <c r="N337" s="1"/>
  <c r="F336"/>
  <c r="G336" s="1"/>
  <c r="N336" s="1"/>
  <c r="F335"/>
  <c r="G335" s="1"/>
  <c r="N335" s="1"/>
  <c r="F344"/>
  <c r="G344" s="1"/>
  <c r="N344" s="1"/>
  <c r="F343"/>
  <c r="G343" s="1"/>
  <c r="N343" s="1"/>
  <c r="F342"/>
  <c r="G342" s="1"/>
  <c r="N342" s="1"/>
  <c r="F341"/>
  <c r="G341" s="1"/>
  <c r="N341" s="1"/>
  <c r="F340"/>
  <c r="G340" s="1"/>
  <c r="N340" s="1"/>
  <c r="F348"/>
  <c r="G348" s="1"/>
  <c r="N348" s="1"/>
  <c r="F347"/>
  <c r="G347" s="1"/>
  <c r="N347" s="1"/>
  <c r="F345"/>
  <c r="G345" s="1"/>
  <c r="N345" s="1"/>
  <c r="F353"/>
  <c r="G353" s="1"/>
  <c r="N353" s="1"/>
  <c r="F352"/>
  <c r="G352" s="1"/>
  <c r="N352" s="1"/>
  <c r="F351"/>
  <c r="G351" s="1"/>
  <c r="N351" s="1"/>
  <c r="F350"/>
  <c r="G350" s="1"/>
  <c r="N350" s="1"/>
  <c r="F362"/>
  <c r="G362" s="1"/>
  <c r="N362" s="1"/>
  <c r="F361"/>
  <c r="G361" s="1"/>
  <c r="N361" s="1"/>
  <c r="F360"/>
  <c r="G360" s="1"/>
  <c r="N360" s="1"/>
  <c r="F359"/>
  <c r="G359" s="1"/>
  <c r="N359" s="1"/>
  <c r="F358"/>
  <c r="G358" s="1"/>
  <c r="F357"/>
  <c r="G357" s="1"/>
  <c r="N357" s="1"/>
  <c r="F356"/>
  <c r="G356" s="1"/>
  <c r="N356" s="1"/>
  <c r="F355"/>
  <c r="G355" s="1"/>
  <c r="N355" s="1"/>
  <c r="F370"/>
  <c r="G370" s="1"/>
  <c r="N370" s="1"/>
  <c r="F369"/>
  <c r="G369" s="1"/>
  <c r="N369" s="1"/>
  <c r="F368"/>
  <c r="G368" s="1"/>
  <c r="N368" s="1"/>
  <c r="F367"/>
  <c r="G367" s="1"/>
  <c r="N367" s="1"/>
  <c r="F366"/>
  <c r="G366" s="1"/>
  <c r="N366" s="1"/>
  <c r="F365"/>
  <c r="G365" s="1"/>
  <c r="N365" s="1"/>
  <c r="F364"/>
  <c r="G364" s="1"/>
  <c r="N364" s="1"/>
  <c r="F363"/>
  <c r="G363" s="1"/>
  <c r="N363" s="1"/>
  <c r="F354"/>
  <c r="G354" s="1"/>
  <c r="N354" s="1"/>
  <c r="F372"/>
  <c r="G372" s="1"/>
  <c r="N372" s="1"/>
  <c r="F380"/>
  <c r="G380" s="1"/>
  <c r="N380" s="1"/>
  <c r="F379"/>
  <c r="G379" s="1"/>
  <c r="N379" s="1"/>
  <c r="F378"/>
  <c r="G378" s="1"/>
  <c r="N378" s="1"/>
  <c r="F377"/>
  <c r="G377" s="1"/>
  <c r="N377" s="1"/>
  <c r="F376"/>
  <c r="G376" s="1"/>
  <c r="N376" s="1"/>
  <c r="F375"/>
  <c r="G375" s="1"/>
  <c r="N375" s="1"/>
  <c r="F374"/>
  <c r="G374" s="1"/>
  <c r="N374" s="1"/>
  <c r="F373"/>
  <c r="G373" s="1"/>
  <c r="N373" s="1"/>
  <c r="F371"/>
  <c r="G371" s="1"/>
  <c r="N371" s="1"/>
  <c r="F383"/>
  <c r="G383" s="1"/>
  <c r="N383" s="1"/>
  <c r="F382"/>
  <c r="G382" s="1"/>
  <c r="N382" s="1"/>
  <c r="F391"/>
  <c r="G391" s="1"/>
  <c r="N391" s="1"/>
  <c r="F390"/>
  <c r="G390" s="1"/>
  <c r="N390" s="1"/>
  <c r="F389"/>
  <c r="G389" s="1"/>
  <c r="N389" s="1"/>
  <c r="F388"/>
  <c r="G388" s="1"/>
  <c r="N388" s="1"/>
  <c r="F387"/>
  <c r="G387" s="1"/>
  <c r="N387" s="1"/>
  <c r="F386"/>
  <c r="G386" s="1"/>
  <c r="N386" s="1"/>
  <c r="F385"/>
  <c r="G385" s="1"/>
  <c r="N385" s="1"/>
  <c r="F384"/>
  <c r="G384" s="1"/>
  <c r="N384" s="1"/>
  <c r="F381"/>
  <c r="G381" s="1"/>
  <c r="N381" s="1"/>
  <c r="F395"/>
  <c r="G395" s="1"/>
  <c r="N395" s="1"/>
  <c r="F394"/>
  <c r="G394" s="1"/>
  <c r="N394" s="1"/>
  <c r="F393"/>
  <c r="G393" s="1"/>
  <c r="N393" s="1"/>
  <c r="F402"/>
  <c r="G402" s="1"/>
  <c r="N402" s="1"/>
  <c r="F401"/>
  <c r="G401" s="1"/>
  <c r="N401" s="1"/>
  <c r="F400"/>
  <c r="G400" s="1"/>
  <c r="N400" s="1"/>
  <c r="F399"/>
  <c r="G399" s="1"/>
  <c r="N399" s="1"/>
  <c r="F398"/>
  <c r="G398" s="1"/>
  <c r="N398" s="1"/>
  <c r="F397"/>
  <c r="G397" s="1"/>
  <c r="N397" s="1"/>
  <c r="F396"/>
  <c r="G396" s="1"/>
  <c r="N396" s="1"/>
  <c r="F392"/>
  <c r="G392" s="1"/>
  <c r="N392" s="1"/>
  <c r="F405"/>
  <c r="G405" s="1"/>
  <c r="N405" s="1"/>
  <c r="F404"/>
  <c r="G404" s="1"/>
  <c r="N404" s="1"/>
  <c r="F403"/>
  <c r="G403" s="1"/>
  <c r="N403" s="1"/>
  <c r="F409"/>
  <c r="G409" s="1"/>
  <c r="N409" s="1"/>
  <c r="F408"/>
  <c r="G408" s="1"/>
  <c r="N408" s="1"/>
  <c r="F407"/>
  <c r="G407" s="1"/>
  <c r="N407" s="1"/>
  <c r="F406"/>
  <c r="G406" s="1"/>
  <c r="N406" s="1"/>
  <c r="F412"/>
  <c r="G412" s="1"/>
  <c r="N412" s="1"/>
  <c r="F411"/>
  <c r="G411" s="1"/>
  <c r="N411" s="1"/>
  <c r="F410"/>
  <c r="G410" s="1"/>
  <c r="N410" s="1"/>
  <c r="F413"/>
  <c r="G413" s="1"/>
  <c r="N413" s="1"/>
  <c r="F419"/>
  <c r="G419" s="1"/>
  <c r="N419" s="1"/>
  <c r="F418"/>
  <c r="G418" s="1"/>
  <c r="N418" s="1"/>
  <c r="F417"/>
  <c r="G417" s="1"/>
  <c r="N417" s="1"/>
  <c r="F416"/>
  <c r="G416" s="1"/>
  <c r="N416" s="1"/>
  <c r="F415"/>
  <c r="G415" s="1"/>
  <c r="N415" s="1"/>
  <c r="F414"/>
  <c r="G414" s="1"/>
  <c r="N414" s="1"/>
  <c r="F424"/>
  <c r="G424" s="1"/>
  <c r="N424" s="1"/>
  <c r="F423"/>
  <c r="G423" s="1"/>
  <c r="N423" s="1"/>
  <c r="F422"/>
  <c r="G422" s="1"/>
  <c r="N422" s="1"/>
  <c r="F421"/>
  <c r="G421" s="1"/>
  <c r="N421" s="1"/>
  <c r="F420"/>
  <c r="G420" s="1"/>
  <c r="N420" s="1"/>
  <c r="F429"/>
  <c r="G429" s="1"/>
  <c r="N429" s="1"/>
  <c r="F428"/>
  <c r="G428" s="1"/>
  <c r="N428" s="1"/>
  <c r="F427"/>
  <c r="G427" s="1"/>
  <c r="N427" s="1"/>
  <c r="F426"/>
  <c r="G426" s="1"/>
  <c r="N426" s="1"/>
  <c r="F425"/>
  <c r="G425" s="1"/>
  <c r="N425" s="1"/>
  <c r="F433"/>
  <c r="G433" s="1"/>
  <c r="N433" s="1"/>
  <c r="F432"/>
  <c r="G432" s="1"/>
  <c r="N432" s="1"/>
  <c r="F431"/>
  <c r="G431" s="1"/>
  <c r="N431" s="1"/>
  <c r="F430"/>
  <c r="G430" s="1"/>
  <c r="N430" s="1"/>
  <c r="F436"/>
  <c r="G436" s="1"/>
  <c r="N436" s="1"/>
  <c r="F435"/>
  <c r="G435" s="1"/>
  <c r="N435" s="1"/>
  <c r="F434"/>
  <c r="G434" s="1"/>
  <c r="N434" s="1"/>
  <c r="F440"/>
  <c r="G440" s="1"/>
  <c r="N440" s="1"/>
  <c r="F439"/>
  <c r="G439" s="1"/>
  <c r="N439" s="1"/>
  <c r="F438"/>
  <c r="G438" s="1"/>
  <c r="N438" s="1"/>
  <c r="F437"/>
  <c r="G437" s="1"/>
  <c r="N437" s="1"/>
  <c r="F443"/>
  <c r="G443" s="1"/>
  <c r="N443" s="1"/>
  <c r="F442"/>
  <c r="G442" s="1"/>
  <c r="N442" s="1"/>
  <c r="F441"/>
  <c r="G441" s="1"/>
  <c r="N441" s="1"/>
  <c r="F444"/>
  <c r="G444" s="1"/>
  <c r="N444" s="1"/>
  <c r="F446"/>
  <c r="G446" s="1"/>
  <c r="N446" s="1"/>
  <c r="F454"/>
  <c r="G454" s="1"/>
  <c r="N454" s="1"/>
  <c r="F453"/>
  <c r="G453" s="1"/>
  <c r="N453" s="1"/>
  <c r="F452"/>
  <c r="G452" s="1"/>
  <c r="N452" s="1"/>
  <c r="F451"/>
  <c r="G451" s="1"/>
  <c r="N451" s="1"/>
  <c r="F450"/>
  <c r="G450" s="1"/>
  <c r="N450" s="1"/>
  <c r="F449"/>
  <c r="G449" s="1"/>
  <c r="N449" s="1"/>
  <c r="F448"/>
  <c r="G448" s="1"/>
  <c r="N448" s="1"/>
  <c r="F447"/>
  <c r="G447" s="1"/>
  <c r="N447" s="1"/>
  <c r="F445"/>
  <c r="G445" s="1"/>
  <c r="N445" s="1"/>
  <c r="F457"/>
  <c r="G457" s="1"/>
  <c r="N457" s="1"/>
  <c r="F456"/>
  <c r="G456" s="1"/>
  <c r="N456" s="1"/>
  <c r="F465"/>
  <c r="G465" s="1"/>
  <c r="N465" s="1"/>
  <c r="F464"/>
  <c r="G464" s="1"/>
  <c r="N464" s="1"/>
  <c r="F463"/>
  <c r="G463" s="1"/>
  <c r="N463" s="1"/>
  <c r="F462"/>
  <c r="G462" s="1"/>
  <c r="N462" s="1"/>
  <c r="F461"/>
  <c r="G461" s="1"/>
  <c r="N461" s="1"/>
  <c r="F460"/>
  <c r="G460" s="1"/>
  <c r="N460" s="1"/>
  <c r="F459"/>
  <c r="G459" s="1"/>
  <c r="N459" s="1"/>
  <c r="F458"/>
  <c r="G458" s="1"/>
  <c r="N458" s="1"/>
  <c r="F455"/>
  <c r="G455" s="1"/>
  <c r="N455" s="1"/>
  <c r="F469"/>
  <c r="G469" s="1"/>
  <c r="N469" s="1"/>
  <c r="F468"/>
  <c r="G468" s="1"/>
  <c r="N468" s="1"/>
  <c r="F467"/>
  <c r="G467" s="1"/>
  <c r="N467" s="1"/>
  <c r="F476"/>
  <c r="G476" s="1"/>
  <c r="N476" s="1"/>
  <c r="F475"/>
  <c r="G475" s="1"/>
  <c r="N475" s="1"/>
  <c r="F474"/>
  <c r="G474" s="1"/>
  <c r="N474" s="1"/>
  <c r="F473"/>
  <c r="G473" s="1"/>
  <c r="N473" s="1"/>
  <c r="F472"/>
  <c r="G472" s="1"/>
  <c r="N472" s="1"/>
  <c r="F471"/>
  <c r="G471" s="1"/>
  <c r="N471" s="1"/>
  <c r="F470"/>
  <c r="G470" s="1"/>
  <c r="N470" s="1"/>
  <c r="F466"/>
  <c r="G466" s="1"/>
  <c r="N466" s="1"/>
  <c r="F487"/>
  <c r="G487" s="1"/>
  <c r="N487" s="1"/>
  <c r="F494"/>
  <c r="G494" s="1"/>
  <c r="N494" s="1"/>
  <c r="F493"/>
  <c r="G493" s="1"/>
  <c r="N493" s="1"/>
  <c r="F492"/>
  <c r="G492" s="1"/>
  <c r="N492" s="1"/>
  <c r="F491"/>
  <c r="G491" s="1"/>
  <c r="N491" s="1"/>
  <c r="F490"/>
  <c r="G490" s="1"/>
  <c r="N490" s="1"/>
  <c r="F489"/>
  <c r="G489" s="1"/>
  <c r="N489" s="1"/>
  <c r="F488"/>
  <c r="G488" s="1"/>
  <c r="N488" s="1"/>
  <c r="F486"/>
  <c r="G486" s="1"/>
  <c r="N486" s="1"/>
  <c r="J578" i="3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P578" i="6" l="1"/>
  <c r="Q578" s="1"/>
  <c r="T578" s="1"/>
  <c r="S578"/>
  <c r="P535"/>
  <c r="Q535" s="1"/>
  <c r="T535" s="1"/>
  <c r="S535"/>
  <c r="P539"/>
  <c r="Q539" s="1"/>
  <c r="T539" s="1"/>
  <c r="S539"/>
  <c r="P543"/>
  <c r="Q543" s="1"/>
  <c r="T543" s="1"/>
  <c r="S543"/>
  <c r="P547"/>
  <c r="Q547" s="1"/>
  <c r="T547" s="1"/>
  <c r="S547"/>
  <c r="P551"/>
  <c r="Q551" s="1"/>
  <c r="T551" s="1"/>
  <c r="S551"/>
  <c r="P559"/>
  <c r="Q559" s="1"/>
  <c r="T559" s="1"/>
  <c r="S559"/>
  <c r="P563"/>
  <c r="Q563" s="1"/>
  <c r="T563" s="1"/>
  <c r="S563"/>
  <c r="P567"/>
  <c r="Q567" s="1"/>
  <c r="T567" s="1"/>
  <c r="S567"/>
  <c r="P571"/>
  <c r="Q571" s="1"/>
  <c r="T571" s="1"/>
  <c r="S571"/>
  <c r="P575"/>
  <c r="Q575" s="1"/>
  <c r="T575" s="1"/>
  <c r="S575"/>
  <c r="P538"/>
  <c r="Q538" s="1"/>
  <c r="T538" s="1"/>
  <c r="S538"/>
  <c r="P542"/>
  <c r="Q542" s="1"/>
  <c r="T542" s="1"/>
  <c r="S542"/>
  <c r="P546"/>
  <c r="Q546" s="1"/>
  <c r="T546" s="1"/>
  <c r="S546"/>
  <c r="P550"/>
  <c r="Q550" s="1"/>
  <c r="T550" s="1"/>
  <c r="S550"/>
  <c r="P558"/>
  <c r="Q558" s="1"/>
  <c r="T558" s="1"/>
  <c r="S558"/>
  <c r="P562"/>
  <c r="Q562" s="1"/>
  <c r="T562" s="1"/>
  <c r="S562"/>
  <c r="P566"/>
  <c r="Q566" s="1"/>
  <c r="T566" s="1"/>
  <c r="S566"/>
  <c r="P570"/>
  <c r="Q570" s="1"/>
  <c r="T570" s="1"/>
  <c r="S570"/>
  <c r="P574"/>
  <c r="Q574" s="1"/>
  <c r="T574" s="1"/>
  <c r="S574"/>
  <c r="P537"/>
  <c r="Q537" s="1"/>
  <c r="T537" s="1"/>
  <c r="S537"/>
  <c r="P541"/>
  <c r="Q541" s="1"/>
  <c r="T541" s="1"/>
  <c r="S541"/>
  <c r="P545"/>
  <c r="Q545" s="1"/>
  <c r="T545" s="1"/>
  <c r="S545"/>
  <c r="P549"/>
  <c r="Q549" s="1"/>
  <c r="T549" s="1"/>
  <c r="S549"/>
  <c r="P553"/>
  <c r="Q553" s="1"/>
  <c r="T553" s="1"/>
  <c r="S553"/>
  <c r="P561"/>
  <c r="Q561" s="1"/>
  <c r="T561" s="1"/>
  <c r="S561"/>
  <c r="P565"/>
  <c r="Q565" s="1"/>
  <c r="T565" s="1"/>
  <c r="S565"/>
  <c r="P569"/>
  <c r="Q569" s="1"/>
  <c r="T569" s="1"/>
  <c r="S569"/>
  <c r="P573"/>
  <c r="Q573" s="1"/>
  <c r="T573" s="1"/>
  <c r="S573"/>
  <c r="P577"/>
  <c r="Q577" s="1"/>
  <c r="T577" s="1"/>
  <c r="S577"/>
  <c r="P536"/>
  <c r="Q536" s="1"/>
  <c r="T536" s="1"/>
  <c r="S536"/>
  <c r="P540"/>
  <c r="Q540" s="1"/>
  <c r="T540" s="1"/>
  <c r="S540"/>
  <c r="P544"/>
  <c r="Q544" s="1"/>
  <c r="T544" s="1"/>
  <c r="S544"/>
  <c r="P548"/>
  <c r="Q548" s="1"/>
  <c r="T548" s="1"/>
  <c r="S548"/>
  <c r="P552"/>
  <c r="Q552" s="1"/>
  <c r="T552" s="1"/>
  <c r="S552"/>
  <c r="P560"/>
  <c r="Q560" s="1"/>
  <c r="T560" s="1"/>
  <c r="S560"/>
  <c r="P564"/>
  <c r="Q564" s="1"/>
  <c r="T564" s="1"/>
  <c r="S564"/>
  <c r="P568"/>
  <c r="Q568" s="1"/>
  <c r="T568" s="1"/>
  <c r="S568"/>
  <c r="P572"/>
  <c r="Q572" s="1"/>
  <c r="T572" s="1"/>
  <c r="S572"/>
  <c r="P576"/>
  <c r="Q576" s="1"/>
  <c r="T576" s="1"/>
  <c r="S576"/>
  <c r="K251"/>
  <c r="K312"/>
  <c r="K2"/>
  <c r="K18"/>
  <c r="K34"/>
  <c r="K50"/>
  <c r="K66"/>
  <c r="K83"/>
  <c r="K99"/>
  <c r="K115"/>
  <c r="K131"/>
  <c r="K147"/>
  <c r="K163"/>
  <c r="K179"/>
  <c r="K195"/>
  <c r="K211"/>
  <c r="K227"/>
  <c r="K243"/>
  <c r="K259"/>
  <c r="M2"/>
  <c r="M18"/>
  <c r="M34"/>
  <c r="M50"/>
  <c r="M66"/>
  <c r="K14"/>
  <c r="M14" s="1"/>
  <c r="K30"/>
  <c r="M30" s="1"/>
  <c r="K46"/>
  <c r="M46" s="1"/>
  <c r="K62"/>
  <c r="M62" s="1"/>
  <c r="K78"/>
  <c r="M78" s="1"/>
  <c r="K95"/>
  <c r="K111"/>
  <c r="K127"/>
  <c r="K143"/>
  <c r="K159"/>
  <c r="K175"/>
  <c r="K191"/>
  <c r="K207"/>
  <c r="K223"/>
  <c r="K239"/>
  <c r="K255"/>
  <c r="K10"/>
  <c r="M10" s="1"/>
  <c r="K26"/>
  <c r="M26" s="1"/>
  <c r="K42"/>
  <c r="M42" s="1"/>
  <c r="K58"/>
  <c r="M58" s="1"/>
  <c r="K74"/>
  <c r="M74" s="1"/>
  <c r="K91"/>
  <c r="K107"/>
  <c r="K123"/>
  <c r="K139"/>
  <c r="K155"/>
  <c r="K171"/>
  <c r="K187"/>
  <c r="K203"/>
  <c r="K219"/>
  <c r="K235"/>
  <c r="K80"/>
  <c r="K557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554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555"/>
  <c r="K532"/>
  <c r="M532" s="1"/>
  <c r="K528"/>
  <c r="M528" s="1"/>
  <c r="K524"/>
  <c r="M524" s="1"/>
  <c r="K520"/>
  <c r="M520" s="1"/>
  <c r="K516"/>
  <c r="M516" s="1"/>
  <c r="K512"/>
  <c r="M512" s="1"/>
  <c r="K508"/>
  <c r="M508" s="1"/>
  <c r="K504"/>
  <c r="M504" s="1"/>
  <c r="K500"/>
  <c r="M500" s="1"/>
  <c r="K496"/>
  <c r="M496" s="1"/>
  <c r="K492"/>
  <c r="M492" s="1"/>
  <c r="K488"/>
  <c r="M488" s="1"/>
  <c r="K484"/>
  <c r="M484" s="1"/>
  <c r="K480"/>
  <c r="M480" s="1"/>
  <c r="K476"/>
  <c r="M476" s="1"/>
  <c r="K472"/>
  <c r="M472" s="1"/>
  <c r="K468"/>
  <c r="M468" s="1"/>
  <c r="K464"/>
  <c r="M464" s="1"/>
  <c r="K460"/>
  <c r="M460" s="1"/>
  <c r="K456"/>
  <c r="M456" s="1"/>
  <c r="K452"/>
  <c r="M452" s="1"/>
  <c r="K448"/>
  <c r="M448" s="1"/>
  <c r="K444"/>
  <c r="M444" s="1"/>
  <c r="K440"/>
  <c r="M440" s="1"/>
  <c r="K436"/>
  <c r="M436" s="1"/>
  <c r="K432"/>
  <c r="M432" s="1"/>
  <c r="K428"/>
  <c r="M428" s="1"/>
  <c r="K424"/>
  <c r="M424" s="1"/>
  <c r="K420"/>
  <c r="M420" s="1"/>
  <c r="K416"/>
  <c r="M416" s="1"/>
  <c r="K412"/>
  <c r="M412" s="1"/>
  <c r="K408"/>
  <c r="M408" s="1"/>
  <c r="K404"/>
  <c r="M404" s="1"/>
  <c r="K400"/>
  <c r="M400" s="1"/>
  <c r="K396"/>
  <c r="M396" s="1"/>
  <c r="K392"/>
  <c r="M392" s="1"/>
  <c r="K388"/>
  <c r="M388" s="1"/>
  <c r="K384"/>
  <c r="M384" s="1"/>
  <c r="K380"/>
  <c r="M380" s="1"/>
  <c r="K376"/>
  <c r="M376" s="1"/>
  <c r="K372"/>
  <c r="M372" s="1"/>
  <c r="K368"/>
  <c r="M368" s="1"/>
  <c r="K364"/>
  <c r="M364" s="1"/>
  <c r="K360"/>
  <c r="M360" s="1"/>
  <c r="K356"/>
  <c r="M356" s="1"/>
  <c r="K352"/>
  <c r="M352" s="1"/>
  <c r="K348"/>
  <c r="M348" s="1"/>
  <c r="K344"/>
  <c r="M344" s="1"/>
  <c r="K340"/>
  <c r="M340" s="1"/>
  <c r="K336"/>
  <c r="M336" s="1"/>
  <c r="K332"/>
  <c r="M332" s="1"/>
  <c r="K328"/>
  <c r="M328" s="1"/>
  <c r="K324"/>
  <c r="M324" s="1"/>
  <c r="K320"/>
  <c r="M320" s="1"/>
  <c r="K316"/>
  <c r="M316" s="1"/>
  <c r="M312"/>
  <c r="K308"/>
  <c r="M308" s="1"/>
  <c r="K304"/>
  <c r="M304" s="1"/>
  <c r="K300"/>
  <c r="M300" s="1"/>
  <c r="K296"/>
  <c r="M296" s="1"/>
  <c r="K292"/>
  <c r="M292" s="1"/>
  <c r="K288"/>
  <c r="M288" s="1"/>
  <c r="K284"/>
  <c r="M284" s="1"/>
  <c r="K280"/>
  <c r="M280" s="1"/>
  <c r="K276"/>
  <c r="M276" s="1"/>
  <c r="K272"/>
  <c r="M272" s="1"/>
  <c r="K268"/>
  <c r="M268" s="1"/>
  <c r="K264"/>
  <c r="M264" s="1"/>
  <c r="K260"/>
  <c r="M260" s="1"/>
  <c r="K256"/>
  <c r="M256" s="1"/>
  <c r="K252"/>
  <c r="M252" s="1"/>
  <c r="K248"/>
  <c r="M248" s="1"/>
  <c r="K244"/>
  <c r="M244" s="1"/>
  <c r="K240"/>
  <c r="M240" s="1"/>
  <c r="K236"/>
  <c r="M236" s="1"/>
  <c r="K232"/>
  <c r="M232" s="1"/>
  <c r="K228"/>
  <c r="M228" s="1"/>
  <c r="K224"/>
  <c r="M224" s="1"/>
  <c r="K220"/>
  <c r="M220" s="1"/>
  <c r="K216"/>
  <c r="M216" s="1"/>
  <c r="K212"/>
  <c r="M212" s="1"/>
  <c r="K208"/>
  <c r="M208" s="1"/>
  <c r="K204"/>
  <c r="M204" s="1"/>
  <c r="K200"/>
  <c r="M200" s="1"/>
  <c r="K196"/>
  <c r="M196" s="1"/>
  <c r="K192"/>
  <c r="M192" s="1"/>
  <c r="K188"/>
  <c r="M188" s="1"/>
  <c r="K184"/>
  <c r="M184" s="1"/>
  <c r="K180"/>
  <c r="M180" s="1"/>
  <c r="K176"/>
  <c r="M176" s="1"/>
  <c r="K172"/>
  <c r="M172" s="1"/>
  <c r="K168"/>
  <c r="M168" s="1"/>
  <c r="K164"/>
  <c r="M164" s="1"/>
  <c r="K160"/>
  <c r="M160" s="1"/>
  <c r="K156"/>
  <c r="M156" s="1"/>
  <c r="K152"/>
  <c r="M152" s="1"/>
  <c r="K148"/>
  <c r="M148" s="1"/>
  <c r="K144"/>
  <c r="M144" s="1"/>
  <c r="K140"/>
  <c r="M140" s="1"/>
  <c r="K136"/>
  <c r="M136" s="1"/>
  <c r="K132"/>
  <c r="M132" s="1"/>
  <c r="K128"/>
  <c r="M128" s="1"/>
  <c r="K124"/>
  <c r="M124" s="1"/>
  <c r="K120"/>
  <c r="M120" s="1"/>
  <c r="K116"/>
  <c r="M116" s="1"/>
  <c r="K112"/>
  <c r="M112" s="1"/>
  <c r="K108"/>
  <c r="M108" s="1"/>
  <c r="K104"/>
  <c r="M104" s="1"/>
  <c r="K100"/>
  <c r="M100" s="1"/>
  <c r="K96"/>
  <c r="M96" s="1"/>
  <c r="M92"/>
  <c r="K88"/>
  <c r="M88" s="1"/>
  <c r="K84"/>
  <c r="M84" s="1"/>
  <c r="K79"/>
  <c r="K75"/>
  <c r="K71"/>
  <c r="K67"/>
  <c r="K63"/>
  <c r="K59"/>
  <c r="K55"/>
  <c r="K51"/>
  <c r="M51" s="1"/>
  <c r="K47"/>
  <c r="K43"/>
  <c r="K39"/>
  <c r="K35"/>
  <c r="M35" s="1"/>
  <c r="K31"/>
  <c r="K27"/>
  <c r="K23"/>
  <c r="K19"/>
  <c r="M19" s="1"/>
  <c r="K15"/>
  <c r="K11"/>
  <c r="K7"/>
  <c r="K3"/>
  <c r="M3" s="1"/>
  <c r="K556"/>
  <c r="M556" s="1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M317" s="1"/>
  <c r="K313"/>
  <c r="K309"/>
  <c r="K305"/>
  <c r="K301"/>
  <c r="M301" s="1"/>
  <c r="K297"/>
  <c r="K293"/>
  <c r="K289"/>
  <c r="K285"/>
  <c r="M285" s="1"/>
  <c r="K281"/>
  <c r="M281" s="1"/>
  <c r="K277"/>
  <c r="K273"/>
  <c r="M273" s="1"/>
  <c r="K269"/>
  <c r="M269" s="1"/>
  <c r="K265"/>
  <c r="M265" s="1"/>
  <c r="K261"/>
  <c r="K257"/>
  <c r="M257" s="1"/>
  <c r="K253"/>
  <c r="M253" s="1"/>
  <c r="K249"/>
  <c r="M249" s="1"/>
  <c r="K245"/>
  <c r="K241"/>
  <c r="M241" s="1"/>
  <c r="K237"/>
  <c r="M237" s="1"/>
  <c r="K233"/>
  <c r="M233" s="1"/>
  <c r="K229"/>
  <c r="K221"/>
  <c r="M221" s="1"/>
  <c r="K217"/>
  <c r="M217" s="1"/>
  <c r="K213"/>
  <c r="M213" s="1"/>
  <c r="K209"/>
  <c r="M209" s="1"/>
  <c r="K205"/>
  <c r="M205" s="1"/>
  <c r="K201"/>
  <c r="M201" s="1"/>
  <c r="K197"/>
  <c r="M197" s="1"/>
  <c r="K193"/>
  <c r="M193" s="1"/>
  <c r="K189"/>
  <c r="M189" s="1"/>
  <c r="K185"/>
  <c r="M185" s="1"/>
  <c r="K181"/>
  <c r="M181" s="1"/>
  <c r="K177"/>
  <c r="M177" s="1"/>
  <c r="K173"/>
  <c r="M173" s="1"/>
  <c r="K169"/>
  <c r="M169" s="1"/>
  <c r="K165"/>
  <c r="M165" s="1"/>
  <c r="K161"/>
  <c r="M161" s="1"/>
  <c r="K157"/>
  <c r="M157" s="1"/>
  <c r="K153"/>
  <c r="M153" s="1"/>
  <c r="K149"/>
  <c r="M149" s="1"/>
  <c r="K145"/>
  <c r="M145" s="1"/>
  <c r="K141"/>
  <c r="M141" s="1"/>
  <c r="K137"/>
  <c r="M137" s="1"/>
  <c r="K133"/>
  <c r="M133" s="1"/>
  <c r="K129"/>
  <c r="M129" s="1"/>
  <c r="K125"/>
  <c r="M125" s="1"/>
  <c r="K121"/>
  <c r="M121" s="1"/>
  <c r="K117"/>
  <c r="M117" s="1"/>
  <c r="K113"/>
  <c r="M113" s="1"/>
  <c r="K109"/>
  <c r="M109" s="1"/>
  <c r="K105"/>
  <c r="M105" s="1"/>
  <c r="K101"/>
  <c r="M101" s="1"/>
  <c r="K97"/>
  <c r="M97" s="1"/>
  <c r="K93"/>
  <c r="M93" s="1"/>
  <c r="K89"/>
  <c r="M89" s="1"/>
  <c r="K85"/>
  <c r="M85" s="1"/>
  <c r="K81"/>
  <c r="M81" s="1"/>
  <c r="K76"/>
  <c r="M76" s="1"/>
  <c r="K72"/>
  <c r="M72" s="1"/>
  <c r="M68"/>
  <c r="K64"/>
  <c r="M64" s="1"/>
  <c r="K60"/>
  <c r="M60" s="1"/>
  <c r="K56"/>
  <c r="M56" s="1"/>
  <c r="K52"/>
  <c r="M52" s="1"/>
  <c r="K48"/>
  <c r="M48" s="1"/>
  <c r="K44"/>
  <c r="M44" s="1"/>
  <c r="K40"/>
  <c r="M40" s="1"/>
  <c r="K36"/>
  <c r="M36" s="1"/>
  <c r="K32"/>
  <c r="M32" s="1"/>
  <c r="K28"/>
  <c r="M28" s="1"/>
  <c r="K24"/>
  <c r="M24" s="1"/>
  <c r="K20"/>
  <c r="M20" s="1"/>
  <c r="K16"/>
  <c r="M16" s="1"/>
  <c r="K12"/>
  <c r="M12" s="1"/>
  <c r="K8"/>
  <c r="M8" s="1"/>
  <c r="K4"/>
  <c r="M4" s="1"/>
  <c r="K6"/>
  <c r="M6" s="1"/>
  <c r="K22"/>
  <c r="M22" s="1"/>
  <c r="K38"/>
  <c r="M38" s="1"/>
  <c r="K54"/>
  <c r="M54" s="1"/>
  <c r="K70"/>
  <c r="M70" s="1"/>
  <c r="K87"/>
  <c r="K103"/>
  <c r="M103" s="1"/>
  <c r="K119"/>
  <c r="M119" s="1"/>
  <c r="K135"/>
  <c r="K151"/>
  <c r="M151" s="1"/>
  <c r="K167"/>
  <c r="M167" s="1"/>
  <c r="K183"/>
  <c r="M183" s="1"/>
  <c r="K199"/>
  <c r="K215"/>
  <c r="M215" s="1"/>
  <c r="K231"/>
  <c r="M231" s="1"/>
  <c r="K247"/>
  <c r="M247" s="1"/>
  <c r="M7"/>
  <c r="M11"/>
  <c r="M15"/>
  <c r="M23"/>
  <c r="M27"/>
  <c r="M31"/>
  <c r="M39"/>
  <c r="M43"/>
  <c r="M47"/>
  <c r="M55"/>
  <c r="M59"/>
  <c r="M63"/>
  <c r="M67"/>
  <c r="M71"/>
  <c r="M75"/>
  <c r="M79"/>
  <c r="M83"/>
  <c r="M87"/>
  <c r="M91"/>
  <c r="M95"/>
  <c r="M99"/>
  <c r="M107"/>
  <c r="M111"/>
  <c r="M115"/>
  <c r="M123"/>
  <c r="M127"/>
  <c r="M131"/>
  <c r="M135"/>
  <c r="M139"/>
  <c r="M143"/>
  <c r="M147"/>
  <c r="M155"/>
  <c r="M159"/>
  <c r="M163"/>
  <c r="M5"/>
  <c r="M9"/>
  <c r="M13"/>
  <c r="M17"/>
  <c r="M21"/>
  <c r="M25"/>
  <c r="M29"/>
  <c r="M33"/>
  <c r="M37"/>
  <c r="M41"/>
  <c r="M45"/>
  <c r="M49"/>
  <c r="M53"/>
  <c r="M57"/>
  <c r="M61"/>
  <c r="M65"/>
  <c r="M69"/>
  <c r="M73"/>
  <c r="M77"/>
  <c r="M225"/>
  <c r="M229"/>
  <c r="M245"/>
  <c r="M261"/>
  <c r="M277"/>
  <c r="M289"/>
  <c r="M293"/>
  <c r="M297"/>
  <c r="M305"/>
  <c r="M309"/>
  <c r="M313"/>
  <c r="M321"/>
  <c r="M325"/>
  <c r="M329"/>
  <c r="M333"/>
  <c r="M337"/>
  <c r="M341"/>
  <c r="M345"/>
  <c r="M349"/>
  <c r="M353"/>
  <c r="M357"/>
  <c r="M361"/>
  <c r="M365"/>
  <c r="M369"/>
  <c r="M373"/>
  <c r="M377"/>
  <c r="M381"/>
  <c r="M385"/>
  <c r="M389"/>
  <c r="M393"/>
  <c r="M397"/>
  <c r="M401"/>
  <c r="M405"/>
  <c r="M409"/>
  <c r="M413"/>
  <c r="M417"/>
  <c r="M421"/>
  <c r="M425"/>
  <c r="M429"/>
  <c r="M433"/>
  <c r="M437"/>
  <c r="M441"/>
  <c r="M445"/>
  <c r="M449"/>
  <c r="M453"/>
  <c r="M457"/>
  <c r="M461"/>
  <c r="M465"/>
  <c r="M469"/>
  <c r="M473"/>
  <c r="M477"/>
  <c r="M481"/>
  <c r="M485"/>
  <c r="M489"/>
  <c r="M493"/>
  <c r="M497"/>
  <c r="M501"/>
  <c r="M505"/>
  <c r="M509"/>
  <c r="M513"/>
  <c r="M517"/>
  <c r="M521"/>
  <c r="M525"/>
  <c r="M529"/>
  <c r="M533"/>
  <c r="M557"/>
  <c r="M80"/>
  <c r="M171"/>
  <c r="M175"/>
  <c r="M179"/>
  <c r="M187"/>
  <c r="M191"/>
  <c r="M195"/>
  <c r="M199"/>
  <c r="M203"/>
  <c r="M207"/>
  <c r="M211"/>
  <c r="M219"/>
  <c r="M223"/>
  <c r="M227"/>
  <c r="M235"/>
  <c r="M239"/>
  <c r="M243"/>
  <c r="M251"/>
  <c r="M255"/>
  <c r="M259"/>
  <c r="M263"/>
  <c r="M267"/>
  <c r="M271"/>
  <c r="M275"/>
  <c r="M279"/>
  <c r="M283"/>
  <c r="M287"/>
  <c r="M291"/>
  <c r="M295"/>
  <c r="M299"/>
  <c r="M303"/>
  <c r="M307"/>
  <c r="M311"/>
  <c r="M315"/>
  <c r="M319"/>
  <c r="M323"/>
  <c r="M327"/>
  <c r="M331"/>
  <c r="M335"/>
  <c r="M339"/>
  <c r="M343"/>
  <c r="M347"/>
  <c r="M351"/>
  <c r="M355"/>
  <c r="M359"/>
  <c r="M363"/>
  <c r="M367"/>
  <c r="M371"/>
  <c r="M375"/>
  <c r="M379"/>
  <c r="M383"/>
  <c r="M387"/>
  <c r="M391"/>
  <c r="M395"/>
  <c r="M399"/>
  <c r="M403"/>
  <c r="M407"/>
  <c r="M411"/>
  <c r="M415"/>
  <c r="M419"/>
  <c r="M423"/>
  <c r="M427"/>
  <c r="M431"/>
  <c r="M435"/>
  <c r="M439"/>
  <c r="M443"/>
  <c r="M447"/>
  <c r="M451"/>
  <c r="M455"/>
  <c r="M459"/>
  <c r="M463"/>
  <c r="M467"/>
  <c r="M471"/>
  <c r="M475"/>
  <c r="M479"/>
  <c r="M483"/>
  <c r="M487"/>
  <c r="M491"/>
  <c r="M495"/>
  <c r="M499"/>
  <c r="M503"/>
  <c r="M507"/>
  <c r="M511"/>
  <c r="M515"/>
  <c r="M519"/>
  <c r="M523"/>
  <c r="M527"/>
  <c r="M531"/>
  <c r="M555"/>
  <c r="M82"/>
  <c r="M86"/>
  <c r="M90"/>
  <c r="M94"/>
  <c r="M98"/>
  <c r="M102"/>
  <c r="M106"/>
  <c r="M110"/>
  <c r="M114"/>
  <c r="M118"/>
  <c r="M122"/>
  <c r="M126"/>
  <c r="M130"/>
  <c r="M134"/>
  <c r="M138"/>
  <c r="M142"/>
  <c r="M146"/>
  <c r="M150"/>
  <c r="M154"/>
  <c r="M158"/>
  <c r="M162"/>
  <c r="M166"/>
  <c r="M170"/>
  <c r="M174"/>
  <c r="M178"/>
  <c r="M182"/>
  <c r="M186"/>
  <c r="M190"/>
  <c r="M194"/>
  <c r="M198"/>
  <c r="M202"/>
  <c r="M206"/>
  <c r="M210"/>
  <c r="M214"/>
  <c r="M218"/>
  <c r="M222"/>
  <c r="M226"/>
  <c r="M230"/>
  <c r="M234"/>
  <c r="M238"/>
  <c r="M242"/>
  <c r="M246"/>
  <c r="M250"/>
  <c r="M254"/>
  <c r="M258"/>
  <c r="M262"/>
  <c r="M266"/>
  <c r="M270"/>
  <c r="M274"/>
  <c r="M278"/>
  <c r="M282"/>
  <c r="M286"/>
  <c r="M290"/>
  <c r="M294"/>
  <c r="M298"/>
  <c r="M302"/>
  <c r="M306"/>
  <c r="M310"/>
  <c r="M314"/>
  <c r="M318"/>
  <c r="M322"/>
  <c r="M326"/>
  <c r="M330"/>
  <c r="M334"/>
  <c r="M338"/>
  <c r="M342"/>
  <c r="M346"/>
  <c r="M350"/>
  <c r="M354"/>
  <c r="M358"/>
  <c r="M362"/>
  <c r="M366"/>
  <c r="M370"/>
  <c r="M374"/>
  <c r="M378"/>
  <c r="M382"/>
  <c r="M386"/>
  <c r="M390"/>
  <c r="M394"/>
  <c r="M398"/>
  <c r="M402"/>
  <c r="M406"/>
  <c r="M410"/>
  <c r="M414"/>
  <c r="M418"/>
  <c r="M422"/>
  <c r="M426"/>
  <c r="M430"/>
  <c r="M434"/>
  <c r="M438"/>
  <c r="M442"/>
  <c r="M446"/>
  <c r="M450"/>
  <c r="M454"/>
  <c r="M458"/>
  <c r="M462"/>
  <c r="M466"/>
  <c r="M470"/>
  <c r="M474"/>
  <c r="M478"/>
  <c r="M482"/>
  <c r="M486"/>
  <c r="M490"/>
  <c r="M494"/>
  <c r="M498"/>
  <c r="M502"/>
  <c r="M506"/>
  <c r="M510"/>
  <c r="M514"/>
  <c r="M518"/>
  <c r="M522"/>
  <c r="M526"/>
  <c r="M530"/>
  <c r="M534"/>
  <c r="M554"/>
  <c r="N358" i="2"/>
  <c r="E580" i="1" s="1"/>
  <c r="B580"/>
  <c r="D580"/>
  <c r="C580"/>
  <c r="B583"/>
  <c r="B587"/>
  <c r="B591"/>
  <c r="B595"/>
  <c r="B599"/>
  <c r="B603"/>
  <c r="B607"/>
  <c r="B611"/>
  <c r="B615"/>
  <c r="B619"/>
  <c r="B623"/>
  <c r="B627"/>
  <c r="B631"/>
  <c r="D581"/>
  <c r="D583"/>
  <c r="D585"/>
  <c r="D587"/>
  <c r="D589"/>
  <c r="D591"/>
  <c r="D593"/>
  <c r="D595"/>
  <c r="D597"/>
  <c r="D599"/>
  <c r="D601"/>
  <c r="D603"/>
  <c r="D605"/>
  <c r="D607"/>
  <c r="D609"/>
  <c r="D611"/>
  <c r="D613"/>
  <c r="D615"/>
  <c r="D617"/>
  <c r="D619"/>
  <c r="D621"/>
  <c r="D623"/>
  <c r="D625"/>
  <c r="D627"/>
  <c r="D629"/>
  <c r="D631"/>
  <c r="D633"/>
  <c r="C581"/>
  <c r="C585"/>
  <c r="C589"/>
  <c r="C593"/>
  <c r="C597"/>
  <c r="C601"/>
  <c r="C605"/>
  <c r="C609"/>
  <c r="C613"/>
  <c r="C617"/>
  <c r="C621"/>
  <c r="C625"/>
  <c r="C629"/>
  <c r="C633"/>
  <c r="B582"/>
  <c r="B586"/>
  <c r="B590"/>
  <c r="B594"/>
  <c r="B598"/>
  <c r="B602"/>
  <c r="B606"/>
  <c r="B610"/>
  <c r="B614"/>
  <c r="B618"/>
  <c r="B622"/>
  <c r="B626"/>
  <c r="B630"/>
  <c r="B581"/>
  <c r="E582"/>
  <c r="E590"/>
  <c r="E606"/>
  <c r="E614"/>
  <c r="E622"/>
  <c r="C584"/>
  <c r="C588"/>
  <c r="C592"/>
  <c r="C596"/>
  <c r="C600"/>
  <c r="C604"/>
  <c r="C608"/>
  <c r="C612"/>
  <c r="C616"/>
  <c r="C620"/>
  <c r="C624"/>
  <c r="C628"/>
  <c r="C632"/>
  <c r="B585"/>
  <c r="B589"/>
  <c r="B593"/>
  <c r="B597"/>
  <c r="B601"/>
  <c r="B605"/>
  <c r="B609"/>
  <c r="B613"/>
  <c r="B617"/>
  <c r="B621"/>
  <c r="B625"/>
  <c r="B629"/>
  <c r="B633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C583"/>
  <c r="C587"/>
  <c r="C591"/>
  <c r="C595"/>
  <c r="C599"/>
  <c r="C603"/>
  <c r="C607"/>
  <c r="C611"/>
  <c r="C615"/>
  <c r="C619"/>
  <c r="C623"/>
  <c r="C627"/>
  <c r="C631"/>
  <c r="B584"/>
  <c r="B588"/>
  <c r="B592"/>
  <c r="B596"/>
  <c r="B600"/>
  <c r="B604"/>
  <c r="B608"/>
  <c r="B612"/>
  <c r="B616"/>
  <c r="B620"/>
  <c r="B624"/>
  <c r="B628"/>
  <c r="B632"/>
  <c r="E581"/>
  <c r="E583"/>
  <c r="E585"/>
  <c r="E587"/>
  <c r="E589"/>
  <c r="E591"/>
  <c r="E593"/>
  <c r="E595"/>
  <c r="E597"/>
  <c r="E599"/>
  <c r="E601"/>
  <c r="E603"/>
  <c r="E605"/>
  <c r="E607"/>
  <c r="E609"/>
  <c r="E611"/>
  <c r="E613"/>
  <c r="E615"/>
  <c r="E617"/>
  <c r="E619"/>
  <c r="E621"/>
  <c r="E623"/>
  <c r="E625"/>
  <c r="E627"/>
  <c r="E629"/>
  <c r="E631"/>
  <c r="C582"/>
  <c r="C586"/>
  <c r="C590"/>
  <c r="C594"/>
  <c r="C598"/>
  <c r="C602"/>
  <c r="C606"/>
  <c r="C610"/>
  <c r="C614"/>
  <c r="C618"/>
  <c r="L618" s="1"/>
  <c r="C622"/>
  <c r="C626"/>
  <c r="C630"/>
  <c r="P247" i="6" l="1"/>
  <c r="Q247" s="1"/>
  <c r="T247" s="1"/>
  <c r="S247"/>
  <c r="P534"/>
  <c r="Q534" s="1"/>
  <c r="T534" s="1"/>
  <c r="S534"/>
  <c r="P518"/>
  <c r="Q518" s="1"/>
  <c r="T518" s="1"/>
  <c r="S518"/>
  <c r="P502"/>
  <c r="Q502" s="1"/>
  <c r="T502" s="1"/>
  <c r="S502"/>
  <c r="P486"/>
  <c r="Q486" s="1"/>
  <c r="T486" s="1"/>
  <c r="S486"/>
  <c r="P470"/>
  <c r="Q470" s="1"/>
  <c r="T470" s="1"/>
  <c r="S470"/>
  <c r="P454"/>
  <c r="Q454" s="1"/>
  <c r="T454" s="1"/>
  <c r="S454"/>
  <c r="P438"/>
  <c r="Q438" s="1"/>
  <c r="T438" s="1"/>
  <c r="S438"/>
  <c r="P422"/>
  <c r="Q422" s="1"/>
  <c r="T422" s="1"/>
  <c r="S422"/>
  <c r="P406"/>
  <c r="Q406" s="1"/>
  <c r="T406" s="1"/>
  <c r="S406"/>
  <c r="P390"/>
  <c r="Q390" s="1"/>
  <c r="T390" s="1"/>
  <c r="S390"/>
  <c r="P374"/>
  <c r="Q374" s="1"/>
  <c r="T374" s="1"/>
  <c r="S374"/>
  <c r="P358"/>
  <c r="Q358" s="1"/>
  <c r="T358" s="1"/>
  <c r="S358"/>
  <c r="P342"/>
  <c r="Q342" s="1"/>
  <c r="T342" s="1"/>
  <c r="S342"/>
  <c r="P326"/>
  <c r="Q326" s="1"/>
  <c r="T326" s="1"/>
  <c r="S326"/>
  <c r="P310"/>
  <c r="Q310" s="1"/>
  <c r="T310" s="1"/>
  <c r="S310"/>
  <c r="P294"/>
  <c r="Q294" s="1"/>
  <c r="T294" s="1"/>
  <c r="S294"/>
  <c r="P278"/>
  <c r="Q278" s="1"/>
  <c r="T278" s="1"/>
  <c r="S278"/>
  <c r="P262"/>
  <c r="Q262" s="1"/>
  <c r="T262" s="1"/>
  <c r="S262"/>
  <c r="P246"/>
  <c r="Q246" s="1"/>
  <c r="T246" s="1"/>
  <c r="S246"/>
  <c r="P230"/>
  <c r="Q230" s="1"/>
  <c r="T230" s="1"/>
  <c r="S230"/>
  <c r="P214"/>
  <c r="Q214" s="1"/>
  <c r="T214" s="1"/>
  <c r="S214"/>
  <c r="P198"/>
  <c r="Q198" s="1"/>
  <c r="T198" s="1"/>
  <c r="S198"/>
  <c r="P182"/>
  <c r="Q182" s="1"/>
  <c r="T182" s="1"/>
  <c r="S182"/>
  <c r="P166"/>
  <c r="Q166" s="1"/>
  <c r="T166" s="1"/>
  <c r="S166"/>
  <c r="P150"/>
  <c r="Q150" s="1"/>
  <c r="T150" s="1"/>
  <c r="S150"/>
  <c r="P134"/>
  <c r="Q134" s="1"/>
  <c r="T134" s="1"/>
  <c r="S134"/>
  <c r="P118"/>
  <c r="Q118" s="1"/>
  <c r="T118" s="1"/>
  <c r="S118"/>
  <c r="P102"/>
  <c r="Q102" s="1"/>
  <c r="T102" s="1"/>
  <c r="S102"/>
  <c r="P86"/>
  <c r="Q86" s="1"/>
  <c r="T86" s="1"/>
  <c r="S86"/>
  <c r="P527"/>
  <c r="Q527" s="1"/>
  <c r="T527" s="1"/>
  <c r="S527"/>
  <c r="P511"/>
  <c r="Q511" s="1"/>
  <c r="T511" s="1"/>
  <c r="S511"/>
  <c r="P495"/>
  <c r="Q495" s="1"/>
  <c r="T495" s="1"/>
  <c r="S495"/>
  <c r="P479"/>
  <c r="Q479" s="1"/>
  <c r="T479" s="1"/>
  <c r="S479"/>
  <c r="P463"/>
  <c r="Q463" s="1"/>
  <c r="T463" s="1"/>
  <c r="S463"/>
  <c r="P447"/>
  <c r="Q447" s="1"/>
  <c r="T447" s="1"/>
  <c r="S447"/>
  <c r="P431"/>
  <c r="Q431" s="1"/>
  <c r="T431" s="1"/>
  <c r="S431"/>
  <c r="P415"/>
  <c r="Q415" s="1"/>
  <c r="T415" s="1"/>
  <c r="S415"/>
  <c r="P399"/>
  <c r="Q399" s="1"/>
  <c r="T399" s="1"/>
  <c r="S399"/>
  <c r="P383"/>
  <c r="Q383" s="1"/>
  <c r="T383" s="1"/>
  <c r="S383"/>
  <c r="P367"/>
  <c r="Q367" s="1"/>
  <c r="T367" s="1"/>
  <c r="S367"/>
  <c r="P351"/>
  <c r="Q351" s="1"/>
  <c r="T351" s="1"/>
  <c r="S351"/>
  <c r="P335"/>
  <c r="Q335" s="1"/>
  <c r="T335" s="1"/>
  <c r="S335"/>
  <c r="P319"/>
  <c r="Q319" s="1"/>
  <c r="T319" s="1"/>
  <c r="S319"/>
  <c r="P303"/>
  <c r="Q303" s="1"/>
  <c r="T303" s="1"/>
  <c r="S303"/>
  <c r="P287"/>
  <c r="Q287" s="1"/>
  <c r="T287" s="1"/>
  <c r="S287"/>
  <c r="P271"/>
  <c r="Q271" s="1"/>
  <c r="T271" s="1"/>
  <c r="S271"/>
  <c r="P255"/>
  <c r="Q255" s="1"/>
  <c r="T255" s="1"/>
  <c r="S255"/>
  <c r="P239"/>
  <c r="Q239" s="1"/>
  <c r="T239" s="1"/>
  <c r="S239"/>
  <c r="P219"/>
  <c r="Q219" s="1"/>
  <c r="T219" s="1"/>
  <c r="S219"/>
  <c r="P199"/>
  <c r="Q199" s="1"/>
  <c r="T199" s="1"/>
  <c r="S199"/>
  <c r="P179"/>
  <c r="Q179" s="1"/>
  <c r="T179" s="1"/>
  <c r="S179"/>
  <c r="P557"/>
  <c r="Q557" s="1"/>
  <c r="T557" s="1"/>
  <c r="S557"/>
  <c r="P521"/>
  <c r="Q521" s="1"/>
  <c r="T521" s="1"/>
  <c r="S521"/>
  <c r="P505"/>
  <c r="Q505" s="1"/>
  <c r="T505" s="1"/>
  <c r="S505"/>
  <c r="P489"/>
  <c r="Q489" s="1"/>
  <c r="T489" s="1"/>
  <c r="S489"/>
  <c r="P473"/>
  <c r="Q473" s="1"/>
  <c r="T473" s="1"/>
  <c r="S473"/>
  <c r="P457"/>
  <c r="Q457" s="1"/>
  <c r="T457" s="1"/>
  <c r="S457"/>
  <c r="P441"/>
  <c r="Q441" s="1"/>
  <c r="T441" s="1"/>
  <c r="S441"/>
  <c r="P425"/>
  <c r="Q425" s="1"/>
  <c r="T425" s="1"/>
  <c r="S425"/>
  <c r="P409"/>
  <c r="Q409" s="1"/>
  <c r="T409" s="1"/>
  <c r="S409"/>
  <c r="P393"/>
  <c r="Q393" s="1"/>
  <c r="T393" s="1"/>
  <c r="S393"/>
  <c r="P377"/>
  <c r="Q377" s="1"/>
  <c r="T377" s="1"/>
  <c r="S377"/>
  <c r="P361"/>
  <c r="Q361" s="1"/>
  <c r="T361" s="1"/>
  <c r="S361"/>
  <c r="P345"/>
  <c r="Q345" s="1"/>
  <c r="T345" s="1"/>
  <c r="S345"/>
  <c r="P329"/>
  <c r="Q329" s="1"/>
  <c r="T329" s="1"/>
  <c r="S329"/>
  <c r="P309"/>
  <c r="Q309" s="1"/>
  <c r="T309" s="1"/>
  <c r="S309"/>
  <c r="P289"/>
  <c r="Q289" s="1"/>
  <c r="T289" s="1"/>
  <c r="S289"/>
  <c r="P229"/>
  <c r="Q229" s="1"/>
  <c r="T229" s="1"/>
  <c r="S229"/>
  <c r="P69"/>
  <c r="Q69" s="1"/>
  <c r="T69" s="1"/>
  <c r="S69"/>
  <c r="P53"/>
  <c r="Q53" s="1"/>
  <c r="T53" s="1"/>
  <c r="S53"/>
  <c r="P37"/>
  <c r="Q37" s="1"/>
  <c r="T37" s="1"/>
  <c r="S37"/>
  <c r="P21"/>
  <c r="Q21" s="1"/>
  <c r="T21" s="1"/>
  <c r="S21"/>
  <c r="P5"/>
  <c r="Q5" s="1"/>
  <c r="T5" s="1"/>
  <c r="S5"/>
  <c r="P147"/>
  <c r="Q147" s="1"/>
  <c r="T147" s="1"/>
  <c r="S147"/>
  <c r="P131"/>
  <c r="Q131" s="1"/>
  <c r="T131" s="1"/>
  <c r="S131"/>
  <c r="P111"/>
  <c r="Q111" s="1"/>
  <c r="T111" s="1"/>
  <c r="S111"/>
  <c r="P91"/>
  <c r="Q91" s="1"/>
  <c r="T91" s="1"/>
  <c r="S91"/>
  <c r="P75"/>
  <c r="Q75" s="1"/>
  <c r="T75" s="1"/>
  <c r="S75"/>
  <c r="P59"/>
  <c r="Q59" s="1"/>
  <c r="T59" s="1"/>
  <c r="S59"/>
  <c r="P39"/>
  <c r="Q39" s="1"/>
  <c r="T39" s="1"/>
  <c r="S39"/>
  <c r="P15"/>
  <c r="Q15" s="1"/>
  <c r="T15" s="1"/>
  <c r="S15"/>
  <c r="P231"/>
  <c r="Q231" s="1"/>
  <c r="T231" s="1"/>
  <c r="S231"/>
  <c r="P167"/>
  <c r="Q167" s="1"/>
  <c r="T167" s="1"/>
  <c r="S167"/>
  <c r="P103"/>
  <c r="Q103" s="1"/>
  <c r="T103" s="1"/>
  <c r="S103"/>
  <c r="P38"/>
  <c r="Q38" s="1"/>
  <c r="T38" s="1"/>
  <c r="S38"/>
  <c r="P8"/>
  <c r="Q8" s="1"/>
  <c r="T8" s="1"/>
  <c r="S8"/>
  <c r="P24"/>
  <c r="Q24" s="1"/>
  <c r="T24" s="1"/>
  <c r="S24"/>
  <c r="P40"/>
  <c r="Q40" s="1"/>
  <c r="T40" s="1"/>
  <c r="S40"/>
  <c r="P56"/>
  <c r="Q56" s="1"/>
  <c r="T56" s="1"/>
  <c r="S56"/>
  <c r="P72"/>
  <c r="Q72" s="1"/>
  <c r="T72" s="1"/>
  <c r="S72"/>
  <c r="P89"/>
  <c r="Q89" s="1"/>
  <c r="T89" s="1"/>
  <c r="S89"/>
  <c r="P105"/>
  <c r="Q105" s="1"/>
  <c r="T105" s="1"/>
  <c r="S105"/>
  <c r="P121"/>
  <c r="Q121" s="1"/>
  <c r="T121" s="1"/>
  <c r="S121"/>
  <c r="P137"/>
  <c r="Q137" s="1"/>
  <c r="T137" s="1"/>
  <c r="S137"/>
  <c r="P153"/>
  <c r="Q153" s="1"/>
  <c r="T153" s="1"/>
  <c r="S153"/>
  <c r="P169"/>
  <c r="Q169" s="1"/>
  <c r="T169" s="1"/>
  <c r="S169"/>
  <c r="P185"/>
  <c r="Q185" s="1"/>
  <c r="T185" s="1"/>
  <c r="S185"/>
  <c r="P201"/>
  <c r="Q201" s="1"/>
  <c r="T201" s="1"/>
  <c r="S201"/>
  <c r="P217"/>
  <c r="Q217" s="1"/>
  <c r="T217" s="1"/>
  <c r="S217"/>
  <c r="P237"/>
  <c r="Q237" s="1"/>
  <c r="T237" s="1"/>
  <c r="S237"/>
  <c r="P253"/>
  <c r="Q253" s="1"/>
  <c r="T253" s="1"/>
  <c r="S253"/>
  <c r="P269"/>
  <c r="Q269" s="1"/>
  <c r="T269" s="1"/>
  <c r="S269"/>
  <c r="P285"/>
  <c r="Q285" s="1"/>
  <c r="T285" s="1"/>
  <c r="S285"/>
  <c r="P301"/>
  <c r="Q301" s="1"/>
  <c r="T301" s="1"/>
  <c r="S301"/>
  <c r="P317"/>
  <c r="Q317" s="1"/>
  <c r="T317" s="1"/>
  <c r="S317"/>
  <c r="P3"/>
  <c r="Q3" s="1"/>
  <c r="T3" s="1"/>
  <c r="S3"/>
  <c r="P19"/>
  <c r="Q19" s="1"/>
  <c r="T19" s="1"/>
  <c r="S19"/>
  <c r="P35"/>
  <c r="Q35" s="1"/>
  <c r="T35" s="1"/>
  <c r="S35"/>
  <c r="P51"/>
  <c r="Q51" s="1"/>
  <c r="T51" s="1"/>
  <c r="S51"/>
  <c r="P84"/>
  <c r="Q84" s="1"/>
  <c r="T84" s="1"/>
  <c r="S84"/>
  <c r="P100"/>
  <c r="Q100" s="1"/>
  <c r="T100" s="1"/>
  <c r="S100"/>
  <c r="P116"/>
  <c r="Q116" s="1"/>
  <c r="T116" s="1"/>
  <c r="S116"/>
  <c r="P132"/>
  <c r="Q132" s="1"/>
  <c r="T132" s="1"/>
  <c r="S132"/>
  <c r="P148"/>
  <c r="Q148" s="1"/>
  <c r="T148" s="1"/>
  <c r="S148"/>
  <c r="P164"/>
  <c r="Q164" s="1"/>
  <c r="T164" s="1"/>
  <c r="S164"/>
  <c r="P180"/>
  <c r="Q180" s="1"/>
  <c r="T180" s="1"/>
  <c r="S180"/>
  <c r="P196"/>
  <c r="Q196" s="1"/>
  <c r="T196" s="1"/>
  <c r="S196"/>
  <c r="P212"/>
  <c r="Q212" s="1"/>
  <c r="T212" s="1"/>
  <c r="S212"/>
  <c r="P228"/>
  <c r="Q228" s="1"/>
  <c r="T228" s="1"/>
  <c r="S228"/>
  <c r="P244"/>
  <c r="Q244" s="1"/>
  <c r="T244" s="1"/>
  <c r="S244"/>
  <c r="P260"/>
  <c r="Q260" s="1"/>
  <c r="T260" s="1"/>
  <c r="S260"/>
  <c r="P276"/>
  <c r="Q276" s="1"/>
  <c r="T276" s="1"/>
  <c r="S276"/>
  <c r="P292"/>
  <c r="Q292" s="1"/>
  <c r="T292" s="1"/>
  <c r="S292"/>
  <c r="P308"/>
  <c r="Q308" s="1"/>
  <c r="T308" s="1"/>
  <c r="S308"/>
  <c r="P324"/>
  <c r="Q324" s="1"/>
  <c r="T324" s="1"/>
  <c r="S324"/>
  <c r="P340"/>
  <c r="Q340" s="1"/>
  <c r="T340" s="1"/>
  <c r="S340"/>
  <c r="P356"/>
  <c r="Q356" s="1"/>
  <c r="T356" s="1"/>
  <c r="S356"/>
  <c r="P372"/>
  <c r="Q372" s="1"/>
  <c r="T372" s="1"/>
  <c r="S372"/>
  <c r="P388"/>
  <c r="Q388" s="1"/>
  <c r="T388" s="1"/>
  <c r="S388"/>
  <c r="P404"/>
  <c r="Q404" s="1"/>
  <c r="T404" s="1"/>
  <c r="S404"/>
  <c r="P420"/>
  <c r="Q420" s="1"/>
  <c r="T420" s="1"/>
  <c r="S420"/>
  <c r="P436"/>
  <c r="Q436" s="1"/>
  <c r="T436" s="1"/>
  <c r="S436"/>
  <c r="P452"/>
  <c r="Q452" s="1"/>
  <c r="T452" s="1"/>
  <c r="S452"/>
  <c r="P468"/>
  <c r="Q468" s="1"/>
  <c r="T468" s="1"/>
  <c r="S468"/>
  <c r="P484"/>
  <c r="Q484" s="1"/>
  <c r="T484" s="1"/>
  <c r="S484"/>
  <c r="P500"/>
  <c r="Q500" s="1"/>
  <c r="T500" s="1"/>
  <c r="S500"/>
  <c r="P516"/>
  <c r="Q516" s="1"/>
  <c r="T516" s="1"/>
  <c r="S516"/>
  <c r="P532"/>
  <c r="Q532" s="1"/>
  <c r="T532" s="1"/>
  <c r="S532"/>
  <c r="P74"/>
  <c r="Q74" s="1"/>
  <c r="T74" s="1"/>
  <c r="S74"/>
  <c r="P10"/>
  <c r="Q10" s="1"/>
  <c r="T10" s="1"/>
  <c r="S10"/>
  <c r="P78"/>
  <c r="Q78" s="1"/>
  <c r="T78" s="1"/>
  <c r="S78"/>
  <c r="P14"/>
  <c r="Q14" s="1"/>
  <c r="T14" s="1"/>
  <c r="S14"/>
  <c r="P18"/>
  <c r="Q18" s="1"/>
  <c r="T18" s="1"/>
  <c r="S18"/>
  <c r="P554"/>
  <c r="Q554" s="1"/>
  <c r="T554" s="1"/>
  <c r="S554"/>
  <c r="P522"/>
  <c r="Q522" s="1"/>
  <c r="T522" s="1"/>
  <c r="S522"/>
  <c r="P506"/>
  <c r="Q506" s="1"/>
  <c r="T506" s="1"/>
  <c r="S506"/>
  <c r="P490"/>
  <c r="Q490" s="1"/>
  <c r="T490" s="1"/>
  <c r="S490"/>
  <c r="P474"/>
  <c r="Q474" s="1"/>
  <c r="T474" s="1"/>
  <c r="S474"/>
  <c r="P458"/>
  <c r="Q458" s="1"/>
  <c r="T458" s="1"/>
  <c r="S458"/>
  <c r="P442"/>
  <c r="Q442" s="1"/>
  <c r="T442" s="1"/>
  <c r="S442"/>
  <c r="P426"/>
  <c r="Q426" s="1"/>
  <c r="T426" s="1"/>
  <c r="S426"/>
  <c r="P410"/>
  <c r="Q410" s="1"/>
  <c r="T410" s="1"/>
  <c r="S410"/>
  <c r="P394"/>
  <c r="Q394" s="1"/>
  <c r="T394" s="1"/>
  <c r="S394"/>
  <c r="P378"/>
  <c r="Q378" s="1"/>
  <c r="T378" s="1"/>
  <c r="S378"/>
  <c r="P362"/>
  <c r="Q362" s="1"/>
  <c r="T362" s="1"/>
  <c r="S362"/>
  <c r="P346"/>
  <c r="Q346" s="1"/>
  <c r="T346" s="1"/>
  <c r="S346"/>
  <c r="P330"/>
  <c r="Q330" s="1"/>
  <c r="T330" s="1"/>
  <c r="S330"/>
  <c r="P314"/>
  <c r="Q314" s="1"/>
  <c r="T314" s="1"/>
  <c r="S314"/>
  <c r="P298"/>
  <c r="Q298" s="1"/>
  <c r="T298" s="1"/>
  <c r="S298"/>
  <c r="P282"/>
  <c r="Q282" s="1"/>
  <c r="T282" s="1"/>
  <c r="S282"/>
  <c r="P266"/>
  <c r="Q266" s="1"/>
  <c r="T266" s="1"/>
  <c r="S266"/>
  <c r="P250"/>
  <c r="Q250" s="1"/>
  <c r="T250" s="1"/>
  <c r="S250"/>
  <c r="P234"/>
  <c r="Q234" s="1"/>
  <c r="T234" s="1"/>
  <c r="S234"/>
  <c r="P218"/>
  <c r="Q218" s="1"/>
  <c r="T218" s="1"/>
  <c r="S218"/>
  <c r="P202"/>
  <c r="Q202" s="1"/>
  <c r="T202" s="1"/>
  <c r="S202"/>
  <c r="P186"/>
  <c r="Q186" s="1"/>
  <c r="T186" s="1"/>
  <c r="S186"/>
  <c r="P170"/>
  <c r="Q170" s="1"/>
  <c r="T170" s="1"/>
  <c r="S170"/>
  <c r="P154"/>
  <c r="Q154" s="1"/>
  <c r="T154" s="1"/>
  <c r="S154"/>
  <c r="P138"/>
  <c r="Q138" s="1"/>
  <c r="T138" s="1"/>
  <c r="S138"/>
  <c r="P122"/>
  <c r="Q122" s="1"/>
  <c r="T122" s="1"/>
  <c r="S122"/>
  <c r="P106"/>
  <c r="Q106" s="1"/>
  <c r="T106" s="1"/>
  <c r="S106"/>
  <c r="P90"/>
  <c r="Q90" s="1"/>
  <c r="T90" s="1"/>
  <c r="S90"/>
  <c r="P531"/>
  <c r="Q531" s="1"/>
  <c r="T531" s="1"/>
  <c r="S531"/>
  <c r="P515"/>
  <c r="Q515" s="1"/>
  <c r="T515" s="1"/>
  <c r="S515"/>
  <c r="P499"/>
  <c r="Q499" s="1"/>
  <c r="T499" s="1"/>
  <c r="S499"/>
  <c r="P483"/>
  <c r="Q483" s="1"/>
  <c r="T483" s="1"/>
  <c r="S483"/>
  <c r="P467"/>
  <c r="Q467" s="1"/>
  <c r="T467" s="1"/>
  <c r="S467"/>
  <c r="P451"/>
  <c r="Q451" s="1"/>
  <c r="T451" s="1"/>
  <c r="S451"/>
  <c r="P435"/>
  <c r="Q435" s="1"/>
  <c r="T435" s="1"/>
  <c r="S435"/>
  <c r="P419"/>
  <c r="Q419" s="1"/>
  <c r="T419" s="1"/>
  <c r="S419"/>
  <c r="P403"/>
  <c r="Q403" s="1"/>
  <c r="T403" s="1"/>
  <c r="S403"/>
  <c r="P387"/>
  <c r="Q387" s="1"/>
  <c r="T387" s="1"/>
  <c r="S387"/>
  <c r="P371"/>
  <c r="Q371" s="1"/>
  <c r="T371" s="1"/>
  <c r="S371"/>
  <c r="P355"/>
  <c r="Q355" s="1"/>
  <c r="T355" s="1"/>
  <c r="S355"/>
  <c r="P339"/>
  <c r="Q339" s="1"/>
  <c r="T339" s="1"/>
  <c r="S339"/>
  <c r="P323"/>
  <c r="Q323" s="1"/>
  <c r="T323" s="1"/>
  <c r="S323"/>
  <c r="P307"/>
  <c r="Q307" s="1"/>
  <c r="T307" s="1"/>
  <c r="S307"/>
  <c r="P291"/>
  <c r="Q291" s="1"/>
  <c r="T291" s="1"/>
  <c r="S291"/>
  <c r="P275"/>
  <c r="Q275" s="1"/>
  <c r="T275" s="1"/>
  <c r="S275"/>
  <c r="P259"/>
  <c r="Q259" s="1"/>
  <c r="T259" s="1"/>
  <c r="S259"/>
  <c r="P243"/>
  <c r="Q243" s="1"/>
  <c r="T243" s="1"/>
  <c r="S243"/>
  <c r="P223"/>
  <c r="Q223" s="1"/>
  <c r="T223" s="1"/>
  <c r="S223"/>
  <c r="P203"/>
  <c r="Q203" s="1"/>
  <c r="T203" s="1"/>
  <c r="S203"/>
  <c r="P187"/>
  <c r="Q187" s="1"/>
  <c r="T187" s="1"/>
  <c r="S187"/>
  <c r="P80"/>
  <c r="Q80" s="1"/>
  <c r="T80" s="1"/>
  <c r="S80"/>
  <c r="P525"/>
  <c r="Q525" s="1"/>
  <c r="T525" s="1"/>
  <c r="S525"/>
  <c r="P509"/>
  <c r="Q509" s="1"/>
  <c r="T509" s="1"/>
  <c r="S509"/>
  <c r="P493"/>
  <c r="Q493" s="1"/>
  <c r="T493" s="1"/>
  <c r="S493"/>
  <c r="P477"/>
  <c r="Q477" s="1"/>
  <c r="T477" s="1"/>
  <c r="S477"/>
  <c r="P461"/>
  <c r="Q461" s="1"/>
  <c r="T461" s="1"/>
  <c r="S461"/>
  <c r="P445"/>
  <c r="Q445" s="1"/>
  <c r="T445" s="1"/>
  <c r="S445"/>
  <c r="P429"/>
  <c r="Q429" s="1"/>
  <c r="T429" s="1"/>
  <c r="S429"/>
  <c r="P413"/>
  <c r="Q413" s="1"/>
  <c r="T413" s="1"/>
  <c r="S413"/>
  <c r="P397"/>
  <c r="Q397" s="1"/>
  <c r="T397" s="1"/>
  <c r="S397"/>
  <c r="P381"/>
  <c r="Q381" s="1"/>
  <c r="T381" s="1"/>
  <c r="S381"/>
  <c r="P365"/>
  <c r="Q365" s="1"/>
  <c r="T365" s="1"/>
  <c r="S365"/>
  <c r="P349"/>
  <c r="Q349" s="1"/>
  <c r="T349" s="1"/>
  <c r="S349"/>
  <c r="P333"/>
  <c r="Q333" s="1"/>
  <c r="T333" s="1"/>
  <c r="S333"/>
  <c r="P313"/>
  <c r="Q313" s="1"/>
  <c r="T313" s="1"/>
  <c r="S313"/>
  <c r="P293"/>
  <c r="Q293" s="1"/>
  <c r="T293" s="1"/>
  <c r="S293"/>
  <c r="P245"/>
  <c r="Q245" s="1"/>
  <c r="T245" s="1"/>
  <c r="S245"/>
  <c r="P73"/>
  <c r="Q73" s="1"/>
  <c r="T73" s="1"/>
  <c r="S73"/>
  <c r="P57"/>
  <c r="Q57" s="1"/>
  <c r="T57" s="1"/>
  <c r="S57"/>
  <c r="P41"/>
  <c r="Q41" s="1"/>
  <c r="T41" s="1"/>
  <c r="S41"/>
  <c r="P25"/>
  <c r="Q25" s="1"/>
  <c r="T25" s="1"/>
  <c r="S25"/>
  <c r="P9"/>
  <c r="Q9" s="1"/>
  <c r="T9" s="1"/>
  <c r="S9"/>
  <c r="P155"/>
  <c r="Q155" s="1"/>
  <c r="T155" s="1"/>
  <c r="S155"/>
  <c r="P135"/>
  <c r="Q135" s="1"/>
  <c r="T135" s="1"/>
  <c r="S135"/>
  <c r="P115"/>
  <c r="Q115" s="1"/>
  <c r="T115" s="1"/>
  <c r="S115"/>
  <c r="P95"/>
  <c r="Q95" s="1"/>
  <c r="T95" s="1"/>
  <c r="S95"/>
  <c r="P79"/>
  <c r="Q79" s="1"/>
  <c r="T79" s="1"/>
  <c r="S79"/>
  <c r="P63"/>
  <c r="Q63" s="1"/>
  <c r="T63" s="1"/>
  <c r="S63"/>
  <c r="P43"/>
  <c r="Q43" s="1"/>
  <c r="T43" s="1"/>
  <c r="S43"/>
  <c r="P23"/>
  <c r="Q23" s="1"/>
  <c r="T23" s="1"/>
  <c r="S23"/>
  <c r="P183"/>
  <c r="Q183" s="1"/>
  <c r="T183" s="1"/>
  <c r="S183"/>
  <c r="P119"/>
  <c r="Q119" s="1"/>
  <c r="T119" s="1"/>
  <c r="S119"/>
  <c r="P54"/>
  <c r="Q54" s="1"/>
  <c r="T54" s="1"/>
  <c r="S54"/>
  <c r="P4"/>
  <c r="Q4" s="1"/>
  <c r="T4" s="1"/>
  <c r="S4"/>
  <c r="P20"/>
  <c r="Q20" s="1"/>
  <c r="T20" s="1"/>
  <c r="S20"/>
  <c r="P36"/>
  <c r="Q36" s="1"/>
  <c r="T36" s="1"/>
  <c r="S36"/>
  <c r="P52"/>
  <c r="Q52" s="1"/>
  <c r="T52" s="1"/>
  <c r="S52"/>
  <c r="P68"/>
  <c r="Q68" s="1"/>
  <c r="T68" s="1"/>
  <c r="S68"/>
  <c r="P85"/>
  <c r="Q85" s="1"/>
  <c r="T85" s="1"/>
  <c r="S85"/>
  <c r="P101"/>
  <c r="Q101" s="1"/>
  <c r="T101" s="1"/>
  <c r="S101"/>
  <c r="P117"/>
  <c r="Q117" s="1"/>
  <c r="T117" s="1"/>
  <c r="S117"/>
  <c r="P133"/>
  <c r="Q133" s="1"/>
  <c r="T133" s="1"/>
  <c r="S133"/>
  <c r="P149"/>
  <c r="Q149" s="1"/>
  <c r="T149" s="1"/>
  <c r="S149"/>
  <c r="P165"/>
  <c r="Q165" s="1"/>
  <c r="T165" s="1"/>
  <c r="S165"/>
  <c r="P181"/>
  <c r="Q181" s="1"/>
  <c r="T181" s="1"/>
  <c r="S181"/>
  <c r="P197"/>
  <c r="Q197" s="1"/>
  <c r="T197" s="1"/>
  <c r="S197"/>
  <c r="P213"/>
  <c r="Q213" s="1"/>
  <c r="T213" s="1"/>
  <c r="S213"/>
  <c r="P233"/>
  <c r="Q233" s="1"/>
  <c r="T233" s="1"/>
  <c r="S233"/>
  <c r="P249"/>
  <c r="Q249" s="1"/>
  <c r="T249" s="1"/>
  <c r="S249"/>
  <c r="P265"/>
  <c r="Q265" s="1"/>
  <c r="T265" s="1"/>
  <c r="S265"/>
  <c r="P281"/>
  <c r="Q281" s="1"/>
  <c r="T281" s="1"/>
  <c r="S281"/>
  <c r="P556"/>
  <c r="Q556" s="1"/>
  <c r="T556" s="1"/>
  <c r="S556"/>
  <c r="P96"/>
  <c r="Q96" s="1"/>
  <c r="T96" s="1"/>
  <c r="S96"/>
  <c r="P112"/>
  <c r="Q112" s="1"/>
  <c r="T112" s="1"/>
  <c r="S112"/>
  <c r="P128"/>
  <c r="Q128" s="1"/>
  <c r="T128" s="1"/>
  <c r="S128"/>
  <c r="P144"/>
  <c r="Q144" s="1"/>
  <c r="T144" s="1"/>
  <c r="S144"/>
  <c r="P160"/>
  <c r="Q160" s="1"/>
  <c r="T160" s="1"/>
  <c r="S160"/>
  <c r="P176"/>
  <c r="Q176" s="1"/>
  <c r="T176" s="1"/>
  <c r="S176"/>
  <c r="P192"/>
  <c r="Q192" s="1"/>
  <c r="T192" s="1"/>
  <c r="S192"/>
  <c r="P208"/>
  <c r="Q208" s="1"/>
  <c r="T208" s="1"/>
  <c r="S208"/>
  <c r="P224"/>
  <c r="Q224" s="1"/>
  <c r="T224" s="1"/>
  <c r="S224"/>
  <c r="P240"/>
  <c r="Q240" s="1"/>
  <c r="T240" s="1"/>
  <c r="S240"/>
  <c r="P256"/>
  <c r="Q256" s="1"/>
  <c r="T256" s="1"/>
  <c r="S256"/>
  <c r="P272"/>
  <c r="Q272" s="1"/>
  <c r="T272" s="1"/>
  <c r="S272"/>
  <c r="P288"/>
  <c r="Q288" s="1"/>
  <c r="T288" s="1"/>
  <c r="S288"/>
  <c r="P304"/>
  <c r="Q304" s="1"/>
  <c r="T304" s="1"/>
  <c r="S304"/>
  <c r="P320"/>
  <c r="Q320" s="1"/>
  <c r="T320" s="1"/>
  <c r="S320"/>
  <c r="P336"/>
  <c r="Q336" s="1"/>
  <c r="T336" s="1"/>
  <c r="S336"/>
  <c r="P352"/>
  <c r="Q352" s="1"/>
  <c r="T352" s="1"/>
  <c r="S352"/>
  <c r="P368"/>
  <c r="Q368" s="1"/>
  <c r="T368" s="1"/>
  <c r="S368"/>
  <c r="P384"/>
  <c r="Q384" s="1"/>
  <c r="T384" s="1"/>
  <c r="S384"/>
  <c r="P400"/>
  <c r="Q400" s="1"/>
  <c r="T400" s="1"/>
  <c r="S400"/>
  <c r="P416"/>
  <c r="Q416" s="1"/>
  <c r="T416" s="1"/>
  <c r="S416"/>
  <c r="P432"/>
  <c r="Q432" s="1"/>
  <c r="T432" s="1"/>
  <c r="S432"/>
  <c r="P448"/>
  <c r="Q448" s="1"/>
  <c r="T448" s="1"/>
  <c r="S448"/>
  <c r="P464"/>
  <c r="Q464" s="1"/>
  <c r="T464" s="1"/>
  <c r="S464"/>
  <c r="P480"/>
  <c r="Q480" s="1"/>
  <c r="T480" s="1"/>
  <c r="S480"/>
  <c r="P496"/>
  <c r="Q496" s="1"/>
  <c r="T496" s="1"/>
  <c r="S496"/>
  <c r="P512"/>
  <c r="Q512" s="1"/>
  <c r="T512" s="1"/>
  <c r="S512"/>
  <c r="P528"/>
  <c r="Q528" s="1"/>
  <c r="T528" s="1"/>
  <c r="S528"/>
  <c r="P26"/>
  <c r="Q26" s="1"/>
  <c r="T26" s="1"/>
  <c r="S26"/>
  <c r="P30"/>
  <c r="Q30" s="1"/>
  <c r="T30" s="1"/>
  <c r="S30"/>
  <c r="P34"/>
  <c r="Q34" s="1"/>
  <c r="T34" s="1"/>
  <c r="S34"/>
  <c r="P526"/>
  <c r="Q526" s="1"/>
  <c r="T526" s="1"/>
  <c r="S526"/>
  <c r="P510"/>
  <c r="Q510" s="1"/>
  <c r="T510" s="1"/>
  <c r="S510"/>
  <c r="P494"/>
  <c r="Q494" s="1"/>
  <c r="T494" s="1"/>
  <c r="S494"/>
  <c r="P478"/>
  <c r="Q478" s="1"/>
  <c r="T478" s="1"/>
  <c r="S478"/>
  <c r="P462"/>
  <c r="Q462" s="1"/>
  <c r="T462" s="1"/>
  <c r="S462"/>
  <c r="P446"/>
  <c r="Q446" s="1"/>
  <c r="T446" s="1"/>
  <c r="S446"/>
  <c r="P430"/>
  <c r="Q430" s="1"/>
  <c r="T430" s="1"/>
  <c r="S430"/>
  <c r="P414"/>
  <c r="Q414" s="1"/>
  <c r="T414" s="1"/>
  <c r="S414"/>
  <c r="P398"/>
  <c r="Q398" s="1"/>
  <c r="T398" s="1"/>
  <c r="S398"/>
  <c r="P382"/>
  <c r="Q382" s="1"/>
  <c r="T382" s="1"/>
  <c r="S382"/>
  <c r="P366"/>
  <c r="Q366" s="1"/>
  <c r="T366" s="1"/>
  <c r="S366"/>
  <c r="P350"/>
  <c r="Q350" s="1"/>
  <c r="T350" s="1"/>
  <c r="S350"/>
  <c r="P334"/>
  <c r="Q334" s="1"/>
  <c r="T334" s="1"/>
  <c r="S334"/>
  <c r="P318"/>
  <c r="Q318" s="1"/>
  <c r="T318" s="1"/>
  <c r="S318"/>
  <c r="P302"/>
  <c r="Q302" s="1"/>
  <c r="T302" s="1"/>
  <c r="S302"/>
  <c r="P286"/>
  <c r="Q286" s="1"/>
  <c r="T286" s="1"/>
  <c r="S286"/>
  <c r="P270"/>
  <c r="Q270" s="1"/>
  <c r="T270" s="1"/>
  <c r="S270"/>
  <c r="P254"/>
  <c r="Q254" s="1"/>
  <c r="T254" s="1"/>
  <c r="S254"/>
  <c r="P238"/>
  <c r="Q238" s="1"/>
  <c r="T238" s="1"/>
  <c r="S238"/>
  <c r="P222"/>
  <c r="Q222" s="1"/>
  <c r="T222" s="1"/>
  <c r="S222"/>
  <c r="P206"/>
  <c r="Q206" s="1"/>
  <c r="T206" s="1"/>
  <c r="S206"/>
  <c r="P190"/>
  <c r="Q190" s="1"/>
  <c r="T190" s="1"/>
  <c r="S190"/>
  <c r="P174"/>
  <c r="Q174" s="1"/>
  <c r="T174" s="1"/>
  <c r="S174"/>
  <c r="P158"/>
  <c r="Q158" s="1"/>
  <c r="T158" s="1"/>
  <c r="S158"/>
  <c r="P142"/>
  <c r="Q142" s="1"/>
  <c r="T142" s="1"/>
  <c r="S142"/>
  <c r="P126"/>
  <c r="Q126" s="1"/>
  <c r="T126" s="1"/>
  <c r="S126"/>
  <c r="P110"/>
  <c r="Q110" s="1"/>
  <c r="T110" s="1"/>
  <c r="S110"/>
  <c r="P94"/>
  <c r="Q94" s="1"/>
  <c r="T94" s="1"/>
  <c r="S94"/>
  <c r="P555"/>
  <c r="Q555" s="1"/>
  <c r="T555" s="1"/>
  <c r="S555"/>
  <c r="P519"/>
  <c r="Q519" s="1"/>
  <c r="T519" s="1"/>
  <c r="S519"/>
  <c r="P503"/>
  <c r="Q503" s="1"/>
  <c r="T503" s="1"/>
  <c r="S503"/>
  <c r="P487"/>
  <c r="Q487" s="1"/>
  <c r="T487" s="1"/>
  <c r="S487"/>
  <c r="P471"/>
  <c r="Q471" s="1"/>
  <c r="T471" s="1"/>
  <c r="S471"/>
  <c r="P455"/>
  <c r="Q455" s="1"/>
  <c r="T455" s="1"/>
  <c r="S455"/>
  <c r="P439"/>
  <c r="Q439" s="1"/>
  <c r="T439" s="1"/>
  <c r="S439"/>
  <c r="P423"/>
  <c r="Q423" s="1"/>
  <c r="T423" s="1"/>
  <c r="S423"/>
  <c r="P407"/>
  <c r="Q407" s="1"/>
  <c r="T407" s="1"/>
  <c r="S407"/>
  <c r="P391"/>
  <c r="Q391" s="1"/>
  <c r="T391" s="1"/>
  <c r="S391"/>
  <c r="P375"/>
  <c r="Q375" s="1"/>
  <c r="T375" s="1"/>
  <c r="S375"/>
  <c r="P359"/>
  <c r="Q359" s="1"/>
  <c r="T359" s="1"/>
  <c r="S359"/>
  <c r="P343"/>
  <c r="Q343" s="1"/>
  <c r="T343" s="1"/>
  <c r="S343"/>
  <c r="P327"/>
  <c r="Q327" s="1"/>
  <c r="T327" s="1"/>
  <c r="S327"/>
  <c r="P311"/>
  <c r="Q311" s="1"/>
  <c r="T311" s="1"/>
  <c r="S311"/>
  <c r="P295"/>
  <c r="Q295" s="1"/>
  <c r="T295" s="1"/>
  <c r="S295"/>
  <c r="P279"/>
  <c r="Q279" s="1"/>
  <c r="T279" s="1"/>
  <c r="S279"/>
  <c r="P263"/>
  <c r="Q263" s="1"/>
  <c r="T263" s="1"/>
  <c r="S263"/>
  <c r="P227"/>
  <c r="Q227" s="1"/>
  <c r="T227" s="1"/>
  <c r="S227"/>
  <c r="P207"/>
  <c r="Q207" s="1"/>
  <c r="T207" s="1"/>
  <c r="S207"/>
  <c r="P191"/>
  <c r="Q191" s="1"/>
  <c r="T191" s="1"/>
  <c r="S191"/>
  <c r="P171"/>
  <c r="Q171" s="1"/>
  <c r="T171" s="1"/>
  <c r="S171"/>
  <c r="P529"/>
  <c r="Q529" s="1"/>
  <c r="T529" s="1"/>
  <c r="S529"/>
  <c r="P513"/>
  <c r="Q513" s="1"/>
  <c r="T513" s="1"/>
  <c r="S513"/>
  <c r="P497"/>
  <c r="Q497" s="1"/>
  <c r="T497" s="1"/>
  <c r="S497"/>
  <c r="P481"/>
  <c r="Q481" s="1"/>
  <c r="T481" s="1"/>
  <c r="S481"/>
  <c r="P465"/>
  <c r="Q465" s="1"/>
  <c r="T465" s="1"/>
  <c r="S465"/>
  <c r="P449"/>
  <c r="Q449" s="1"/>
  <c r="T449" s="1"/>
  <c r="S449"/>
  <c r="P433"/>
  <c r="Q433" s="1"/>
  <c r="T433" s="1"/>
  <c r="S433"/>
  <c r="P417"/>
  <c r="Q417" s="1"/>
  <c r="T417" s="1"/>
  <c r="S417"/>
  <c r="P401"/>
  <c r="Q401" s="1"/>
  <c r="T401" s="1"/>
  <c r="S401"/>
  <c r="P385"/>
  <c r="Q385" s="1"/>
  <c r="T385" s="1"/>
  <c r="S385"/>
  <c r="P369"/>
  <c r="Q369" s="1"/>
  <c r="T369" s="1"/>
  <c r="S369"/>
  <c r="P353"/>
  <c r="Q353" s="1"/>
  <c r="T353" s="1"/>
  <c r="S353"/>
  <c r="P337"/>
  <c r="Q337" s="1"/>
  <c r="T337" s="1"/>
  <c r="S337"/>
  <c r="P321"/>
  <c r="Q321" s="1"/>
  <c r="T321" s="1"/>
  <c r="S321"/>
  <c r="P297"/>
  <c r="Q297" s="1"/>
  <c r="T297" s="1"/>
  <c r="S297"/>
  <c r="P261"/>
  <c r="Q261" s="1"/>
  <c r="T261" s="1"/>
  <c r="S261"/>
  <c r="P77"/>
  <c r="Q77" s="1"/>
  <c r="T77" s="1"/>
  <c r="S77"/>
  <c r="P61"/>
  <c r="Q61" s="1"/>
  <c r="T61" s="1"/>
  <c r="S61"/>
  <c r="P45"/>
  <c r="Q45" s="1"/>
  <c r="T45" s="1"/>
  <c r="S45"/>
  <c r="P29"/>
  <c r="Q29" s="1"/>
  <c r="T29" s="1"/>
  <c r="S29"/>
  <c r="P13"/>
  <c r="Q13" s="1"/>
  <c r="T13" s="1"/>
  <c r="S13"/>
  <c r="P159"/>
  <c r="Q159" s="1"/>
  <c r="T159" s="1"/>
  <c r="S159"/>
  <c r="P139"/>
  <c r="Q139" s="1"/>
  <c r="T139" s="1"/>
  <c r="S139"/>
  <c r="P123"/>
  <c r="Q123" s="1"/>
  <c r="T123" s="1"/>
  <c r="S123"/>
  <c r="P99"/>
  <c r="Q99" s="1"/>
  <c r="T99" s="1"/>
  <c r="S99"/>
  <c r="P83"/>
  <c r="Q83" s="1"/>
  <c r="T83" s="1"/>
  <c r="S83"/>
  <c r="P67"/>
  <c r="Q67" s="1"/>
  <c r="T67" s="1"/>
  <c r="S67"/>
  <c r="P47"/>
  <c r="Q47" s="1"/>
  <c r="T47" s="1"/>
  <c r="S47"/>
  <c r="P27"/>
  <c r="Q27" s="1"/>
  <c r="T27" s="1"/>
  <c r="S27"/>
  <c r="P7"/>
  <c r="Q7" s="1"/>
  <c r="T7" s="1"/>
  <c r="S7"/>
  <c r="P70"/>
  <c r="Q70" s="1"/>
  <c r="T70" s="1"/>
  <c r="S70"/>
  <c r="P6"/>
  <c r="Q6" s="1"/>
  <c r="T6" s="1"/>
  <c r="S6"/>
  <c r="P16"/>
  <c r="Q16" s="1"/>
  <c r="T16" s="1"/>
  <c r="S16"/>
  <c r="P32"/>
  <c r="Q32" s="1"/>
  <c r="T32" s="1"/>
  <c r="S32"/>
  <c r="P48"/>
  <c r="Q48" s="1"/>
  <c r="T48" s="1"/>
  <c r="S48"/>
  <c r="P64"/>
  <c r="Q64" s="1"/>
  <c r="T64" s="1"/>
  <c r="S64"/>
  <c r="P81"/>
  <c r="Q81" s="1"/>
  <c r="T81" s="1"/>
  <c r="S81"/>
  <c r="P97"/>
  <c r="Q97" s="1"/>
  <c r="T97" s="1"/>
  <c r="S97"/>
  <c r="P113"/>
  <c r="Q113" s="1"/>
  <c r="T113" s="1"/>
  <c r="S113"/>
  <c r="P129"/>
  <c r="Q129" s="1"/>
  <c r="T129" s="1"/>
  <c r="S129"/>
  <c r="P145"/>
  <c r="Q145" s="1"/>
  <c r="T145" s="1"/>
  <c r="S145"/>
  <c r="P161"/>
  <c r="Q161" s="1"/>
  <c r="T161" s="1"/>
  <c r="S161"/>
  <c r="P177"/>
  <c r="Q177" s="1"/>
  <c r="T177" s="1"/>
  <c r="S177"/>
  <c r="P193"/>
  <c r="Q193" s="1"/>
  <c r="T193" s="1"/>
  <c r="S193"/>
  <c r="P209"/>
  <c r="Q209" s="1"/>
  <c r="T209" s="1"/>
  <c r="S209"/>
  <c r="P92"/>
  <c r="Q92" s="1"/>
  <c r="T92" s="1"/>
  <c r="S92"/>
  <c r="P108"/>
  <c r="Q108" s="1"/>
  <c r="T108" s="1"/>
  <c r="S108"/>
  <c r="P124"/>
  <c r="Q124" s="1"/>
  <c r="T124" s="1"/>
  <c r="S124"/>
  <c r="P140"/>
  <c r="Q140" s="1"/>
  <c r="T140" s="1"/>
  <c r="S140"/>
  <c r="P156"/>
  <c r="Q156" s="1"/>
  <c r="T156" s="1"/>
  <c r="S156"/>
  <c r="P172"/>
  <c r="Q172" s="1"/>
  <c r="T172" s="1"/>
  <c r="S172"/>
  <c r="P188"/>
  <c r="Q188" s="1"/>
  <c r="T188" s="1"/>
  <c r="S188"/>
  <c r="P204"/>
  <c r="Q204" s="1"/>
  <c r="T204" s="1"/>
  <c r="S204"/>
  <c r="P220"/>
  <c r="Q220" s="1"/>
  <c r="T220" s="1"/>
  <c r="S220"/>
  <c r="P236"/>
  <c r="Q236" s="1"/>
  <c r="T236" s="1"/>
  <c r="S236"/>
  <c r="P252"/>
  <c r="Q252" s="1"/>
  <c r="T252" s="1"/>
  <c r="S252"/>
  <c r="P268"/>
  <c r="Q268" s="1"/>
  <c r="T268" s="1"/>
  <c r="S268"/>
  <c r="P284"/>
  <c r="Q284" s="1"/>
  <c r="T284" s="1"/>
  <c r="S284"/>
  <c r="P300"/>
  <c r="Q300" s="1"/>
  <c r="T300" s="1"/>
  <c r="S300"/>
  <c r="P316"/>
  <c r="Q316" s="1"/>
  <c r="T316" s="1"/>
  <c r="S316"/>
  <c r="P332"/>
  <c r="Q332" s="1"/>
  <c r="T332" s="1"/>
  <c r="S332"/>
  <c r="P348"/>
  <c r="Q348" s="1"/>
  <c r="T348" s="1"/>
  <c r="S348"/>
  <c r="P364"/>
  <c r="Q364" s="1"/>
  <c r="T364" s="1"/>
  <c r="S364"/>
  <c r="P380"/>
  <c r="Q380" s="1"/>
  <c r="T380" s="1"/>
  <c r="S380"/>
  <c r="P396"/>
  <c r="Q396" s="1"/>
  <c r="T396" s="1"/>
  <c r="S396"/>
  <c r="P412"/>
  <c r="Q412" s="1"/>
  <c r="T412" s="1"/>
  <c r="S412"/>
  <c r="P428"/>
  <c r="Q428" s="1"/>
  <c r="T428" s="1"/>
  <c r="S428"/>
  <c r="P444"/>
  <c r="Q444" s="1"/>
  <c r="T444" s="1"/>
  <c r="S444"/>
  <c r="P460"/>
  <c r="Q460" s="1"/>
  <c r="T460" s="1"/>
  <c r="S460"/>
  <c r="P476"/>
  <c r="Q476" s="1"/>
  <c r="T476" s="1"/>
  <c r="S476"/>
  <c r="P492"/>
  <c r="Q492" s="1"/>
  <c r="T492" s="1"/>
  <c r="S492"/>
  <c r="P508"/>
  <c r="Q508" s="1"/>
  <c r="T508" s="1"/>
  <c r="S508"/>
  <c r="P524"/>
  <c r="Q524" s="1"/>
  <c r="T524" s="1"/>
  <c r="S524"/>
  <c r="P42"/>
  <c r="Q42" s="1"/>
  <c r="T42" s="1"/>
  <c r="S42"/>
  <c r="P46"/>
  <c r="Q46" s="1"/>
  <c r="T46" s="1"/>
  <c r="S46"/>
  <c r="P50"/>
  <c r="Q50" s="1"/>
  <c r="T50" s="1"/>
  <c r="S50"/>
  <c r="P530"/>
  <c r="Q530" s="1"/>
  <c r="T530" s="1"/>
  <c r="S530"/>
  <c r="P514"/>
  <c r="Q514" s="1"/>
  <c r="T514" s="1"/>
  <c r="S514"/>
  <c r="P498"/>
  <c r="Q498" s="1"/>
  <c r="T498" s="1"/>
  <c r="S498"/>
  <c r="P482"/>
  <c r="Q482" s="1"/>
  <c r="T482" s="1"/>
  <c r="S482"/>
  <c r="P466"/>
  <c r="Q466" s="1"/>
  <c r="T466" s="1"/>
  <c r="S466"/>
  <c r="P450"/>
  <c r="Q450" s="1"/>
  <c r="T450" s="1"/>
  <c r="S450"/>
  <c r="P434"/>
  <c r="Q434" s="1"/>
  <c r="T434" s="1"/>
  <c r="S434"/>
  <c r="P418"/>
  <c r="Q418" s="1"/>
  <c r="T418" s="1"/>
  <c r="S418"/>
  <c r="P402"/>
  <c r="Q402" s="1"/>
  <c r="T402" s="1"/>
  <c r="S402"/>
  <c r="P386"/>
  <c r="Q386" s="1"/>
  <c r="T386" s="1"/>
  <c r="S386"/>
  <c r="P370"/>
  <c r="Q370" s="1"/>
  <c r="T370" s="1"/>
  <c r="S370"/>
  <c r="P354"/>
  <c r="Q354" s="1"/>
  <c r="T354" s="1"/>
  <c r="S354"/>
  <c r="P338"/>
  <c r="Q338" s="1"/>
  <c r="T338" s="1"/>
  <c r="S338"/>
  <c r="P322"/>
  <c r="Q322" s="1"/>
  <c r="T322" s="1"/>
  <c r="S322"/>
  <c r="P306"/>
  <c r="Q306" s="1"/>
  <c r="T306" s="1"/>
  <c r="S306"/>
  <c r="P290"/>
  <c r="Q290" s="1"/>
  <c r="T290" s="1"/>
  <c r="S290"/>
  <c r="P274"/>
  <c r="Q274" s="1"/>
  <c r="T274" s="1"/>
  <c r="S274"/>
  <c r="P258"/>
  <c r="Q258" s="1"/>
  <c r="T258" s="1"/>
  <c r="S258"/>
  <c r="P242"/>
  <c r="Q242" s="1"/>
  <c r="T242" s="1"/>
  <c r="S242"/>
  <c r="P226"/>
  <c r="Q226" s="1"/>
  <c r="T226" s="1"/>
  <c r="S226"/>
  <c r="P210"/>
  <c r="Q210" s="1"/>
  <c r="T210" s="1"/>
  <c r="S210"/>
  <c r="P194"/>
  <c r="Q194" s="1"/>
  <c r="T194" s="1"/>
  <c r="S194"/>
  <c r="P178"/>
  <c r="Q178" s="1"/>
  <c r="T178" s="1"/>
  <c r="S178"/>
  <c r="P162"/>
  <c r="Q162" s="1"/>
  <c r="T162" s="1"/>
  <c r="S162"/>
  <c r="P146"/>
  <c r="Q146" s="1"/>
  <c r="T146" s="1"/>
  <c r="S146"/>
  <c r="P130"/>
  <c r="Q130" s="1"/>
  <c r="T130" s="1"/>
  <c r="S130"/>
  <c r="P114"/>
  <c r="Q114" s="1"/>
  <c r="T114" s="1"/>
  <c r="S114"/>
  <c r="P98"/>
  <c r="Q98" s="1"/>
  <c r="T98" s="1"/>
  <c r="S98"/>
  <c r="P82"/>
  <c r="Q82" s="1"/>
  <c r="T82" s="1"/>
  <c r="S82"/>
  <c r="P523"/>
  <c r="Q523" s="1"/>
  <c r="T523" s="1"/>
  <c r="S523"/>
  <c r="P507"/>
  <c r="Q507" s="1"/>
  <c r="T507" s="1"/>
  <c r="S507"/>
  <c r="P491"/>
  <c r="Q491" s="1"/>
  <c r="T491" s="1"/>
  <c r="S491"/>
  <c r="P475"/>
  <c r="Q475" s="1"/>
  <c r="T475" s="1"/>
  <c r="S475"/>
  <c r="P459"/>
  <c r="Q459" s="1"/>
  <c r="T459" s="1"/>
  <c r="S459"/>
  <c r="P443"/>
  <c r="Q443" s="1"/>
  <c r="T443" s="1"/>
  <c r="S443"/>
  <c r="P427"/>
  <c r="Q427" s="1"/>
  <c r="T427" s="1"/>
  <c r="S427"/>
  <c r="P411"/>
  <c r="Q411" s="1"/>
  <c r="T411" s="1"/>
  <c r="S411"/>
  <c r="P395"/>
  <c r="Q395" s="1"/>
  <c r="T395" s="1"/>
  <c r="S395"/>
  <c r="P379"/>
  <c r="Q379" s="1"/>
  <c r="T379" s="1"/>
  <c r="S379"/>
  <c r="P363"/>
  <c r="Q363" s="1"/>
  <c r="T363" s="1"/>
  <c r="S363"/>
  <c r="P347"/>
  <c r="Q347" s="1"/>
  <c r="T347" s="1"/>
  <c r="S347"/>
  <c r="P331"/>
  <c r="Q331" s="1"/>
  <c r="T331" s="1"/>
  <c r="S331"/>
  <c r="P315"/>
  <c r="Q315" s="1"/>
  <c r="T315" s="1"/>
  <c r="S315"/>
  <c r="P299"/>
  <c r="Q299" s="1"/>
  <c r="T299" s="1"/>
  <c r="S299"/>
  <c r="P283"/>
  <c r="Q283" s="1"/>
  <c r="T283" s="1"/>
  <c r="S283"/>
  <c r="P267"/>
  <c r="Q267" s="1"/>
  <c r="T267" s="1"/>
  <c r="S267"/>
  <c r="P251"/>
  <c r="Q251" s="1"/>
  <c r="T251" s="1"/>
  <c r="S251"/>
  <c r="P235"/>
  <c r="Q235" s="1"/>
  <c r="T235" s="1"/>
  <c r="S235"/>
  <c r="P211"/>
  <c r="Q211" s="1"/>
  <c r="T211" s="1"/>
  <c r="S211"/>
  <c r="P195"/>
  <c r="Q195" s="1"/>
  <c r="T195" s="1"/>
  <c r="S195"/>
  <c r="P175"/>
  <c r="Q175" s="1"/>
  <c r="T175" s="1"/>
  <c r="S175"/>
  <c r="P533"/>
  <c r="Q533" s="1"/>
  <c r="T533" s="1"/>
  <c r="S533"/>
  <c r="P517"/>
  <c r="Q517" s="1"/>
  <c r="T517" s="1"/>
  <c r="S517"/>
  <c r="P501"/>
  <c r="Q501" s="1"/>
  <c r="T501" s="1"/>
  <c r="S501"/>
  <c r="P485"/>
  <c r="Q485" s="1"/>
  <c r="T485" s="1"/>
  <c r="S485"/>
  <c r="P469"/>
  <c r="Q469" s="1"/>
  <c r="T469" s="1"/>
  <c r="S469"/>
  <c r="P453"/>
  <c r="Q453" s="1"/>
  <c r="T453" s="1"/>
  <c r="S453"/>
  <c r="P437"/>
  <c r="Q437" s="1"/>
  <c r="T437" s="1"/>
  <c r="S437"/>
  <c r="P421"/>
  <c r="Q421" s="1"/>
  <c r="T421" s="1"/>
  <c r="S421"/>
  <c r="P405"/>
  <c r="Q405" s="1"/>
  <c r="T405" s="1"/>
  <c r="S405"/>
  <c r="P389"/>
  <c r="Q389" s="1"/>
  <c r="T389" s="1"/>
  <c r="S389"/>
  <c r="P373"/>
  <c r="Q373" s="1"/>
  <c r="T373" s="1"/>
  <c r="S373"/>
  <c r="P357"/>
  <c r="Q357" s="1"/>
  <c r="T357" s="1"/>
  <c r="S357"/>
  <c r="P341"/>
  <c r="Q341" s="1"/>
  <c r="T341" s="1"/>
  <c r="S341"/>
  <c r="P325"/>
  <c r="Q325" s="1"/>
  <c r="T325" s="1"/>
  <c r="S325"/>
  <c r="P305"/>
  <c r="Q305" s="1"/>
  <c r="T305" s="1"/>
  <c r="S305"/>
  <c r="P277"/>
  <c r="Q277" s="1"/>
  <c r="T277" s="1"/>
  <c r="S277"/>
  <c r="P225"/>
  <c r="Q225" s="1"/>
  <c r="T225" s="1"/>
  <c r="S225"/>
  <c r="P65"/>
  <c r="Q65" s="1"/>
  <c r="T65" s="1"/>
  <c r="S65"/>
  <c r="P49"/>
  <c r="Q49" s="1"/>
  <c r="T49" s="1"/>
  <c r="S49"/>
  <c r="P33"/>
  <c r="Q33" s="1"/>
  <c r="T33" s="1"/>
  <c r="S33"/>
  <c r="P17"/>
  <c r="Q17" s="1"/>
  <c r="T17" s="1"/>
  <c r="S17"/>
  <c r="P163"/>
  <c r="Q163" s="1"/>
  <c r="T163" s="1"/>
  <c r="S163"/>
  <c r="P143"/>
  <c r="Q143" s="1"/>
  <c r="T143" s="1"/>
  <c r="S143"/>
  <c r="P127"/>
  <c r="Q127" s="1"/>
  <c r="T127" s="1"/>
  <c r="S127"/>
  <c r="P107"/>
  <c r="Q107" s="1"/>
  <c r="T107" s="1"/>
  <c r="S107"/>
  <c r="P87"/>
  <c r="Q87" s="1"/>
  <c r="T87" s="1"/>
  <c r="S87"/>
  <c r="P71"/>
  <c r="Q71" s="1"/>
  <c r="T71" s="1"/>
  <c r="S71"/>
  <c r="P55"/>
  <c r="Q55" s="1"/>
  <c r="T55" s="1"/>
  <c r="S55"/>
  <c r="P31"/>
  <c r="Q31" s="1"/>
  <c r="T31" s="1"/>
  <c r="S31"/>
  <c r="P11"/>
  <c r="Q11" s="1"/>
  <c r="T11" s="1"/>
  <c r="S11"/>
  <c r="P215"/>
  <c r="Q215" s="1"/>
  <c r="T215" s="1"/>
  <c r="S215"/>
  <c r="P151"/>
  <c r="Q151" s="1"/>
  <c r="T151" s="1"/>
  <c r="S151"/>
  <c r="P22"/>
  <c r="Q22" s="1"/>
  <c r="T22" s="1"/>
  <c r="S22"/>
  <c r="P12"/>
  <c r="Q12" s="1"/>
  <c r="T12" s="1"/>
  <c r="S12"/>
  <c r="P28"/>
  <c r="Q28" s="1"/>
  <c r="T28" s="1"/>
  <c r="S28"/>
  <c r="P44"/>
  <c r="Q44" s="1"/>
  <c r="T44" s="1"/>
  <c r="S44"/>
  <c r="P60"/>
  <c r="Q60" s="1"/>
  <c r="T60" s="1"/>
  <c r="S60"/>
  <c r="P76"/>
  <c r="Q76" s="1"/>
  <c r="T76" s="1"/>
  <c r="S76"/>
  <c r="P93"/>
  <c r="Q93" s="1"/>
  <c r="T93" s="1"/>
  <c r="S93"/>
  <c r="P109"/>
  <c r="Q109" s="1"/>
  <c r="T109" s="1"/>
  <c r="S109"/>
  <c r="P125"/>
  <c r="Q125" s="1"/>
  <c r="T125" s="1"/>
  <c r="S125"/>
  <c r="P141"/>
  <c r="Q141" s="1"/>
  <c r="T141" s="1"/>
  <c r="S141"/>
  <c r="P157"/>
  <c r="Q157" s="1"/>
  <c r="T157" s="1"/>
  <c r="S157"/>
  <c r="P173"/>
  <c r="Q173" s="1"/>
  <c r="T173" s="1"/>
  <c r="S173"/>
  <c r="P189"/>
  <c r="Q189" s="1"/>
  <c r="T189" s="1"/>
  <c r="S189"/>
  <c r="P205"/>
  <c r="Q205" s="1"/>
  <c r="T205" s="1"/>
  <c r="S205"/>
  <c r="P221"/>
  <c r="Q221" s="1"/>
  <c r="T221" s="1"/>
  <c r="S221"/>
  <c r="P241"/>
  <c r="Q241" s="1"/>
  <c r="T241" s="1"/>
  <c r="S241"/>
  <c r="P257"/>
  <c r="Q257" s="1"/>
  <c r="T257" s="1"/>
  <c r="S257"/>
  <c r="P273"/>
  <c r="Q273" s="1"/>
  <c r="T273" s="1"/>
  <c r="S273"/>
  <c r="P88"/>
  <c r="Q88" s="1"/>
  <c r="T88" s="1"/>
  <c r="S88"/>
  <c r="P104"/>
  <c r="Q104" s="1"/>
  <c r="T104" s="1"/>
  <c r="S104"/>
  <c r="P120"/>
  <c r="Q120" s="1"/>
  <c r="T120" s="1"/>
  <c r="S120"/>
  <c r="P136"/>
  <c r="Q136" s="1"/>
  <c r="T136" s="1"/>
  <c r="S136"/>
  <c r="P152"/>
  <c r="Q152" s="1"/>
  <c r="T152" s="1"/>
  <c r="S152"/>
  <c r="P168"/>
  <c r="Q168" s="1"/>
  <c r="T168" s="1"/>
  <c r="S168"/>
  <c r="P184"/>
  <c r="Q184" s="1"/>
  <c r="T184" s="1"/>
  <c r="S184"/>
  <c r="P200"/>
  <c r="Q200" s="1"/>
  <c r="T200" s="1"/>
  <c r="S200"/>
  <c r="P216"/>
  <c r="Q216" s="1"/>
  <c r="T216" s="1"/>
  <c r="S216"/>
  <c r="P232"/>
  <c r="Q232" s="1"/>
  <c r="T232" s="1"/>
  <c r="S232"/>
  <c r="P248"/>
  <c r="Q248" s="1"/>
  <c r="T248" s="1"/>
  <c r="S248"/>
  <c r="P264"/>
  <c r="Q264" s="1"/>
  <c r="T264" s="1"/>
  <c r="S264"/>
  <c r="P280"/>
  <c r="Q280" s="1"/>
  <c r="T280" s="1"/>
  <c r="S280"/>
  <c r="P296"/>
  <c r="Q296" s="1"/>
  <c r="T296" s="1"/>
  <c r="S296"/>
  <c r="P312"/>
  <c r="Q312" s="1"/>
  <c r="T312" s="1"/>
  <c r="S312"/>
  <c r="P328"/>
  <c r="Q328" s="1"/>
  <c r="T328" s="1"/>
  <c r="S328"/>
  <c r="P344"/>
  <c r="Q344" s="1"/>
  <c r="T344" s="1"/>
  <c r="S344"/>
  <c r="P360"/>
  <c r="Q360" s="1"/>
  <c r="T360" s="1"/>
  <c r="S360"/>
  <c r="P376"/>
  <c r="Q376" s="1"/>
  <c r="T376" s="1"/>
  <c r="S376"/>
  <c r="P392"/>
  <c r="Q392" s="1"/>
  <c r="T392" s="1"/>
  <c r="S392"/>
  <c r="P408"/>
  <c r="Q408" s="1"/>
  <c r="T408" s="1"/>
  <c r="S408"/>
  <c r="P424"/>
  <c r="Q424" s="1"/>
  <c r="T424" s="1"/>
  <c r="S424"/>
  <c r="P440"/>
  <c r="Q440" s="1"/>
  <c r="T440" s="1"/>
  <c r="S440"/>
  <c r="P456"/>
  <c r="Q456" s="1"/>
  <c r="T456" s="1"/>
  <c r="S456"/>
  <c r="P472"/>
  <c r="Q472" s="1"/>
  <c r="T472" s="1"/>
  <c r="S472"/>
  <c r="P488"/>
  <c r="Q488" s="1"/>
  <c r="T488" s="1"/>
  <c r="S488"/>
  <c r="P504"/>
  <c r="Q504" s="1"/>
  <c r="T504" s="1"/>
  <c r="S504"/>
  <c r="P520"/>
  <c r="Q520" s="1"/>
  <c r="T520" s="1"/>
  <c r="S520"/>
  <c r="P58"/>
  <c r="Q58" s="1"/>
  <c r="T58" s="1"/>
  <c r="S58"/>
  <c r="P62"/>
  <c r="Q62" s="1"/>
  <c r="T62" s="1"/>
  <c r="S62"/>
  <c r="P66"/>
  <c r="Q66" s="1"/>
  <c r="T66" s="1"/>
  <c r="S66"/>
  <c r="P2"/>
  <c r="Q2" s="1"/>
  <c r="T2" s="1"/>
  <c r="S2"/>
  <c r="E630" i="1"/>
  <c r="E598"/>
  <c r="E632"/>
  <c r="E624"/>
  <c r="E616"/>
  <c r="N617" s="1"/>
  <c r="E608"/>
  <c r="E600"/>
  <c r="E592"/>
  <c r="E584"/>
  <c r="E626"/>
  <c r="E618"/>
  <c r="E610"/>
  <c r="E602"/>
  <c r="E594"/>
  <c r="E586"/>
  <c r="E628"/>
  <c r="E620"/>
  <c r="E612"/>
  <c r="E604"/>
  <c r="N607" s="1"/>
  <c r="E596"/>
  <c r="E588"/>
  <c r="E633"/>
  <c r="Q579" i="6"/>
  <c r="B634" i="1"/>
  <c r="C634"/>
  <c r="M597"/>
  <c r="K612"/>
  <c r="M612"/>
  <c r="N612"/>
  <c r="L602"/>
  <c r="M617"/>
  <c r="K607"/>
  <c r="D634"/>
  <c r="K597"/>
  <c r="M618"/>
  <c r="K617"/>
  <c r="K602"/>
  <c r="L607"/>
  <c r="K618"/>
  <c r="O618" s="1"/>
  <c r="M602"/>
  <c r="L612"/>
  <c r="L617"/>
  <c r="O617" s="1"/>
  <c r="L597"/>
  <c r="M607"/>
  <c r="N602" l="1"/>
  <c r="O597"/>
  <c r="O612"/>
  <c r="P607"/>
  <c r="N618"/>
  <c r="N597"/>
  <c r="P597" s="1"/>
  <c r="E634"/>
  <c r="P618"/>
  <c r="P617"/>
  <c r="P602"/>
  <c r="O607"/>
  <c r="P612"/>
  <c r="O602"/>
</calcChain>
</file>

<file path=xl/sharedStrings.xml><?xml version="1.0" encoding="utf-8"?>
<sst xmlns="http://schemas.openxmlformats.org/spreadsheetml/2006/main" count="12561" uniqueCount="2997">
  <si>
    <t>UMP</t>
  </si>
  <si>
    <t>PS</t>
  </si>
  <si>
    <t>AIN</t>
  </si>
  <si>
    <t>1ère circonscription</t>
  </si>
  <si>
    <t>Xavier BRETON</t>
  </si>
  <si>
    <t>Xavier</t>
  </si>
  <si>
    <t>2ème circonscription</t>
  </si>
  <si>
    <t>Charles de la VERPILLIÈRE</t>
  </si>
  <si>
    <t>Charles</t>
  </si>
  <si>
    <t>3ème circonscription</t>
  </si>
  <si>
    <t>Etienne BLANC</t>
  </si>
  <si>
    <t>Etienne</t>
  </si>
  <si>
    <t>4ème circonscription</t>
  </si>
  <si>
    <t>Michel VOISIN</t>
  </si>
  <si>
    <t>Michel</t>
  </si>
  <si>
    <t>5ème circonscription</t>
  </si>
  <si>
    <t>Damien ABAD</t>
  </si>
  <si>
    <t>Damien</t>
  </si>
  <si>
    <t>AISNE</t>
  </si>
  <si>
    <t>Aude BONO-VANDORME</t>
  </si>
  <si>
    <t>Aude</t>
  </si>
  <si>
    <t>Xavier BERTRAND</t>
  </si>
  <si>
    <t>Fréderic MEURA</t>
  </si>
  <si>
    <t>Fréderic</t>
  </si>
  <si>
    <t>Isabelle LÉTRILLART</t>
  </si>
  <si>
    <t>Isabelle</t>
  </si>
  <si>
    <t>Isabelle VASSEUR</t>
  </si>
  <si>
    <t>ALLIER</t>
  </si>
  <si>
    <t>Pierre-André PERISSOL</t>
  </si>
  <si>
    <t>Pierre-André</t>
  </si>
  <si>
    <t>Daniel DUGLÉRY</t>
  </si>
  <si>
    <t>Daniel</t>
  </si>
  <si>
    <t>Claude MALHURET</t>
  </si>
  <si>
    <t>Claude</t>
  </si>
  <si>
    <t>m</t>
  </si>
  <si>
    <t>ALPES-DE-HAUTE-PROVENCE</t>
  </si>
  <si>
    <t>Éliane BARREILLE</t>
  </si>
  <si>
    <t>Éliane</t>
  </si>
  <si>
    <t>Jean-Claude CASTEL</t>
  </si>
  <si>
    <t>Jean-Claude</t>
  </si>
  <si>
    <t>HAUTES-ALPES</t>
  </si>
  <si>
    <t>Jean COINTE</t>
  </si>
  <si>
    <t>Jean</t>
  </si>
  <si>
    <t>Chantal EMEYOUD</t>
  </si>
  <si>
    <t>Chantal</t>
  </si>
  <si>
    <t>ALPES-MARITIMES</t>
  </si>
  <si>
    <t>Éric CIOTTI</t>
  </si>
  <si>
    <t>Éric</t>
  </si>
  <si>
    <t>Charles-Ange GINESY</t>
  </si>
  <si>
    <t>Charles-Ange</t>
  </si>
  <si>
    <t>Rudy SALLES</t>
  </si>
  <si>
    <t>Rudy</t>
  </si>
  <si>
    <t>Jean-Claude GUIBAL</t>
  </si>
  <si>
    <t>Christian ESTROSI</t>
  </si>
  <si>
    <t>Christian</t>
  </si>
  <si>
    <t>6ème circonscription</t>
  </si>
  <si>
    <t>Lionnel LUCA</t>
  </si>
  <si>
    <t>Lionnel</t>
  </si>
  <si>
    <t>7ème circonscription</t>
  </si>
  <si>
    <t>Jean LEONETTI</t>
  </si>
  <si>
    <t>8ème circonscription</t>
  </si>
  <si>
    <t>Bernard BROCHAND</t>
  </si>
  <si>
    <t>Bernard</t>
  </si>
  <si>
    <t>9ème circonscription</t>
  </si>
  <si>
    <t>Michèle TABAROT</t>
  </si>
  <si>
    <t>Michèle</t>
  </si>
  <si>
    <t>ARDECHE</t>
  </si>
  <si>
    <t>Guerin de LONGEVIALLE</t>
  </si>
  <si>
    <t>Guerin</t>
  </si>
  <si>
    <t>Mathieu DARNAUD</t>
  </si>
  <si>
    <t>Mathieu</t>
  </si>
  <si>
    <t>Jean-Claude FLORY</t>
  </si>
  <si>
    <t>ARDENNES</t>
  </si>
  <si>
    <t>Bérengère POLETTI</t>
  </si>
  <si>
    <t>Bérengère</t>
  </si>
  <si>
    <t>Boris RAVIGNON</t>
  </si>
  <si>
    <t>Boris</t>
  </si>
  <si>
    <t>Jean-Luc WARSMANN</t>
  </si>
  <si>
    <t>Jean-Luc</t>
  </si>
  <si>
    <t>ARIEGE</t>
  </si>
  <si>
    <t>Nicole GERONA</t>
  </si>
  <si>
    <t>Nicole</t>
  </si>
  <si>
    <t>Philippe CALLEJA</t>
  </si>
  <si>
    <t>Philippe</t>
  </si>
  <si>
    <t>AUBE</t>
  </si>
  <si>
    <t>Nicolas DHUICQ</t>
  </si>
  <si>
    <t>Nicolas</t>
  </si>
  <si>
    <t>Jean-Claude MATHIS</t>
  </si>
  <si>
    <t>François BAROIN</t>
  </si>
  <si>
    <t>François</t>
  </si>
  <si>
    <t>AUDE</t>
  </si>
  <si>
    <t>Monique BOONEN-NAU</t>
  </si>
  <si>
    <t>Monique</t>
  </si>
  <si>
    <t>Michel PY</t>
  </si>
  <si>
    <t>Emmanuel BRESSON</t>
  </si>
  <si>
    <t>Emmanuel</t>
  </si>
  <si>
    <t>AVEYRON</t>
  </si>
  <si>
    <t>Yves CENSI</t>
  </si>
  <si>
    <t>Yves</t>
  </si>
  <si>
    <t>Laurent TRANIER</t>
  </si>
  <si>
    <t>Laurent</t>
  </si>
  <si>
    <t>Alain MARC</t>
  </si>
  <si>
    <t>Alain</t>
  </si>
  <si>
    <t>BOUCHES-DU-RHÔNE</t>
  </si>
  <si>
    <t>Valérie BOYER</t>
  </si>
  <si>
    <t>Valérie</t>
  </si>
  <si>
    <t>Dominique TIAN</t>
  </si>
  <si>
    <t>Dominique</t>
  </si>
  <si>
    <t>Nora REMADNIA-PREZIOSI</t>
  </si>
  <si>
    <t>Nora</t>
  </si>
  <si>
    <t>Solange BIAGGI</t>
  </si>
  <si>
    <t>Solange</t>
  </si>
  <si>
    <t>Renaud MUSELIER</t>
  </si>
  <si>
    <t>Renaud</t>
  </si>
  <si>
    <t>Guy TEISSIER</t>
  </si>
  <si>
    <t>Guy</t>
  </si>
  <si>
    <t>Sonia ARZANO</t>
  </si>
  <si>
    <t>Sonia</t>
  </si>
  <si>
    <t>Nicolas ISNARD</t>
  </si>
  <si>
    <t>Bernard DEFLESSELLES</t>
  </si>
  <si>
    <t>10ème circonscription</t>
  </si>
  <si>
    <t>Richard MALLIÉ</t>
  </si>
  <si>
    <t>Richard</t>
  </si>
  <si>
    <t>11ème circonscription</t>
  </si>
  <si>
    <t>Christian KERT</t>
  </si>
  <si>
    <t>12ème circonscription</t>
  </si>
  <si>
    <t>Eric DIARD</t>
  </si>
  <si>
    <t>Eric</t>
  </si>
  <si>
    <t>13ème circonscription</t>
  </si>
  <si>
    <t>Michèle VASSEROT</t>
  </si>
  <si>
    <t>14ème circonscription</t>
  </si>
  <si>
    <t>Maryse JOISSAINS-MASINI</t>
  </si>
  <si>
    <t>Maryse</t>
  </si>
  <si>
    <t>15ème circonscription</t>
  </si>
  <si>
    <t>Bernard REYNÈS</t>
  </si>
  <si>
    <t>16ème circonscription</t>
  </si>
  <si>
    <t>Roland CHASSAIN</t>
  </si>
  <si>
    <t>Roland</t>
  </si>
  <si>
    <t>CALVADOS</t>
  </si>
  <si>
    <t>Joël BRUNEAU</t>
  </si>
  <si>
    <t>Joël</t>
  </si>
  <si>
    <t>Amandine FRANCOIS</t>
  </si>
  <si>
    <t>Amandine</t>
  </si>
  <si>
    <t>Claude LETEURTRE</t>
  </si>
  <si>
    <t>Nicole AMELINE</t>
  </si>
  <si>
    <t>Cédric NOUVELOT</t>
  </si>
  <si>
    <t>Cédric</t>
  </si>
  <si>
    <t>Jean-Yves COUSIN</t>
  </si>
  <si>
    <t>Jean-Yves</t>
  </si>
  <si>
    <t>CANTAL</t>
  </si>
  <si>
    <t>Vincent DESCOEUR</t>
  </si>
  <si>
    <t>Vincent</t>
  </si>
  <si>
    <t>Alain MARLEIX</t>
  </si>
  <si>
    <t>CHARENTE</t>
  </si>
  <si>
    <t>Elise VOUVET</t>
  </si>
  <si>
    <t>Elise</t>
  </si>
  <si>
    <t>Daniel SAUVAITRE</t>
  </si>
  <si>
    <t>Jean-Marc de LUSTRAC</t>
  </si>
  <si>
    <t>Jean-Marc</t>
  </si>
  <si>
    <t>CHARENTE-MARITIME</t>
  </si>
  <si>
    <t>Sally CHADJAA</t>
  </si>
  <si>
    <t>Sally</t>
  </si>
  <si>
    <t>Jean-Louis LÉONARD</t>
  </si>
  <si>
    <t>Jean-Louis</t>
  </si>
  <si>
    <t>Frédéric NEVEU</t>
  </si>
  <si>
    <t>Frédéric</t>
  </si>
  <si>
    <t>Dominique BUSSEREAU</t>
  </si>
  <si>
    <t>Didier QUENTIN</t>
  </si>
  <si>
    <t>Didier</t>
  </si>
  <si>
    <t>CHER</t>
  </si>
  <si>
    <t>Yves FROMION</t>
  </si>
  <si>
    <t>Maria CRESPEL</t>
  </si>
  <si>
    <t>Maria</t>
  </si>
  <si>
    <t>Louis COSYNS</t>
  </si>
  <si>
    <t>Louis</t>
  </si>
  <si>
    <t>CORREZE</t>
  </si>
  <si>
    <t>Michel PAILLASSOU</t>
  </si>
  <si>
    <t>Pascal COSTE</t>
  </si>
  <si>
    <t>Pascal</t>
  </si>
  <si>
    <t>2A</t>
  </si>
  <si>
    <t>CORSE-DU-SUD</t>
  </si>
  <si>
    <t>Laurent MARCANGELI</t>
  </si>
  <si>
    <t>Camille de ROCCA-SERRA</t>
  </si>
  <si>
    <t>Camille</t>
  </si>
  <si>
    <t>2B</t>
  </si>
  <si>
    <t>HAUTE-CORSE</t>
  </si>
  <si>
    <t>Sauveur GANDOLFI-SCHEIT</t>
  </si>
  <si>
    <t>Sauveur</t>
  </si>
  <si>
    <t>Stéphanie GRIMALDI</t>
  </si>
  <si>
    <t>Stéphanie</t>
  </si>
  <si>
    <t>CÔTE-D'OR</t>
  </si>
  <si>
    <t>Bernard DEPIERRE</t>
  </si>
  <si>
    <t>Rémi DELATTE</t>
  </si>
  <si>
    <t>Rémi</t>
  </si>
  <si>
    <t>Pascale CARAVEL-FAUGUET</t>
  </si>
  <si>
    <t>Pascale</t>
  </si>
  <si>
    <t>François SAUVADET</t>
  </si>
  <si>
    <t>Alain SUGUENOT</t>
  </si>
  <si>
    <t>CÔTES-D'ARMOR</t>
  </si>
  <si>
    <t>Sylvie GRONDIN</t>
  </si>
  <si>
    <t>Sylvie</t>
  </si>
  <si>
    <t>Michel VASPART</t>
  </si>
  <si>
    <t>Marc LE FUR</t>
  </si>
  <si>
    <t>Marc</t>
  </si>
  <si>
    <t>Valérie GARCIA</t>
  </si>
  <si>
    <t>Xavier LEC'HVIEN</t>
  </si>
  <si>
    <t>CREUSE</t>
  </si>
  <si>
    <t>Jean AUCLAIR</t>
  </si>
  <si>
    <t>DORDOGNE</t>
  </si>
  <si>
    <t>Philippe CORNET</t>
  </si>
  <si>
    <t>Dominique MORTEMOUSQUE</t>
  </si>
  <si>
    <t>RMarie-Claude ABBES</t>
  </si>
  <si>
    <t>RMarie-Claude</t>
  </si>
  <si>
    <t>Nathalie FONTALIRAN</t>
  </si>
  <si>
    <t>Nathalie</t>
  </si>
  <si>
    <t>DOUBS</t>
  </si>
  <si>
    <t>Françoise BRANGET</t>
  </si>
  <si>
    <t>Françoise</t>
  </si>
  <si>
    <t>Jacques GROSPERRIN</t>
  </si>
  <si>
    <t>Jacques</t>
  </si>
  <si>
    <t>Marcel BONNOT</t>
  </si>
  <si>
    <t>Marcel</t>
  </si>
  <si>
    <t>Charles DEMOUGE</t>
  </si>
  <si>
    <t>Annie GENEVARD</t>
  </si>
  <si>
    <t>Annie</t>
  </si>
  <si>
    <t>DRÔME</t>
  </si>
  <si>
    <t>Patrick LABAUNE</t>
  </si>
  <si>
    <t>Patrick</t>
  </si>
  <si>
    <t>Franck REYNIER</t>
  </si>
  <si>
    <t>Franck</t>
  </si>
  <si>
    <t>Hervé MARITON</t>
  </si>
  <si>
    <t>Hervé</t>
  </si>
  <si>
    <t>Marie-Hélène THORAVAL</t>
  </si>
  <si>
    <t>Marie-Hélène</t>
  </si>
  <si>
    <t>EURE</t>
  </si>
  <si>
    <t>Bruno LE MAIRE</t>
  </si>
  <si>
    <t>Bruno</t>
  </si>
  <si>
    <t>Jean-Pierre NICOLAS</t>
  </si>
  <si>
    <t>Jean-Pierre</t>
  </si>
  <si>
    <t>Rhervé MORIN</t>
  </si>
  <si>
    <t>Rhervé</t>
  </si>
  <si>
    <t>François-Xavier PRIOLLAUD</t>
  </si>
  <si>
    <t>François-Xavier</t>
  </si>
  <si>
    <t>Franck GILARD</t>
  </si>
  <si>
    <t>EURE-ET-LOIR</t>
  </si>
  <si>
    <t>Jean-Pierre GORGES</t>
  </si>
  <si>
    <t>Olivier MARLEIX</t>
  </si>
  <si>
    <t>Olivier</t>
  </si>
  <si>
    <t>Laure de la RAUDIÈRE</t>
  </si>
  <si>
    <t>Laure</t>
  </si>
  <si>
    <t>RPhilippe VIGIER</t>
  </si>
  <si>
    <t>RPhilippe</t>
  </si>
  <si>
    <t>FINISTERE</t>
  </si>
  <si>
    <t>Georges-Philippe FONTAINE</t>
  </si>
  <si>
    <t>Georges-Philippe</t>
  </si>
  <si>
    <t>Marc BERTHELOT</t>
  </si>
  <si>
    <t>Marguerite LAMOUR</t>
  </si>
  <si>
    <t>Marguerite</t>
  </si>
  <si>
    <t>Agnès LE BRUN</t>
  </si>
  <si>
    <t>Agnès</t>
  </si>
  <si>
    <t>Jacques LE GUEN</t>
  </si>
  <si>
    <t>Dominique CAP</t>
  </si>
  <si>
    <t>Didier GUILLON</t>
  </si>
  <si>
    <t>Atto DOSSENA</t>
  </si>
  <si>
    <t>Atto</t>
  </si>
  <si>
    <t>GARD</t>
  </si>
  <si>
    <t>Yvan LACHAUD</t>
  </si>
  <si>
    <t>Yvan</t>
  </si>
  <si>
    <t>Étienne MOURRUT</t>
  </si>
  <si>
    <t>Étienne</t>
  </si>
  <si>
    <t>Jean-Marc ROUBBAUD</t>
  </si>
  <si>
    <t>Max ROUSTAN</t>
  </si>
  <si>
    <t>Max</t>
  </si>
  <si>
    <t>Jean-Charles BENEZET</t>
  </si>
  <si>
    <t>Jean-Charles</t>
  </si>
  <si>
    <t>Franck PROUST</t>
  </si>
  <si>
    <t>HAUTE-GARONNE</t>
  </si>
  <si>
    <t>Sacha BRIAND</t>
  </si>
  <si>
    <t>Sacha</t>
  </si>
  <si>
    <t>Nicolas BONLEUX</t>
  </si>
  <si>
    <t>Jean-Luc MOUDENC</t>
  </si>
  <si>
    <t>Bertrand SERP</t>
  </si>
  <si>
    <t>Bertrand</t>
  </si>
  <si>
    <t>Grégoire CARNEIRO</t>
  </si>
  <si>
    <t>Grégoire</t>
  </si>
  <si>
    <t>Jocelyne VIDAL</t>
  </si>
  <si>
    <t>Jocelyne</t>
  </si>
  <si>
    <t>Corinne VIANSSON-PONTÉ</t>
  </si>
  <si>
    <t>Corinne</t>
  </si>
  <si>
    <t>Martine RIEU-GRIFFE</t>
  </si>
  <si>
    <t>Martine</t>
  </si>
  <si>
    <t>Elisabeth POUCHELON</t>
  </si>
  <si>
    <t>Elisabeth</t>
  </si>
  <si>
    <t>Dominique FAURE</t>
  </si>
  <si>
    <t>f</t>
  </si>
  <si>
    <t>GERS</t>
  </si>
  <si>
    <t>Douce de FRANCLIEU</t>
  </si>
  <si>
    <t>Douce</t>
  </si>
  <si>
    <t>Gérard DUBRAC</t>
  </si>
  <si>
    <t>Gérard</t>
  </si>
  <si>
    <t>GIRONDE</t>
  </si>
  <si>
    <t>Chantal BOURRAGUÉ</t>
  </si>
  <si>
    <t>Nicolas FLORIAN</t>
  </si>
  <si>
    <t>Agnès NEDELEC</t>
  </si>
  <si>
    <t>Anne-Lise JACQUET</t>
  </si>
  <si>
    <t>Anne-Lise</t>
  </si>
  <si>
    <t>David GORDON-KRIEF</t>
  </si>
  <si>
    <t>David</t>
  </si>
  <si>
    <t>Thierry MILLET</t>
  </si>
  <si>
    <t>Thierry</t>
  </si>
  <si>
    <t>Amel KHATTABI</t>
  </si>
  <si>
    <t>Amel</t>
  </si>
  <si>
    <t>Yves FOULON</t>
  </si>
  <si>
    <t>Maxime SIBÉ</t>
  </si>
  <si>
    <t>Maxime</t>
  </si>
  <si>
    <t>Jean-Paul GARRAUD</t>
  </si>
  <si>
    <t>Jean-Paul</t>
  </si>
  <si>
    <t>Jean-Franck BLANC</t>
  </si>
  <si>
    <t>Jean-Franck</t>
  </si>
  <si>
    <t>Yves D’AMECOURT</t>
  </si>
  <si>
    <t>HERAULT</t>
  </si>
  <si>
    <t>Christian JEANJEAN</t>
  </si>
  <si>
    <t>Anne BRISSAUD</t>
  </si>
  <si>
    <t>Anne</t>
  </si>
  <si>
    <t>Jean-Pierre GRAND</t>
  </si>
  <si>
    <t>Robert LECOU</t>
  </si>
  <si>
    <t>Robert</t>
  </si>
  <si>
    <t>Catherine CECCHI</t>
  </si>
  <si>
    <t>Catherine</t>
  </si>
  <si>
    <t>Elie ABOUD</t>
  </si>
  <si>
    <t>Elie</t>
  </si>
  <si>
    <t>Gilles D'ETTORE</t>
  </si>
  <si>
    <t>Gilles</t>
  </si>
  <si>
    <t>Arnaud JULIEN</t>
  </si>
  <si>
    <t>Arnaud</t>
  </si>
  <si>
    <t>Stéphan ROSSIGNOL</t>
  </si>
  <si>
    <t>Stéphan</t>
  </si>
  <si>
    <t>ILLE-ET-VILAINE</t>
  </si>
  <si>
    <t>Catherine LEBLOND</t>
  </si>
  <si>
    <t>Bertrand PLOUVIER</t>
  </si>
  <si>
    <t>Philippe ROUAULT</t>
  </si>
  <si>
    <t>Dominique JULAUD</t>
  </si>
  <si>
    <t>Isabelle LE CALENNEC</t>
  </si>
  <si>
    <t>Thierry BENOIT</t>
  </si>
  <si>
    <t>Nicolas BELLOIR</t>
  </si>
  <si>
    <t>Bruno CHAVANAT</t>
  </si>
  <si>
    <t>INDRE</t>
  </si>
  <si>
    <t>François JOLIVET</t>
  </si>
  <si>
    <t>Nicolas FORISSIER</t>
  </si>
  <si>
    <t>INDRE-ET-LOIRE</t>
  </si>
  <si>
    <t>Guillaume PELTIER</t>
  </si>
  <si>
    <t>Guillaume</t>
  </si>
  <si>
    <t>Claude GREFF</t>
  </si>
  <si>
    <t>Jacques BARBIER</t>
  </si>
  <si>
    <t>Hervé NOVELLI</t>
  </si>
  <si>
    <t>Philippe BRIAND</t>
  </si>
  <si>
    <t>ISERE</t>
  </si>
  <si>
    <t>Jean-Claude PEYRIN</t>
  </si>
  <si>
    <t>Magalie VICENTE</t>
  </si>
  <si>
    <t>Magalie</t>
  </si>
  <si>
    <t>Nathalie BERANGER</t>
  </si>
  <si>
    <t>Cécilia DURIEU</t>
  </si>
  <si>
    <t>Cécilia</t>
  </si>
  <si>
    <t>Michel BERNARD</t>
  </si>
  <si>
    <t>Alain MOYNE-BRESSAND</t>
  </si>
  <si>
    <t>Jean-Pierre BARBIER</t>
  </si>
  <si>
    <t>Jacques REMILLER</t>
  </si>
  <si>
    <t>Julien POLAT</t>
  </si>
  <si>
    <t>Julien</t>
  </si>
  <si>
    <t>Vincent CHRIQUI</t>
  </si>
  <si>
    <t>JURA</t>
  </si>
  <si>
    <t>Jacques PÉLISSARD</t>
  </si>
  <si>
    <t>Marie-Christine DALLOZ</t>
  </si>
  <si>
    <t>Marie-Christine</t>
  </si>
  <si>
    <t>Jean-Marie SERMIER</t>
  </si>
  <si>
    <t>Jean-Marie</t>
  </si>
  <si>
    <t>LANDES</t>
  </si>
  <si>
    <t>Alain DUDON</t>
  </si>
  <si>
    <t>Julien DUBOIS</t>
  </si>
  <si>
    <t>Maria-Filoména LABASTE</t>
  </si>
  <si>
    <t>Maria-Filoména</t>
  </si>
  <si>
    <t>LOIR-ET-CHER</t>
  </si>
  <si>
    <t>Nicolas PERRUCHOT</t>
  </si>
  <si>
    <t>Patrice MARTIN-LALANDE</t>
  </si>
  <si>
    <t>Patrice</t>
  </si>
  <si>
    <t>Maurice LEROY</t>
  </si>
  <si>
    <t>Maurice</t>
  </si>
  <si>
    <t>LOIRE</t>
  </si>
  <si>
    <t>Gilles ARTIGUES</t>
  </si>
  <si>
    <t>Alexandra CUSTODIO</t>
  </si>
  <si>
    <t>Alexandra</t>
  </si>
  <si>
    <t>François ROCHEBLOINE</t>
  </si>
  <si>
    <t>Dino CINIERI</t>
  </si>
  <si>
    <t>Dino</t>
  </si>
  <si>
    <t>Yves NICOLIN</t>
  </si>
  <si>
    <t>Paul SALEN</t>
  </si>
  <si>
    <t>Paul</t>
  </si>
  <si>
    <t>HAUTE-LOIRE</t>
  </si>
  <si>
    <t>Laurent WAUQUIEZ</t>
  </si>
  <si>
    <t>Jean-Pierre VIGIER</t>
  </si>
  <si>
    <t>LOIRE-ATLANTIQUE</t>
  </si>
  <si>
    <t>François PINTE</t>
  </si>
  <si>
    <t>Laurence GARNIER</t>
  </si>
  <si>
    <t>Laurence</t>
  </si>
  <si>
    <t>Annick LE RIDANT</t>
  </si>
  <si>
    <t>Annick</t>
  </si>
  <si>
    <t>Isabelle MERAND</t>
  </si>
  <si>
    <t>Maurice PERION</t>
  </si>
  <si>
    <t>Michel HUNAULT</t>
  </si>
  <si>
    <t>Christophe PRIOU</t>
  </si>
  <si>
    <t>Christophe</t>
  </si>
  <si>
    <t>Maryvonne LE LIBOUX</t>
  </si>
  <si>
    <t>Maryvonne</t>
  </si>
  <si>
    <t>Philippe BOËNNEC</t>
  </si>
  <si>
    <t>Laurent DEJOIE</t>
  </si>
  <si>
    <t>LOIRET</t>
  </si>
  <si>
    <t>Olivier CARRÉ</t>
  </si>
  <si>
    <t>Serge GROUARD</t>
  </si>
  <si>
    <t>Serge</t>
  </si>
  <si>
    <t>Claude de GANAY</t>
  </si>
  <si>
    <t>Jean-Pierre DOOR</t>
  </si>
  <si>
    <t>Marianne DUBOIS</t>
  </si>
  <si>
    <t>Marianne</t>
  </si>
  <si>
    <t>Charles-Eric LEMAIGNEN</t>
  </si>
  <si>
    <t>Charles-Eric</t>
  </si>
  <si>
    <t>LOT</t>
  </si>
  <si>
    <t>Aurélien PRADIÉ</t>
  </si>
  <si>
    <t>Aurélien</t>
  </si>
  <si>
    <t>Ellen DAUSSE</t>
  </si>
  <si>
    <t>Ellen</t>
  </si>
  <si>
    <t>LOT-ET-GARONNE</t>
  </si>
  <si>
    <t>Jean DIONIS DU SÉJOUR</t>
  </si>
  <si>
    <t>Michel DIEFENBACHER</t>
  </si>
  <si>
    <t>Jean-Louis COSTES</t>
  </si>
  <si>
    <t>LOZERE</t>
  </si>
  <si>
    <t>Réservée</t>
  </si>
  <si>
    <t>MAINE-ET-LOIRE</t>
  </si>
  <si>
    <t>Paul JEANNETEAU</t>
  </si>
  <si>
    <t>Maxence HENRY</t>
  </si>
  <si>
    <t>Maxence</t>
  </si>
  <si>
    <t>Jean-Charles TAUGOURDEAU</t>
  </si>
  <si>
    <t>Michel PIRON</t>
  </si>
  <si>
    <t>Gilles BOURDOULEIX</t>
  </si>
  <si>
    <t>Hervé de CHARETTE</t>
  </si>
  <si>
    <t>Marc LAFFINEUR</t>
  </si>
  <si>
    <t>MANCHE</t>
  </si>
  <si>
    <t>Philippe GOSSELIN</t>
  </si>
  <si>
    <t>Guénhaël HUET</t>
  </si>
  <si>
    <t>Guénhaël</t>
  </si>
  <si>
    <t>Alain COUSIN</t>
  </si>
  <si>
    <t>David MARGUERITTE</t>
  </si>
  <si>
    <t>MARNE</t>
  </si>
  <si>
    <t>Arnaud ROBINET</t>
  </si>
  <si>
    <t>Catherine VAUTRIN</t>
  </si>
  <si>
    <t>Philippe-Armand MARTIN</t>
  </si>
  <si>
    <t>Philippe-Armand</t>
  </si>
  <si>
    <t>Benoist APPARU</t>
  </si>
  <si>
    <t>Benoist</t>
  </si>
  <si>
    <t>Charles-Amédée DE COURSON</t>
  </si>
  <si>
    <t>Charles-Amédée</t>
  </si>
  <si>
    <t>52 HAUTE-MARNE</t>
  </si>
  <si>
    <t>Luc CHATEL</t>
  </si>
  <si>
    <t>Luc</t>
  </si>
  <si>
    <t>François CORNUT-GENTILLE</t>
  </si>
  <si>
    <t>MAYENNE</t>
  </si>
  <si>
    <t>Samia SOULTANI-VIGNERON</t>
  </si>
  <si>
    <t>Samia</t>
  </si>
  <si>
    <t>Guillaume CHEVROLLIER</t>
  </si>
  <si>
    <t>Yannick FAVENNEC</t>
  </si>
  <si>
    <t>Yannick</t>
  </si>
  <si>
    <t>MEURTHE-ET-MOSELLE</t>
  </si>
  <si>
    <t>Valérie ROSSO-DEBORD</t>
  </si>
  <si>
    <t>Etienne MANGEOT</t>
  </si>
  <si>
    <t>Jacques LAMBLIN</t>
  </si>
  <si>
    <t>Nadine MORANO</t>
  </si>
  <si>
    <t>Nadine</t>
  </si>
  <si>
    <t>Stéphane PIZELLE</t>
  </si>
  <si>
    <t>Stéphane</t>
  </si>
  <si>
    <t>MEUSE</t>
  </si>
  <si>
    <t>Bertrand PANCHER</t>
  </si>
  <si>
    <t>Claude LÉONARD</t>
  </si>
  <si>
    <t>MORBIHAN</t>
  </si>
  <si>
    <t>François GOULARD</t>
  </si>
  <si>
    <t>Michel GRALL</t>
  </si>
  <si>
    <t>Yves BLEUNVEN</t>
  </si>
  <si>
    <t>François GUÉANT</t>
  </si>
  <si>
    <t>Brigitte MÉLIN</t>
  </si>
  <si>
    <t>Brigitte</t>
  </si>
  <si>
    <t>Jacques LE NAY</t>
  </si>
  <si>
    <t>MOSELLE</t>
  </si>
  <si>
    <t>Julien FREYBURGER</t>
  </si>
  <si>
    <t>Denis JACQUAT</t>
  </si>
  <si>
    <t>Denis</t>
  </si>
  <si>
    <t>Marie-Jo ZIMMERMANN</t>
  </si>
  <si>
    <t>Marie-Jo</t>
  </si>
  <si>
    <t>Alain MARTY</t>
  </si>
  <si>
    <t>Céleste LETT</t>
  </si>
  <si>
    <t>Céleste</t>
  </si>
  <si>
    <t>Pierre LANG</t>
  </si>
  <si>
    <t>Pierre</t>
  </si>
  <si>
    <t>André WOJCIECHOWSKI</t>
  </si>
  <si>
    <t>André</t>
  </si>
  <si>
    <t>Sylvie THOMAS</t>
  </si>
  <si>
    <t>Anne GROMMERCH</t>
  </si>
  <si>
    <t>NIEVRE</t>
  </si>
  <si>
    <t>Jean-Luc GAUTHIER</t>
  </si>
  <si>
    <t>Michèle BOUCOMONT</t>
  </si>
  <si>
    <t>NORD</t>
  </si>
  <si>
    <t>Hervé-Marie MORELLE</t>
  </si>
  <si>
    <t>Hervé-Marie</t>
  </si>
  <si>
    <t>Caroline VANNIER</t>
  </si>
  <si>
    <t>Caroline</t>
  </si>
  <si>
    <t>Christine MARIN</t>
  </si>
  <si>
    <t>Christine</t>
  </si>
  <si>
    <t>Marc-Philippe DAUBRESSE</t>
  </si>
  <si>
    <t>Marc-Philippe</t>
  </si>
  <si>
    <t>Sébastien HUYGHE</t>
  </si>
  <si>
    <t>Sébastien</t>
  </si>
  <si>
    <t>Thierry LAZARO</t>
  </si>
  <si>
    <t>Francis VERCAMER</t>
  </si>
  <si>
    <t>Francis</t>
  </si>
  <si>
    <t>Salima SAA</t>
  </si>
  <si>
    <t>Salima</t>
  </si>
  <si>
    <t>Bernard GÉRARD</t>
  </si>
  <si>
    <t>Gérald DARMANIN</t>
  </si>
  <si>
    <t>Gérald</t>
  </si>
  <si>
    <t>Thierry PAUCHET</t>
  </si>
  <si>
    <t>Etienne CAUCHY</t>
  </si>
  <si>
    <t>François ROSSEEL</t>
  </si>
  <si>
    <t>Jean-Pierre DECOOL</t>
  </si>
  <si>
    <t>Françoise HOSTALIER</t>
  </si>
  <si>
    <t>Mireille MORELLE</t>
  </si>
  <si>
    <t>Mireille</t>
  </si>
  <si>
    <t>17ème circonscription</t>
  </si>
  <si>
    <t>Bruno BUFQUIN</t>
  </si>
  <si>
    <t>18ème circonscription</t>
  </si>
  <si>
    <t>François-Xavier VILLAIN</t>
  </si>
  <si>
    <t>19ème circonscription</t>
  </si>
  <si>
    <t>Olivier CAPRON</t>
  </si>
  <si>
    <t>20ème circonscription</t>
  </si>
  <si>
    <t>Monique HUON</t>
  </si>
  <si>
    <t>21ème circonscription</t>
  </si>
  <si>
    <t>Jean-Louis BORLOO</t>
  </si>
  <si>
    <t>OISE</t>
  </si>
  <si>
    <t>Olivier DASSAULT</t>
  </si>
  <si>
    <t>Jean-François MANCEL</t>
  </si>
  <si>
    <t>Jean-François</t>
  </si>
  <si>
    <t>Marie-Christine SALMONA</t>
  </si>
  <si>
    <t>Eric WOERTH</t>
  </si>
  <si>
    <t>Lucien DEGAUCHY</t>
  </si>
  <si>
    <t>Lucien</t>
  </si>
  <si>
    <t>François-Michel GONNOT</t>
  </si>
  <si>
    <t>François-Michel</t>
  </si>
  <si>
    <t>Édouard COURTIAL</t>
  </si>
  <si>
    <t>Édouard</t>
  </si>
  <si>
    <t>ORNE</t>
  </si>
  <si>
    <t>Bertrand DENIAUD</t>
  </si>
  <si>
    <t>Véronique LOUWAGIE</t>
  </si>
  <si>
    <t>Véronique</t>
  </si>
  <si>
    <t>Jérôme NURY</t>
  </si>
  <si>
    <t>Jérôme</t>
  </si>
  <si>
    <t>PAS-DE-CALAIS</t>
  </si>
  <si>
    <t>Michel PETIT</t>
  </si>
  <si>
    <t>Jean-Marie PRESTAUX</t>
  </si>
  <si>
    <t>Sophie GAUTHY</t>
  </si>
  <si>
    <t>Sophie</t>
  </si>
  <si>
    <t>Daniel FASQUELLE</t>
  </si>
  <si>
    <t>Laurent FEUTRY</t>
  </si>
  <si>
    <t>Frédéric WACHEUX</t>
  </si>
  <si>
    <t>Philippe MIGNONET</t>
  </si>
  <si>
    <t>François DECOSTER</t>
  </si>
  <si>
    <t>André FLAJOLET</t>
  </si>
  <si>
    <t>Maureen PATERNOGA LELEU</t>
  </si>
  <si>
    <t>Maureen</t>
  </si>
  <si>
    <t>Jean URBANIAK</t>
  </si>
  <si>
    <t>Frédéric LAMAND</t>
  </si>
  <si>
    <t>PUY-DE-DOME</t>
  </si>
  <si>
    <t>Jean-Pierre BRENAS</t>
  </si>
  <si>
    <t>Lionel MULLER</t>
  </si>
  <si>
    <t>Lionel</t>
  </si>
  <si>
    <t>Louis GISCARD D'ESTAING</t>
  </si>
  <si>
    <t>Bertrand BARRAUD</t>
  </si>
  <si>
    <t>Maxime COSTILHES</t>
  </si>
  <si>
    <t>PYRENEES-ATLANTIQUES</t>
  </si>
  <si>
    <t>Nicolas PATRIARCHE</t>
  </si>
  <si>
    <t>Eric SAUBATTE</t>
  </si>
  <si>
    <t>Béatrice YRONDI</t>
  </si>
  <si>
    <t>Béatrice</t>
  </si>
  <si>
    <t>MArc OXIBAR</t>
  </si>
  <si>
    <t>MArc</t>
  </si>
  <si>
    <t>Jean GRENET</t>
  </si>
  <si>
    <t>Michèle ALLIOT-MARIE</t>
  </si>
  <si>
    <t>HAUTES PYRENEES</t>
  </si>
  <si>
    <t>Gérard TRÉMEGE</t>
  </si>
  <si>
    <t>Jean-Pierre ARTIGANAVE</t>
  </si>
  <si>
    <t>PYRENEES-ORIENTALES</t>
  </si>
  <si>
    <t>Daniel MACH</t>
  </si>
  <si>
    <t>Fernand SIRÉ</t>
  </si>
  <si>
    <t>Fernand</t>
  </si>
  <si>
    <t>Jean CASTEX</t>
  </si>
  <si>
    <t>Jacqueline IRLES</t>
  </si>
  <si>
    <t>Jacqueline</t>
  </si>
  <si>
    <t>BAS-RHIN</t>
  </si>
  <si>
    <t>Anne HULNE</t>
  </si>
  <si>
    <t>Jean-Philippe MAURER</t>
  </si>
  <si>
    <t>Jean-Philippe</t>
  </si>
  <si>
    <t>André SCHNEIDER</t>
  </si>
  <si>
    <t>Sophie ROHFRITSCH</t>
  </si>
  <si>
    <t>Antoine HERTH</t>
  </si>
  <si>
    <t>Antoine</t>
  </si>
  <si>
    <t>Laurent FURST</t>
  </si>
  <si>
    <t>Patrick HETZEL</t>
  </si>
  <si>
    <t>Frédéric REISS</t>
  </si>
  <si>
    <t>Nicole THOMAS</t>
  </si>
  <si>
    <t>HAUT-RHIN</t>
  </si>
  <si>
    <t>Éric STRAUMANN</t>
  </si>
  <si>
    <t>Jean-Louis CHRIST</t>
  </si>
  <si>
    <t>Jean-Luc REITZER</t>
  </si>
  <si>
    <t>Michel SORDI</t>
  </si>
  <si>
    <t>Arlette GROSSKOST</t>
  </si>
  <si>
    <t>Arlette</t>
  </si>
  <si>
    <t>Francis HILLMEYER</t>
  </si>
  <si>
    <t>RHONE</t>
  </si>
  <si>
    <t>Michel HAVARD</t>
  </si>
  <si>
    <t>Emmanuel HAMELIN</t>
  </si>
  <si>
    <t>Laure DAGORNE</t>
  </si>
  <si>
    <t>Dominique NACHURY</t>
  </si>
  <si>
    <t>Philippe COCHET</t>
  </si>
  <si>
    <t>Emmanuelle HAZIZA</t>
  </si>
  <si>
    <t>Emmanuelle</t>
  </si>
  <si>
    <t>Yann COMPAN</t>
  </si>
  <si>
    <t>Yann</t>
  </si>
  <si>
    <t>Patrice VERCHÈRE</t>
  </si>
  <si>
    <t>Bernard PERRUT</t>
  </si>
  <si>
    <t>Christophe GUILLOTEAU</t>
  </si>
  <si>
    <t>Georges FENECH</t>
  </si>
  <si>
    <t>Georges</t>
  </si>
  <si>
    <t>Michel TERROT</t>
  </si>
  <si>
    <t>Philippe MEUNIER</t>
  </si>
  <si>
    <t>Christophe GIRARD</t>
  </si>
  <si>
    <t>HAUTE-SAONE</t>
  </si>
  <si>
    <t>Alain CHRÉTIEN</t>
  </si>
  <si>
    <t>Michel RAISON</t>
  </si>
  <si>
    <t>SAONE-ET-LOIRE</t>
  </si>
  <si>
    <t>Gérard VOISIN</t>
  </si>
  <si>
    <t>Jean-Marc NESME</t>
  </si>
  <si>
    <t>Jean-Paul ANCIAUX</t>
  </si>
  <si>
    <t>Arnaud DANJEAN</t>
  </si>
  <si>
    <t>Isabelle DECHAUME</t>
  </si>
  <si>
    <t>SARTHE</t>
  </si>
  <si>
    <t>Fabienne LABRETTE-MÉNAGER</t>
  </si>
  <si>
    <t>Fabienne</t>
  </si>
  <si>
    <t>Philippe METIVIER</t>
  </si>
  <si>
    <t>Béatrice PAVY</t>
  </si>
  <si>
    <t>Marc JOULAUD</t>
  </si>
  <si>
    <t>Dominique LE MÈNER</t>
  </si>
  <si>
    <t>SAVOIE</t>
  </si>
  <si>
    <t>Dominique DORD</t>
  </si>
  <si>
    <t>Hervé GAYMARD</t>
  </si>
  <si>
    <t>Pierre-Marie CHARVOZ</t>
  </si>
  <si>
    <t>Pierre-Marie</t>
  </si>
  <si>
    <t>Christiane BRUNET</t>
  </si>
  <si>
    <t>Christiane</t>
  </si>
  <si>
    <t>HAUTE-SAVOIE</t>
  </si>
  <si>
    <t>Bernard ACCOYER</t>
  </si>
  <si>
    <t>Lionel TARDY</t>
  </si>
  <si>
    <t>Martial SADDIER</t>
  </si>
  <si>
    <t>Martial</t>
  </si>
  <si>
    <t>Virginie DUBY-MULLER</t>
  </si>
  <si>
    <t>Virginie</t>
  </si>
  <si>
    <t>Marc FRANCINA</t>
  </si>
  <si>
    <t>Sophie DION</t>
  </si>
  <si>
    <t>PARIS</t>
  </si>
  <si>
    <t>Pierre LELLOUCHE</t>
  </si>
  <si>
    <t>François FILLON</t>
  </si>
  <si>
    <t>Valérie PAPAREMBORDE</t>
  </si>
  <si>
    <t>Bernard DEBRÉ</t>
  </si>
  <si>
    <t>Benjamin LANCAR</t>
  </si>
  <si>
    <t>Benjamin</t>
  </si>
  <si>
    <t>Jack-Yves BOHBOT</t>
  </si>
  <si>
    <t>Jack-Yves</t>
  </si>
  <si>
    <t>Claude-Annick TISSOT</t>
  </si>
  <si>
    <t>Claude-Annick</t>
  </si>
  <si>
    <t>Charles BEIGBEDER</t>
  </si>
  <si>
    <t>Anne-Sophie GROUCHKA-SOUHAITÉ</t>
  </si>
  <si>
    <t>Anne-Sophie</t>
  </si>
  <si>
    <t>Chenva TIEU</t>
  </si>
  <si>
    <t>Chenva</t>
  </si>
  <si>
    <t>Jean-Pierre LECOQ</t>
  </si>
  <si>
    <t>Philippe GOUJON</t>
  </si>
  <si>
    <t>Jean-François LAMOUR</t>
  </si>
  <si>
    <t>Claude GOASGUEN</t>
  </si>
  <si>
    <t>Nathalie FANFANT</t>
  </si>
  <si>
    <t>Jean-Jacques GIANNESINI</t>
  </si>
  <si>
    <t>Jean-Jacques</t>
  </si>
  <si>
    <t>Roxane DECORTE</t>
  </si>
  <si>
    <t>Roxane</t>
  </si>
  <si>
    <t>Pierre-Yves BOURNAZEL</t>
  </si>
  <si>
    <t>Pierre-Yves</t>
  </si>
  <si>
    <t>SEINE-MARITIME</t>
  </si>
  <si>
    <t>Cyrille GRENOT</t>
  </si>
  <si>
    <t>Cyrille</t>
  </si>
  <si>
    <t>Françoise GUÉGOT</t>
  </si>
  <si>
    <t>Christophe CHOMANT</t>
  </si>
  <si>
    <t>Franck MEYER</t>
  </si>
  <si>
    <t>Valérie LOISEL</t>
  </si>
  <si>
    <t>Michel LEJEUNE</t>
  </si>
  <si>
    <t>Edouard PHILIPPE</t>
  </si>
  <si>
    <t>Edouard</t>
  </si>
  <si>
    <t>Agnès CANAYER</t>
  </si>
  <si>
    <t>Daniel FIDELIN</t>
  </si>
  <si>
    <t>Alfred TRASSY-PAILLOGUES</t>
  </si>
  <si>
    <t>Alfred</t>
  </si>
  <si>
    <t>SEINE-ET-MARNE</t>
  </si>
  <si>
    <t>Jean-Claude MIGNON</t>
  </si>
  <si>
    <t>Valérie LACROUTE</t>
  </si>
  <si>
    <t>Yves JEGO</t>
  </si>
  <si>
    <t>Christian JACOB</t>
  </si>
  <si>
    <t>Franck RIESTER</t>
  </si>
  <si>
    <t>Jean-François COPÉ</t>
  </si>
  <si>
    <t>Yves ALBARELLO</t>
  </si>
  <si>
    <t>Chantal BRUNEL</t>
  </si>
  <si>
    <t>Guy GEOFFROY</t>
  </si>
  <si>
    <t>Claudine THOMAS</t>
  </si>
  <si>
    <t>Claudine</t>
  </si>
  <si>
    <t>Cathy BISSONNIER</t>
  </si>
  <si>
    <t>Cathy</t>
  </si>
  <si>
    <t>YVELINES</t>
  </si>
  <si>
    <t>François de MAZIERES</t>
  </si>
  <si>
    <t>Valérie PECRESSE</t>
  </si>
  <si>
    <t>Henri GUAINO</t>
  </si>
  <si>
    <t>Henri</t>
  </si>
  <si>
    <t>Pierre LEQUILLER</t>
  </si>
  <si>
    <t>Jacques MYARD</t>
  </si>
  <si>
    <t>Pierre MORANGE</t>
  </si>
  <si>
    <t>Arnaud RICHARD</t>
  </si>
  <si>
    <t>Cécile DUMOULIN</t>
  </si>
  <si>
    <t>Cécile</t>
  </si>
  <si>
    <t>Jean-Marie TÉTART</t>
  </si>
  <si>
    <t>Jean-Frédéric POISSON</t>
  </si>
  <si>
    <t>Jean-Frédéric</t>
  </si>
  <si>
    <t>Jean-Michel FOURGOUS</t>
  </si>
  <si>
    <t>Jean-Michel</t>
  </si>
  <si>
    <t>David DOUILLET</t>
  </si>
  <si>
    <t>DEUX-SEVRES</t>
  </si>
  <si>
    <t>Jérôme BALOGE</t>
  </si>
  <si>
    <t>Xavier ARGENTON</t>
  </si>
  <si>
    <t>Philippe MOUILLER</t>
  </si>
  <si>
    <t>SOMME</t>
  </si>
  <si>
    <t>Stéphane DECAYEUX</t>
  </si>
  <si>
    <t>Olivier JARDE</t>
  </si>
  <si>
    <t>Jérôme BIGNON</t>
  </si>
  <si>
    <t>Alain GEST</t>
  </si>
  <si>
    <t>Stéphane DEMILLY</t>
  </si>
  <si>
    <t>TARN</t>
  </si>
  <si>
    <t>Richard AMALVY</t>
  </si>
  <si>
    <t>Henri DEL REY</t>
  </si>
  <si>
    <t>Bernard CARAYON</t>
  </si>
  <si>
    <t>TARN-ET-GARONNE</t>
  </si>
  <si>
    <t>Brigitte BARÈGES</t>
  </si>
  <si>
    <t>Philippe de VERGNETTE</t>
  </si>
  <si>
    <t>VAR</t>
  </si>
  <si>
    <t>Geneviève LEVY</t>
  </si>
  <si>
    <t>Geneviève</t>
  </si>
  <si>
    <t>Philippe VITEL</t>
  </si>
  <si>
    <t>Jean-Pierre GIRAN</t>
  </si>
  <si>
    <t>Jean-Michel COUVE</t>
  </si>
  <si>
    <t>Georges GINESTA</t>
  </si>
  <si>
    <t>Josette PONS</t>
  </si>
  <si>
    <t>Josette</t>
  </si>
  <si>
    <t>Jean-Sébastien VIALATTE</t>
  </si>
  <si>
    <t>Jean-Sébastien</t>
  </si>
  <si>
    <t>Olivier AUDIBERT-TROIN</t>
  </si>
  <si>
    <t>VAUCLUSE</t>
  </si>
  <si>
    <t>Valérie WAGNER</t>
  </si>
  <si>
    <t>Jean-Claude BOUCHET</t>
  </si>
  <si>
    <t>Jean-Michel FERRAND</t>
  </si>
  <si>
    <t>Bénédicte MARTIN</t>
  </si>
  <si>
    <t>Bénédicte</t>
  </si>
  <si>
    <t>Julien AUBERT</t>
  </si>
  <si>
    <t>VENDEE</t>
  </si>
  <si>
    <t>Alain LEBOEUF</t>
  </si>
  <si>
    <t>Dominique CAILLAUD</t>
  </si>
  <si>
    <t>Louis GUÉDON</t>
  </si>
  <si>
    <t>Véronique BESSE</t>
  </si>
  <si>
    <t>Joël SARLOT</t>
  </si>
  <si>
    <t>VIENNE</t>
  </si>
  <si>
    <t>Jacqueline DAIGRE</t>
  </si>
  <si>
    <t>Olivier CHARTIER</t>
  </si>
  <si>
    <t>Enguerrand DELANNOY</t>
  </si>
  <si>
    <t>Enguerrand</t>
  </si>
  <si>
    <t>JEan-Pierre ABELIN</t>
  </si>
  <si>
    <t>JEan-Pierre</t>
  </si>
  <si>
    <t>HAUTE-VIENNE</t>
  </si>
  <si>
    <t>Florence PREVOT-SOLA</t>
  </si>
  <si>
    <t>Florence</t>
  </si>
  <si>
    <t>Frédérick PEYRONNET</t>
  </si>
  <si>
    <t>Frédérick</t>
  </si>
  <si>
    <t>Jean-Marc GABOUTY</t>
  </si>
  <si>
    <t>VOSGES</t>
  </si>
  <si>
    <t>Michel HEINRICH</t>
  </si>
  <si>
    <t>Gérard CHERPION</t>
  </si>
  <si>
    <t>François VANNSON</t>
  </si>
  <si>
    <t>Jean-Jacques GAULTIER</t>
  </si>
  <si>
    <t>YONNE</t>
  </si>
  <si>
    <t>Guillaume LARRIVÉ</t>
  </si>
  <si>
    <t>Jean-Marie ROLLAND</t>
  </si>
  <si>
    <t>Marie-Louise FORT</t>
  </si>
  <si>
    <t>Marie-Louise</t>
  </si>
  <si>
    <t>TERRITOIRE-DE-BELFORT</t>
  </si>
  <si>
    <t>Damien MESLOT</t>
  </si>
  <si>
    <t>Michel ZUMKELLER</t>
  </si>
  <si>
    <t>ESSONNE</t>
  </si>
  <si>
    <t>Cristela de OLIVEIRA</t>
  </si>
  <si>
    <t>Cristela</t>
  </si>
  <si>
    <t>Franck MARLIN</t>
  </si>
  <si>
    <t>Geneviève COLOT</t>
  </si>
  <si>
    <t>Nathalie KOSCIUSKO-MORIZET</t>
  </si>
  <si>
    <t>Hervé HOCQUARD</t>
  </si>
  <si>
    <t>Grégoire de LASTEYRIE</t>
  </si>
  <si>
    <t>Françoise BRIAND</t>
  </si>
  <si>
    <t>Georges TRON</t>
  </si>
  <si>
    <t>HAUTS-DE-SEINE</t>
  </si>
  <si>
    <t>Nora DJELLAB</t>
  </si>
  <si>
    <t>Manuel AESCHLIMANN</t>
  </si>
  <si>
    <t>Manuel</t>
  </si>
  <si>
    <t>Jacques KOSSOWSKI</t>
  </si>
  <si>
    <t>Christian DUPUY</t>
  </si>
  <si>
    <t>Patrick BALKANY</t>
  </si>
  <si>
    <t>Patrick OLLIER</t>
  </si>
  <si>
    <t>Jean-Jacques GUILLET</t>
  </si>
  <si>
    <t>Claude GUÉANT</t>
  </si>
  <si>
    <t>André SANTINI</t>
  </si>
  <si>
    <t>Jean-Loup METTON</t>
  </si>
  <si>
    <t>Jean-Loup</t>
  </si>
  <si>
    <t>Philippe PEMEZEC</t>
  </si>
  <si>
    <t>Patrick DEVEDJIAN</t>
  </si>
  <si>
    <t>SEINE-SAINT-DENIS</t>
  </si>
  <si>
    <t>Salah BOURDI</t>
  </si>
  <si>
    <t>Salah</t>
  </si>
  <si>
    <t>Vijay MONANY</t>
  </si>
  <si>
    <t>Vijay</t>
  </si>
  <si>
    <t>Bruno BESCHIZZA</t>
  </si>
  <si>
    <t>Thierry MEIGNEN</t>
  </si>
  <si>
    <t>Jean-Christophe LAGARDE</t>
  </si>
  <si>
    <t>Jean-Christophe</t>
  </si>
  <si>
    <t>Illona ZSFOTER</t>
  </si>
  <si>
    <t>Illona</t>
  </si>
  <si>
    <t>Muriel BESSIS</t>
  </si>
  <si>
    <t>Muriel</t>
  </si>
  <si>
    <t>Patrice CALMÉJANE</t>
  </si>
  <si>
    <t>Dref MENDACI</t>
  </si>
  <si>
    <t>Dref</t>
  </si>
  <si>
    <t>Gérard GAUDRON</t>
  </si>
  <si>
    <t>Martine VALLETON</t>
  </si>
  <si>
    <t>Éric RAOULT</t>
  </si>
  <si>
    <t>VAL-DE-MARNE</t>
  </si>
  <si>
    <t>Henri PLAGNOL</t>
  </si>
  <si>
    <t>Thierry HEBBRECHT</t>
  </si>
  <si>
    <t>Didier GONZALES</t>
  </si>
  <si>
    <t>Jacques Alain BÉNISTI</t>
  </si>
  <si>
    <t>Gilles CARREZ</t>
  </si>
  <si>
    <t>Patrick BEAUDOUIN</t>
  </si>
  <si>
    <t>Richard DELL'AGNOLA</t>
  </si>
  <si>
    <t>Michel HERBILLON</t>
  </si>
  <si>
    <t>Monique TARON</t>
  </si>
  <si>
    <t>Bruno CASTELNAU</t>
  </si>
  <si>
    <t>Christelle PRACHE</t>
  </si>
  <si>
    <t>Christelle</t>
  </si>
  <si>
    <t>VAL-D'OISE</t>
  </si>
  <si>
    <t>Philippe HOUILLON</t>
  </si>
  <si>
    <t>Axel PONIATOWSKI</t>
  </si>
  <si>
    <t>Axel</t>
  </si>
  <si>
    <t>Jean BARDET</t>
  </si>
  <si>
    <t>Claude BODIN</t>
  </si>
  <si>
    <t>Georges MOTHRON</t>
  </si>
  <si>
    <t>François SCELLIER</t>
  </si>
  <si>
    <t>Jérôme CHARTIER</t>
  </si>
  <si>
    <t>Marie-France BLANCHET</t>
  </si>
  <si>
    <t>Marie-France</t>
  </si>
  <si>
    <t>Yanick PATERNOTTE</t>
  </si>
  <si>
    <t>Yanick</t>
  </si>
  <si>
    <t>Audrey TAMBORINI</t>
  </si>
  <si>
    <t>Audrey</t>
  </si>
  <si>
    <t>GUADELOUPE</t>
  </si>
  <si>
    <t>Laurent BERNIER</t>
  </si>
  <si>
    <t>Marie-Luce PENCHARD</t>
  </si>
  <si>
    <t>Marie-Luce</t>
  </si>
  <si>
    <t>MARTINIQUE</t>
  </si>
  <si>
    <t>Naëma TILHAC</t>
  </si>
  <si>
    <t>Naëma</t>
  </si>
  <si>
    <t>Yan MONPLAISIR</t>
  </si>
  <si>
    <t>Yan</t>
  </si>
  <si>
    <t>Georges VIRASSAMY</t>
  </si>
  <si>
    <t>Fred TIRAULT</t>
  </si>
  <si>
    <t>Fred</t>
  </si>
  <si>
    <t>GUYANE</t>
  </si>
  <si>
    <t>Léon BERTRAND</t>
  </si>
  <si>
    <t>Léon</t>
  </si>
  <si>
    <t>LA REUNION</t>
  </si>
  <si>
    <t>René-Paul VICTORIA</t>
  </si>
  <si>
    <t>René-Paul</t>
  </si>
  <si>
    <t>Sandra SINIMALÉ</t>
  </si>
  <si>
    <t>Sandra</t>
  </si>
  <si>
    <t>Nathalie BASSIRE</t>
  </si>
  <si>
    <t>Béatrice SIGISMEAU</t>
  </si>
  <si>
    <t>Stéphane FOUASSIN</t>
  </si>
  <si>
    <t>Jean-Louis LAGOURGUE</t>
  </si>
  <si>
    <t>Jean-Claude LACOUTURE</t>
  </si>
  <si>
    <t>MAYOTTE</t>
  </si>
  <si>
    <t>Zaïdou TAVANDAY</t>
  </si>
  <si>
    <t>Zaïdou</t>
  </si>
  <si>
    <t>Mansour KAMARDINE</t>
  </si>
  <si>
    <t>Mansour</t>
  </si>
  <si>
    <t>SAINT-PIERRE-ET-MIQUELON</t>
  </si>
  <si>
    <t>François ZIMMERMANN</t>
  </si>
  <si>
    <t>SAINT-BARTHELEMY / SAINT-MARTIN</t>
  </si>
  <si>
    <t>Daniel GIBBS</t>
  </si>
  <si>
    <t>WALLIS-ET-FUTUNA</t>
  </si>
  <si>
    <t>POLYNESIE FRANÇAISE</t>
  </si>
  <si>
    <t>Bruno SANDRAS</t>
  </si>
  <si>
    <t>NOUVELLE CALEDONIE</t>
  </si>
  <si>
    <t>Gaël YANNO</t>
  </si>
  <si>
    <t>Gaël</t>
  </si>
  <si>
    <t>Eric GAY</t>
  </si>
  <si>
    <t>Français établis hors de France</t>
  </si>
  <si>
    <t>Frédéric LEFEBVRE</t>
  </si>
  <si>
    <t>Pascal DROUHAUD</t>
  </si>
  <si>
    <t>Emmanuelle SAVARIT</t>
  </si>
  <si>
    <t>Marie-Anne MONTCHAMP</t>
  </si>
  <si>
    <t>Marie-Anne</t>
  </si>
  <si>
    <t>Laurence SAILLIET</t>
  </si>
  <si>
    <t>Claudine SCHMID</t>
  </si>
  <si>
    <t>Ronan LE GLEUT</t>
  </si>
  <si>
    <t>Ronan</t>
  </si>
  <si>
    <t>Valérie HOFFENBERG</t>
  </si>
  <si>
    <t>Khadija DOUKALI</t>
  </si>
  <si>
    <t>Khadija</t>
  </si>
  <si>
    <t>Alain MARSAUD</t>
  </si>
  <si>
    <t>Thierry MARIANI</t>
  </si>
  <si>
    <t>GRÜNDLER Tatiana</t>
  </si>
  <si>
    <t xml:space="preserve">Val-d'Oise </t>
  </si>
  <si>
    <t>Tatiana</t>
  </si>
  <si>
    <t>EELV - VUILLETET Guillaume</t>
  </si>
  <si>
    <t>VUILLETET Guillaume</t>
  </si>
  <si>
    <t>SEBAOUN Gérard</t>
  </si>
  <si>
    <t>DOUCET Philipe</t>
  </si>
  <si>
    <t>Philipe</t>
  </si>
  <si>
    <t>NERACOULIS Christine</t>
  </si>
  <si>
    <t>BRUN Charlotte</t>
  </si>
  <si>
    <t>Charlotte</t>
  </si>
  <si>
    <t>PUPPONI François</t>
  </si>
  <si>
    <t>BLAZY Jean Pierre</t>
  </si>
  <si>
    <t>BLAZY Jean-Pierre</t>
  </si>
  <si>
    <t>LEFEBVRE Dominique</t>
  </si>
  <si>
    <t>LE ROUX Bruno</t>
  </si>
  <si>
    <t xml:space="preserve">Seine-Saint-Denis </t>
  </si>
  <si>
    <t>LE_ROUX Bruno</t>
  </si>
  <si>
    <t>HANOTIN Mathieu</t>
  </si>
  <si>
    <t>AMZAL Najia</t>
  </si>
  <si>
    <t>Najia</t>
  </si>
  <si>
    <t>LATRECHE Milouda</t>
  </si>
  <si>
    <t>Milouda</t>
  </si>
  <si>
    <t>GUIGOU Elisabeth</t>
  </si>
  <si>
    <t>HAMMADI Razzy</t>
  </si>
  <si>
    <t>Razzy</t>
  </si>
  <si>
    <t>POCHON Elisabeth</t>
  </si>
  <si>
    <t>BARTOLONE Claude</t>
  </si>
  <si>
    <t>GOLDBERG Daniel</t>
  </si>
  <si>
    <t>EELV - GATIGNON Stéphane</t>
  </si>
  <si>
    <t>GATIGNON Stéphane</t>
  </si>
  <si>
    <t>POPELIN Pascal</t>
  </si>
  <si>
    <t>BACHELAY Alexis</t>
  </si>
  <si>
    <t xml:space="preserve">Hauts-de-Seine </t>
  </si>
  <si>
    <t>Alexis</t>
  </si>
  <si>
    <t>PIETRASANTA Sébastien</t>
  </si>
  <si>
    <t>LASSERRE Jean André</t>
  </si>
  <si>
    <t>LASSERRE Jean-André</t>
  </si>
  <si>
    <t>Jean-André</t>
  </si>
  <si>
    <t>DJAZIRI Yacine</t>
  </si>
  <si>
    <t>Yacine</t>
  </si>
  <si>
    <t>CATOIRE Gilles</t>
  </si>
  <si>
    <t>BRANNENS Marie</t>
  </si>
  <si>
    <t>Marie</t>
  </si>
  <si>
    <t>ROCHERON Bertrand</t>
  </si>
  <si>
    <t>LIME BIFFE Catherine</t>
  </si>
  <si>
    <t>LIME_BIFFE Catherine</t>
  </si>
  <si>
    <t>EVEN Martine</t>
  </si>
  <si>
    <t>EELV - SCHMID Lucile</t>
  </si>
  <si>
    <t>SCHMID Lucile</t>
  </si>
  <si>
    <t>Lucile</t>
  </si>
  <si>
    <t>SOMMARUGA Julie</t>
  </si>
  <si>
    <t>Julie</t>
  </si>
  <si>
    <t>VALLS Manuel</t>
  </si>
  <si>
    <t xml:space="preserve">Essonne </t>
  </si>
  <si>
    <t>PERIE Béatrice</t>
  </si>
  <si>
    <t>POUZOL Michel</t>
  </si>
  <si>
    <t>THOMAS Olivier</t>
  </si>
  <si>
    <t>OLIVIER Maud</t>
  </si>
  <si>
    <t>Maud</t>
  </si>
  <si>
    <t>LAMY François</t>
  </si>
  <si>
    <t>EELV - SAS Eva</t>
  </si>
  <si>
    <t>SAS Eva</t>
  </si>
  <si>
    <t>Eva</t>
  </si>
  <si>
    <t>BRISTOT Aude</t>
  </si>
  <si>
    <t>MANDON Thierry</t>
  </si>
  <si>
    <t>BOUTIH Malek</t>
  </si>
  <si>
    <t>Malek</t>
  </si>
  <si>
    <t>FORCINAL Anne Marie</t>
  </si>
  <si>
    <t xml:space="preserve">Territoire de Belfort </t>
  </si>
  <si>
    <t>FORCINAL Anne-Marie</t>
  </si>
  <si>
    <t>Anne-Marie</t>
  </si>
  <si>
    <t>FEREZ Guy</t>
  </si>
  <si>
    <t xml:space="preserve">Yonne </t>
  </si>
  <si>
    <t>CAULLET Jean Yves</t>
  </si>
  <si>
    <t>CAULLET Jean-Yves</t>
  </si>
  <si>
    <t>SORET Nicolas</t>
  </si>
  <si>
    <t>EELV - BILOT Gilles</t>
  </si>
  <si>
    <t xml:space="preserve">Vosges </t>
  </si>
  <si>
    <t>BILOT Gilles</t>
  </si>
  <si>
    <t>LANG Jack</t>
  </si>
  <si>
    <t>Jack</t>
  </si>
  <si>
    <t>CALAIS Elise</t>
  </si>
  <si>
    <t>FRANQUEVILLE Christian</t>
  </si>
  <si>
    <t>RODET Alain</t>
  </si>
  <si>
    <t xml:space="preserve">Haute-Vienne </t>
  </si>
  <si>
    <t>BOISSERIE Daniel</t>
  </si>
  <si>
    <t>BEAUBATIE Catherine</t>
  </si>
  <si>
    <t>CLAEYS Alain</t>
  </si>
  <si>
    <t xml:space="preserve">Vienne </t>
  </si>
  <si>
    <t>COUTELLE Catherine</t>
  </si>
  <si>
    <t>CLEMENT Jean Michel</t>
  </si>
  <si>
    <t>CLEMENT Jean-Michel</t>
  </si>
  <si>
    <t>EELV - MASSONNEAU Véronique</t>
  </si>
  <si>
    <t>MASSONNEAU Véronique</t>
  </si>
  <si>
    <t>CHANTECAILLE Martine</t>
  </si>
  <si>
    <t xml:space="preserve">Vendée </t>
  </si>
  <si>
    <t>BULTEAU Sylviane</t>
  </si>
  <si>
    <t>Sylviane</t>
  </si>
  <si>
    <t>EELV - GOICHON Claudine</t>
  </si>
  <si>
    <t>GOICHON Claudine</t>
  </si>
  <si>
    <t>HAEFFELIN Maï</t>
  </si>
  <si>
    <t>Maï</t>
  </si>
  <si>
    <t>FOURAGE Hugues</t>
  </si>
  <si>
    <t>Hugues</t>
  </si>
  <si>
    <t>FOURNIER ARMAND Michèle</t>
  </si>
  <si>
    <t xml:space="preserve">Vaucluse </t>
  </si>
  <si>
    <t>FOURNIER_ARMAND Michèle</t>
  </si>
  <si>
    <t>EELV - OLIVIER Jacques</t>
  </si>
  <si>
    <t>OLIVIER Jacques</t>
  </si>
  <si>
    <t>ARKILOVITCH Catherine</t>
  </si>
  <si>
    <t>MEFFRE Pierre</t>
  </si>
  <si>
    <t>LOVISOLO Jean François</t>
  </si>
  <si>
    <t>LOVISOLO Jean-François</t>
  </si>
  <si>
    <t>ALFONSI Robert</t>
  </si>
  <si>
    <t xml:space="preserve">Var </t>
  </si>
  <si>
    <t>PEIRANO Mireille</t>
  </si>
  <si>
    <t>EELV - FELIZIA Jean Laurent</t>
  </si>
  <si>
    <t>FELIZIA Jean Laurent</t>
  </si>
  <si>
    <t>FELIZIA Jean-Laurent</t>
  </si>
  <si>
    <t>Jean-Laurent</t>
  </si>
  <si>
    <t>BOUVARD Martine</t>
  </si>
  <si>
    <t>EELV - PIRE LECHALARD VAN HOOREBE Delphine</t>
  </si>
  <si>
    <t>PIRE LECHALARD VAN HOOREBE Delphine</t>
  </si>
  <si>
    <t>PIRE_LECHALARD_VAN_HOOREBE Delphine</t>
  </si>
  <si>
    <t>Delphine</t>
  </si>
  <si>
    <t>CLAP Bernard</t>
  </si>
  <si>
    <t>RABAULT Valérie</t>
  </si>
  <si>
    <t xml:space="preserve">Tarn-et-Garonne </t>
  </si>
  <si>
    <t>POUJADE Gérard</t>
  </si>
  <si>
    <t xml:space="preserve">Tarn </t>
  </si>
  <si>
    <t>VALAX Jacques</t>
  </si>
  <si>
    <t>GOURJADE Linda</t>
  </si>
  <si>
    <t>Linda</t>
  </si>
  <si>
    <t>EELV - POMPILI Barbara</t>
  </si>
  <si>
    <t xml:space="preserve">Somme </t>
  </si>
  <si>
    <t>POMPILI Barbara</t>
  </si>
  <si>
    <t>Barbara</t>
  </si>
  <si>
    <t>BUISINE Jean Claude</t>
  </si>
  <si>
    <t>BUISINE Jean-Claude</t>
  </si>
  <si>
    <t>QUIGNON LE TYRANT Catherine</t>
  </si>
  <si>
    <t>QUIGNON_LE_TYRANT Catherine</t>
  </si>
  <si>
    <t>KUMM Valérie</t>
  </si>
  <si>
    <t>GAILLARD Geneviève</t>
  </si>
  <si>
    <t xml:space="preserve">Deux-Sèvres </t>
  </si>
  <si>
    <t>BATHO Delphine</t>
  </si>
  <si>
    <t>GRELIER Jean</t>
  </si>
  <si>
    <t>THIS SAINT JEAN Isabelle</t>
  </si>
  <si>
    <t xml:space="preserve">Yvelines </t>
  </si>
  <si>
    <t>THIS_SAINT_JEAN Isabelle</t>
  </si>
  <si>
    <t>LOLLIOZ Jacques</t>
  </si>
  <si>
    <t>GELGON BILBAULT Fabienne</t>
  </si>
  <si>
    <t>GELGON_BILBAULT Fabienne</t>
  </si>
  <si>
    <t>DUBOS Sandrine</t>
  </si>
  <si>
    <t>Sandrine</t>
  </si>
  <si>
    <t>VITRAC POUZOULET Michèle</t>
  </si>
  <si>
    <t>VITRAC_POUZOULET Michèle</t>
  </si>
  <si>
    <t>RODES Estelle</t>
  </si>
  <si>
    <t>Estelle</t>
  </si>
  <si>
    <t>DESCAMPS CROSNIER Françoise</t>
  </si>
  <si>
    <t>DESCAMPS_CROSNIER Françoise</t>
  </si>
  <si>
    <t>EELV - SATOURI Mounir</t>
  </si>
  <si>
    <t>SATOURI Mounir</t>
  </si>
  <si>
    <t>Mounir</t>
  </si>
  <si>
    <t>EELV - POURSINOFF Anny</t>
  </si>
  <si>
    <t>POURSINOFF Anny</t>
  </si>
  <si>
    <t>Anny</t>
  </si>
  <si>
    <t>HAMON Benoît</t>
  </si>
  <si>
    <t>Benoît</t>
  </si>
  <si>
    <t>BERNARD Frédérik</t>
  </si>
  <si>
    <t>Frédérik</t>
  </si>
  <si>
    <t>WALKER Lionel (DVG)</t>
  </si>
  <si>
    <t xml:space="preserve">Seine-et-Marne </t>
  </si>
  <si>
    <t>WALKER Lionel</t>
  </si>
  <si>
    <t>SARKISSIAN Roselyne</t>
  </si>
  <si>
    <t>Roselyne</t>
  </si>
  <si>
    <t>INGHELBRECHT Patricia</t>
  </si>
  <si>
    <t>Patricia</t>
  </si>
  <si>
    <t>FIRMIN Célia</t>
  </si>
  <si>
    <t>Célia</t>
  </si>
  <si>
    <t>ESCUYER Elisabeth</t>
  </si>
  <si>
    <t>EELV - PINET Caroline</t>
  </si>
  <si>
    <t>PINET Caroline</t>
  </si>
  <si>
    <t>CERQUEIRA Sophie</t>
  </si>
  <si>
    <t>RIHAN CYPEL Eduardo</t>
  </si>
  <si>
    <t>RIHAN_CYPEL Eduardo</t>
  </si>
  <si>
    <t>Eduardo</t>
  </si>
  <si>
    <t>PODEVYN Sébastien</t>
  </si>
  <si>
    <t>BREHIER Emeric</t>
  </si>
  <si>
    <t>Emeric</t>
  </si>
  <si>
    <t>FAURE Olivier</t>
  </si>
  <si>
    <t>FOURNEYRON Valérie</t>
  </si>
  <si>
    <t xml:space="preserve">Seine-Maritime </t>
  </si>
  <si>
    <t>EELV - MOINET Véronique</t>
  </si>
  <si>
    <t>MOINET Véronique</t>
  </si>
  <si>
    <t>PANE Luce</t>
  </si>
  <si>
    <t>Luce</t>
  </si>
  <si>
    <t>FABIUS Laurent</t>
  </si>
  <si>
    <t>BOUILLON Christophe</t>
  </si>
  <si>
    <t>HUREL Sandrine</t>
  </si>
  <si>
    <t>LOGIOU Laurent</t>
  </si>
  <si>
    <t>TROALLIC Catherine</t>
  </si>
  <si>
    <t>GRELIER Estelle</t>
  </si>
  <si>
    <t>CHAUVEL Dominique</t>
  </si>
  <si>
    <t>MOREL Claire</t>
  </si>
  <si>
    <t xml:space="preserve">Paris </t>
  </si>
  <si>
    <t>Claire</t>
  </si>
  <si>
    <t>KAHN Axel (DVG)</t>
  </si>
  <si>
    <t>KAHN Axel</t>
  </si>
  <si>
    <t>LEPETIT Annick</t>
  </si>
  <si>
    <t>PANNIER Agnès</t>
  </si>
  <si>
    <t>DAGOMA Seybah</t>
  </si>
  <si>
    <t>Seybah</t>
  </si>
  <si>
    <t>EELV - DUFLOT Cécile</t>
  </si>
  <si>
    <t>DUFLOT Cécile</t>
  </si>
  <si>
    <t>BLOCHE Patrick</t>
  </si>
  <si>
    <t>MAZETIER Sandrine</t>
  </si>
  <si>
    <t>LE GUEN Jean Marie</t>
  </si>
  <si>
    <t>LE_GUEN Jean-Marie</t>
  </si>
  <si>
    <t>EELV - BAUPIN Denis</t>
  </si>
  <si>
    <t>BAUPIN Denis</t>
  </si>
  <si>
    <t>CHERKI Pascal</t>
  </si>
  <si>
    <t>EDOU Capucine</t>
  </si>
  <si>
    <t>Capucine</t>
  </si>
  <si>
    <t>NOVELLI Annie</t>
  </si>
  <si>
    <t>PAU LANGEVIN Georges</t>
  </si>
  <si>
    <t>PAU_LANGEVIN Georges</t>
  </si>
  <si>
    <t>CAMBADELIS Jean Christophe</t>
  </si>
  <si>
    <t>CAMBADELIS Jean-Christophe</t>
  </si>
  <si>
    <t>VAILLANT Daniel</t>
  </si>
  <si>
    <t>CARESCHE Christophe</t>
  </si>
  <si>
    <t>DUPERTHUY Denis</t>
  </si>
  <si>
    <t xml:space="preserve">Haute-Savoie </t>
  </si>
  <si>
    <t>EELV - SAILLET Gilbert</t>
  </si>
  <si>
    <t>SAILLET Gilbert</t>
  </si>
  <si>
    <t>Gilbert</t>
  </si>
  <si>
    <t>MATHELIER Guillaume</t>
  </si>
  <si>
    <t>ESCOUBES Pascale</t>
  </si>
  <si>
    <t>EELV - CARACO Alain</t>
  </si>
  <si>
    <t xml:space="preserve">Savoie </t>
  </si>
  <si>
    <t>CARACO Alain</t>
  </si>
  <si>
    <t>SANTAIS Béatrice</t>
  </si>
  <si>
    <t>LACLAIS Bernadette</t>
  </si>
  <si>
    <t>Bernadette</t>
  </si>
  <si>
    <t>DUBOIS Françoise</t>
  </si>
  <si>
    <t xml:space="preserve">Sarthe </t>
  </si>
  <si>
    <t>KARAMANLI Marietta</t>
  </si>
  <si>
    <t>Marietta</t>
  </si>
  <si>
    <t>EELV - PRADIER Thierry</t>
  </si>
  <si>
    <t>PRADIER Thierry</t>
  </si>
  <si>
    <t>LE FOLL Stéphane</t>
  </si>
  <si>
    <t>LE_FOLL Stéphane</t>
  </si>
  <si>
    <t>ROUILLON Christophe</t>
  </si>
  <si>
    <t>THEVENOUD Thomas</t>
  </si>
  <si>
    <t xml:space="preserve">Saône-et-Loire </t>
  </si>
  <si>
    <t>Thomas</t>
  </si>
  <si>
    <t>EELV - GUILLEMET Nicolas</t>
  </si>
  <si>
    <t>GUILLEMET Nicolas</t>
  </si>
  <si>
    <t>BAUMEL Philippe</t>
  </si>
  <si>
    <t>UNTERMAIER Cécile</t>
  </si>
  <si>
    <t>SIRUGUE Christophe</t>
  </si>
  <si>
    <t>DUBAN Claudy</t>
  </si>
  <si>
    <t xml:space="preserve">Haute-Saône </t>
  </si>
  <si>
    <t>Claudy</t>
  </si>
  <si>
    <t>VILLAUME Jean Michel</t>
  </si>
  <si>
    <t>VILLAUME Jean-Michel</t>
  </si>
  <si>
    <t>EELV - MEIRIEU Philippe</t>
  </si>
  <si>
    <t xml:space="preserve">Rhône </t>
  </si>
  <si>
    <t>MEIRIEU Philippe</t>
  </si>
  <si>
    <t>MUET Pierre Alain</t>
  </si>
  <si>
    <t>MUET Pierre-Alain</t>
  </si>
  <si>
    <t>Pierre-Alain</t>
  </si>
  <si>
    <t>TOURAINE Jean Louis</t>
  </si>
  <si>
    <t>TOURAINE Jean-Louis</t>
  </si>
  <si>
    <t>BELKACEM Najat</t>
  </si>
  <si>
    <t>Najat</t>
  </si>
  <si>
    <t>DARNE Jacky</t>
  </si>
  <si>
    <t>Jacky</t>
  </si>
  <si>
    <t>CROZON Pascale</t>
  </si>
  <si>
    <t>GEOFFROY Hélène</t>
  </si>
  <si>
    <t>Hélène</t>
  </si>
  <si>
    <t>MC CARRON Sheila</t>
  </si>
  <si>
    <t>MC_CARRON Sheila</t>
  </si>
  <si>
    <t>Sheila</t>
  </si>
  <si>
    <t>EELV - MEYER Vincent</t>
  </si>
  <si>
    <t>MEYER Vincent</t>
  </si>
  <si>
    <t>PERRIN Florence</t>
  </si>
  <si>
    <t>SECHAUD Joëlle</t>
  </si>
  <si>
    <t>Joëlle</t>
  </si>
  <si>
    <t>BOUDAOUD Farida</t>
  </si>
  <si>
    <t>Farida</t>
  </si>
  <si>
    <t>BLEIN Yves</t>
  </si>
  <si>
    <t>VALENTIN Victorine</t>
  </si>
  <si>
    <t xml:space="preserve">Haut-Rhin </t>
  </si>
  <si>
    <t>Victorine</t>
  </si>
  <si>
    <t>RUBRECHT Danielle</t>
  </si>
  <si>
    <t>Danielle</t>
  </si>
  <si>
    <t>EELV - WAECHTER Antoine</t>
  </si>
  <si>
    <t>WAECHTER Antoine</t>
  </si>
  <si>
    <t>HOME Antoine</t>
  </si>
  <si>
    <t>FREYBURGER Pierre</t>
  </si>
  <si>
    <t>SCHMIDLIN BEN M'BAREK Malika</t>
  </si>
  <si>
    <t>SCHMIDLIN_BEN_M'BAREK Malika</t>
  </si>
  <si>
    <t>Malika</t>
  </si>
  <si>
    <t>JUNG Armand</t>
  </si>
  <si>
    <t xml:space="preserve">Bas-Rhin </t>
  </si>
  <si>
    <t>Armand</t>
  </si>
  <si>
    <t>BIES Philippe</t>
  </si>
  <si>
    <t>EELV - BUCHMANN Andrée</t>
  </si>
  <si>
    <t>BUCHMANN Andrée</t>
  </si>
  <si>
    <t>Andrée</t>
  </si>
  <si>
    <t>EELV - EHRET Daniel</t>
  </si>
  <si>
    <t>EHRET Daniel</t>
  </si>
  <si>
    <t>SCHARLY Astrid</t>
  </si>
  <si>
    <t>Astrid</t>
  </si>
  <si>
    <t>HABERMACHER Nicole</t>
  </si>
  <si>
    <t>CHABOD Clarisse</t>
  </si>
  <si>
    <t>Clarisse</t>
  </si>
  <si>
    <t>GLAVANY Jean</t>
  </si>
  <si>
    <t xml:space="preserve">Hautes-Pyrénées </t>
  </si>
  <si>
    <t>LIGNIERES CASSOU Martine</t>
  </si>
  <si>
    <t xml:space="preserve">Pyrénées-Atlantiques </t>
  </si>
  <si>
    <t>LIGNIERES_CASSOU Martine</t>
  </si>
  <si>
    <t>CHABANNE Nathalie</t>
  </si>
  <si>
    <t>HABIB David</t>
  </si>
  <si>
    <t>MAITIA François</t>
  </si>
  <si>
    <t>CAPDEVIELLE Colette</t>
  </si>
  <si>
    <t>Colette</t>
  </si>
  <si>
    <t>ALAUX Sylviane</t>
  </si>
  <si>
    <t>SAUGUES Odile</t>
  </si>
  <si>
    <t xml:space="preserve">Puy-de-Dôme </t>
  </si>
  <si>
    <t>Odile</t>
  </si>
  <si>
    <t>PIRES BEAUNE Christine</t>
  </si>
  <si>
    <t>PIRES_BEAUNE Christine</t>
  </si>
  <si>
    <t>EELV - AUROI Danielle</t>
  </si>
  <si>
    <t>AUROI Danielle</t>
  </si>
  <si>
    <t>BACQUET Jean Paul</t>
  </si>
  <si>
    <t>BACQUET Jean-Paul</t>
  </si>
  <si>
    <t>MUNOZ Martine</t>
  </si>
  <si>
    <t>COTTEL Jean Jacques</t>
  </si>
  <si>
    <t xml:space="preserve">Pas-de-Calais </t>
  </si>
  <si>
    <t>COTTEL Jean-Jacques</t>
  </si>
  <si>
    <t>MAQUET Jacqueline</t>
  </si>
  <si>
    <t>DELCOURT Guy</t>
  </si>
  <si>
    <t>LENA Vincent</t>
  </si>
  <si>
    <t>CUVILLIER Frédéric</t>
  </si>
  <si>
    <t>BOURGUIGNON Brigitte</t>
  </si>
  <si>
    <t>CAPET Yann</t>
  </si>
  <si>
    <t>LEFAIT Michel</t>
  </si>
  <si>
    <t>JANQUIN Serge</t>
  </si>
  <si>
    <t>KEMEL Philippe</t>
  </si>
  <si>
    <t>PUEYO Joaquim</t>
  </si>
  <si>
    <t xml:space="preserve">Orne </t>
  </si>
  <si>
    <t>Joaquim</t>
  </si>
  <si>
    <t>EL MANAA Souad</t>
  </si>
  <si>
    <t>EL_MANAA Souad</t>
  </si>
  <si>
    <t>Souad</t>
  </si>
  <si>
    <t>EELV - AYAD Omar</t>
  </si>
  <si>
    <t>AYAD Omar</t>
  </si>
  <si>
    <t>Omar</t>
  </si>
  <si>
    <t>LEJEUNE Béatrice</t>
  </si>
  <si>
    <t xml:space="preserve">Oise </t>
  </si>
  <si>
    <t>HOUSSIN Sylvie</t>
  </si>
  <si>
    <t>FRANCAIX Michel</t>
  </si>
  <si>
    <t>EELV - CANON Patrick</t>
  </si>
  <si>
    <t>CANON Patrick</t>
  </si>
  <si>
    <t>GEWERC Claude</t>
  </si>
  <si>
    <t>ROMAN Bernard</t>
  </si>
  <si>
    <t xml:space="preserve">Nord </t>
  </si>
  <si>
    <t>LINKENHELD Audrey</t>
  </si>
  <si>
    <t>PAUVROS Rémi</t>
  </si>
  <si>
    <t>PARRA Hélène</t>
  </si>
  <si>
    <t>CACHEUX Alain</t>
  </si>
  <si>
    <t>DEFFONTAINE Angélique</t>
  </si>
  <si>
    <t>Angélique</t>
  </si>
  <si>
    <t>PIERRAT FERRAILLE Marjolaine</t>
  </si>
  <si>
    <t>PIERRAT_FERRAILLE Marjolaine</t>
  </si>
  <si>
    <t>Marjolaine</t>
  </si>
  <si>
    <t>EELV - TIR Slimane</t>
  </si>
  <si>
    <t>TIR Slimane</t>
  </si>
  <si>
    <t>Slimane</t>
  </si>
  <si>
    <t>DAHMANI L KASSIMI Zina</t>
  </si>
  <si>
    <t>DAHMANI_L_KASSIMI Zina</t>
  </si>
  <si>
    <t>Zina</t>
  </si>
  <si>
    <t>DURAND Yves</t>
  </si>
  <si>
    <t>BATAILLE Christian</t>
  </si>
  <si>
    <t>SCHEPMAN Jean</t>
  </si>
  <si>
    <t>ALLOSSERY Jean Pierre</t>
  </si>
  <si>
    <t>ALLOSSERY Jean-Pierre</t>
  </si>
  <si>
    <t>ENTEM Christian</t>
  </si>
  <si>
    <t>AMGHAR Monique</t>
  </si>
  <si>
    <t>FILLEUL Martine</t>
  </si>
  <si>
    <t>DUFOUR TONINI Anne Lise</t>
  </si>
  <si>
    <t>DUFOUR_TONINI Anne-Lise</t>
  </si>
  <si>
    <t>URGU Sébastien</t>
  </si>
  <si>
    <t>EELV - ROUSSEAU Sandrine</t>
  </si>
  <si>
    <t>ROUSSEAU Sandrine</t>
  </si>
  <si>
    <t>CARILLON COUVREUR Martine</t>
  </si>
  <si>
    <t xml:space="preserve">Nièvre </t>
  </si>
  <si>
    <t>CARILLON_COUVREUR Martine</t>
  </si>
  <si>
    <t>PAUL Christian</t>
  </si>
  <si>
    <t>FILIPETTI Aurélie</t>
  </si>
  <si>
    <t xml:space="preserve">Moselle </t>
  </si>
  <si>
    <t>Aurélie</t>
  </si>
  <si>
    <t>TOULOUZE Jean Michel</t>
  </si>
  <si>
    <t>TOULOUZE Jean-Michel</t>
  </si>
  <si>
    <t>PALLEZ Christiane</t>
  </si>
  <si>
    <t>SCHAFF Jean Yves</t>
  </si>
  <si>
    <t>SCHAFF Jean-Yves</t>
  </si>
  <si>
    <t>DUFFLO Angèle</t>
  </si>
  <si>
    <t>Angèle</t>
  </si>
  <si>
    <t>KALINOWSKI Laurent</t>
  </si>
  <si>
    <t>ZANETTI Paola</t>
  </si>
  <si>
    <t>Paola</t>
  </si>
  <si>
    <t>LIEBGOTT Michel</t>
  </si>
  <si>
    <t>MERTZ Bertrand</t>
  </si>
  <si>
    <t>JAHIER Claude</t>
  </si>
  <si>
    <t xml:space="preserve">Morbihan </t>
  </si>
  <si>
    <t>LE MAGUERESSE Nathalie</t>
  </si>
  <si>
    <t>LE_MAGUERESSE Nathalie</t>
  </si>
  <si>
    <t>LE ROCH Jean Pierre</t>
  </si>
  <si>
    <t>LE_ROCH Jean-Pierre</t>
  </si>
  <si>
    <t>EELV - MOLAC Paul</t>
  </si>
  <si>
    <t>MOLAC Paul</t>
  </si>
  <si>
    <t>ROUILLARD Gwendal</t>
  </si>
  <si>
    <t>Gwendal</t>
  </si>
  <si>
    <t>NOGUES Philippe</t>
  </si>
  <si>
    <t>ANDRE Diana</t>
  </si>
  <si>
    <t xml:space="preserve">Meuse </t>
  </si>
  <si>
    <t>Diana</t>
  </si>
  <si>
    <t>DUMONT Jean Louis</t>
  </si>
  <si>
    <t>DUMONT Jean-Louis</t>
  </si>
  <si>
    <t>GAROT Guillaume</t>
  </si>
  <si>
    <t xml:space="preserve">Mayenne </t>
  </si>
  <si>
    <t>EELV - QUINTON Christian</t>
  </si>
  <si>
    <t>QUINTON Christian</t>
  </si>
  <si>
    <t>GHALLAL Sabrina</t>
  </si>
  <si>
    <t xml:space="preserve">Marne </t>
  </si>
  <si>
    <t>Sabrina</t>
  </si>
  <si>
    <t>QUENARD Eric</t>
  </si>
  <si>
    <t>EELV - LOISELET Eric</t>
  </si>
  <si>
    <t>LOISELET Eric</t>
  </si>
  <si>
    <t>NAMUR Rudy</t>
  </si>
  <si>
    <t>DOREMUS Mariane</t>
  </si>
  <si>
    <t>Mariane</t>
  </si>
  <si>
    <t>LE COZ Christine</t>
  </si>
  <si>
    <t xml:space="preserve">Manche </t>
  </si>
  <si>
    <t>LE_COZ Christine</t>
  </si>
  <si>
    <t>TRAVERT Stéphane</t>
  </si>
  <si>
    <t>CAZENEUVE Bernard</t>
  </si>
  <si>
    <t>BELOT Luc</t>
  </si>
  <si>
    <t xml:space="preserve">Maine-et-Loire </t>
  </si>
  <si>
    <t>GOUA Marc</t>
  </si>
  <si>
    <t>SARAMITO Sophie</t>
  </si>
  <si>
    <t>ADRIEN BIGEON Laurence</t>
  </si>
  <si>
    <t>ADRIEN_BIGEON Laurence</t>
  </si>
  <si>
    <t>EELV - PRODHOMME Marianne</t>
  </si>
  <si>
    <t>PRODHOMME Marianne</t>
  </si>
  <si>
    <t>CAMARA TOMBINI Silvia</t>
  </si>
  <si>
    <t>CAMARA_TOMBINI Silvia</t>
  </si>
  <si>
    <t>Silvia</t>
  </si>
  <si>
    <t>PANTEL Sophie</t>
  </si>
  <si>
    <t xml:space="preserve">Lot-et-Garonne </t>
  </si>
  <si>
    <t>LOUSTEAU Lucette</t>
  </si>
  <si>
    <t>Lucette</t>
  </si>
  <si>
    <t>FEKL Mathias</t>
  </si>
  <si>
    <t>Mathias</t>
  </si>
  <si>
    <t>CAHUZAC Jérôme</t>
  </si>
  <si>
    <t>LAUNAY Jean</t>
  </si>
  <si>
    <t xml:space="preserve">Lot </t>
  </si>
  <si>
    <t>EELV - GRAND Jean Philippe</t>
  </si>
  <si>
    <t xml:space="preserve">Loiret </t>
  </si>
  <si>
    <t>GRAND Jean Philippe</t>
  </si>
  <si>
    <t>GRAND Jean-Philippe</t>
  </si>
  <si>
    <t>CHAILLOU Christophe</t>
  </si>
  <si>
    <t>FROMENT Philippe</t>
  </si>
  <si>
    <t>GABORET Jalila</t>
  </si>
  <si>
    <t>Jalila</t>
  </si>
  <si>
    <t>CANNETTE Carole</t>
  </si>
  <si>
    <t>Carole</t>
  </si>
  <si>
    <t>CORRE Valérie</t>
  </si>
  <si>
    <t>EELV - DE RUGY François</t>
  </si>
  <si>
    <t xml:space="preserve">Loire-Atlantique </t>
  </si>
  <si>
    <t>DE RUGY François</t>
  </si>
  <si>
    <t>DE_RUGY François</t>
  </si>
  <si>
    <t>CLERGEAU Marie Françoise</t>
  </si>
  <si>
    <t>CLERGEAU Marie-Françoise</t>
  </si>
  <si>
    <t>Marie-Françoise</t>
  </si>
  <si>
    <t>AYRAULT Jean Marc</t>
  </si>
  <si>
    <t>AYRAULT Jean-Marc</t>
  </si>
  <si>
    <t>RAIMBOURG Dominique</t>
  </si>
  <si>
    <t>MENARD Michel</t>
  </si>
  <si>
    <t>DANIEL Yves</t>
  </si>
  <si>
    <t>CHALLIER Hélène</t>
  </si>
  <si>
    <t>BOUILLE Marie Odile</t>
  </si>
  <si>
    <t>BOUILLE Marie-Odile</t>
  </si>
  <si>
    <t>Marie-Odile</t>
  </si>
  <si>
    <t>RABIN Monique</t>
  </si>
  <si>
    <t>ERRANTE Sophie</t>
  </si>
  <si>
    <t>EELV - ALIROL Gustave</t>
  </si>
  <si>
    <t xml:space="preserve">Haute-Loire </t>
  </si>
  <si>
    <t>ALIROL Gustave</t>
  </si>
  <si>
    <t>Gustave</t>
  </si>
  <si>
    <t>CHAPAVEIRE André</t>
  </si>
  <si>
    <t>JUANICO Régis</t>
  </si>
  <si>
    <t xml:space="preserve">Loire </t>
  </si>
  <si>
    <t>Régis</t>
  </si>
  <si>
    <t>GAGNAIRE Jean Louis</t>
  </si>
  <si>
    <t>GAGNAIRE Jean-Louis</t>
  </si>
  <si>
    <t>KIZIRIAN Philippe</t>
  </si>
  <si>
    <t>EELV - BENCHARIF Leila</t>
  </si>
  <si>
    <t>BENCHARIF Leila</t>
  </si>
  <si>
    <t>Leila</t>
  </si>
  <si>
    <t>DEROCHE Laure</t>
  </si>
  <si>
    <t>FAURE Liliane</t>
  </si>
  <si>
    <t>Liliane</t>
  </si>
  <si>
    <t>ROBILIARD Denys</t>
  </si>
  <si>
    <t xml:space="preserve">Loir-et-Cher </t>
  </si>
  <si>
    <t>Denys</t>
  </si>
  <si>
    <t>ANDRE Tania</t>
  </si>
  <si>
    <t>Tania</t>
  </si>
  <si>
    <t>GLOANEC MAURIN Karine</t>
  </si>
  <si>
    <t>GLOANEC_MAURIN Karine</t>
  </si>
  <si>
    <t>Karine</t>
  </si>
  <si>
    <t>VIDALIES Alain</t>
  </si>
  <si>
    <t xml:space="preserve">Landes </t>
  </si>
  <si>
    <t>DUFAU Jean Pierre</t>
  </si>
  <si>
    <t>DUFAU Jean-Pierre</t>
  </si>
  <si>
    <t>EMMANUELLI Henri</t>
  </si>
  <si>
    <t>BRULEBOIS Danielle</t>
  </si>
  <si>
    <t xml:space="preserve">Jura </t>
  </si>
  <si>
    <t>LAROCHE Sylvie</t>
  </si>
  <si>
    <t>FIORASO Geneviève</t>
  </si>
  <si>
    <t xml:space="preserve">Isère </t>
  </si>
  <si>
    <t>ISSINDOU Michel</t>
  </si>
  <si>
    <t>DESTOT Michel</t>
  </si>
  <si>
    <t>BATTISTEL Marie Noëlle</t>
  </si>
  <si>
    <t>BATTISTEL Marie-Noëlle</t>
  </si>
  <si>
    <t>Marie-Noëlle</t>
  </si>
  <si>
    <t>BROTTES François</t>
  </si>
  <si>
    <t>CORBIN Michèle</t>
  </si>
  <si>
    <t>RAMBAUD Didier</t>
  </si>
  <si>
    <t>BINET Erwann</t>
  </si>
  <si>
    <t>Erwann</t>
  </si>
  <si>
    <t>EELV - BONNETON Michèle</t>
  </si>
  <si>
    <t>BONNETON Michèle</t>
  </si>
  <si>
    <t>HUILLIER Joëlle</t>
  </si>
  <si>
    <t>GILLE Jean Patrick</t>
  </si>
  <si>
    <t xml:space="preserve">Indre-et-Loire </t>
  </si>
  <si>
    <t>GILLE Jean-Patrick</t>
  </si>
  <si>
    <t>Jean-Patrick</t>
  </si>
  <si>
    <t>EELV - ROSSIGNOL Christophe</t>
  </si>
  <si>
    <t>ROSSIGNOL Christophe</t>
  </si>
  <si>
    <t>TOURAINE Marisol</t>
  </si>
  <si>
    <t>Marisol</t>
  </si>
  <si>
    <t>BAUMEL Laurent</t>
  </si>
  <si>
    <t>ROIRON Claude</t>
  </si>
  <si>
    <t>SAPIN Michel</t>
  </si>
  <si>
    <t xml:space="preserve">Indre </t>
  </si>
  <si>
    <t>BRUNEAU Isabelle</t>
  </si>
  <si>
    <t>CHAPDELAINE Marie Anne</t>
  </si>
  <si>
    <t xml:space="preserve">Ille-et-Vilaine </t>
  </si>
  <si>
    <t>CHAPDELAINE Marie-Anne</t>
  </si>
  <si>
    <t>APPERE Nathalie</t>
  </si>
  <si>
    <t>ANDRE François</t>
  </si>
  <si>
    <t>MARSAC Jean René</t>
  </si>
  <si>
    <t>MARSAC Jean-René</t>
  </si>
  <si>
    <t>Jean-René</t>
  </si>
  <si>
    <t>LORAY Anne Laure</t>
  </si>
  <si>
    <t>LORAY Anne-Laure</t>
  </si>
  <si>
    <t>Anne-Laure</t>
  </si>
  <si>
    <t>EELV - REMOUE Agathe</t>
  </si>
  <si>
    <t>REMOUE Agathe</t>
  </si>
  <si>
    <t>Agathe</t>
  </si>
  <si>
    <t>THOMAS Isabelle</t>
  </si>
  <si>
    <t>ROGEMONT Marcel</t>
  </si>
  <si>
    <t>EELV - ROUMEGAS Jean Louis</t>
  </si>
  <si>
    <t xml:space="preserve">Hérault </t>
  </si>
  <si>
    <t>ROUMEGAS Jean Louis</t>
  </si>
  <si>
    <t>ROUMEGAS Jean-Louis</t>
  </si>
  <si>
    <t>LE DAIN Anne Yvonne</t>
  </si>
  <si>
    <t>LE DAIN Anne-Yvonne</t>
  </si>
  <si>
    <t>DAIN Anne-Yvonne</t>
  </si>
  <si>
    <t>DOMBRE COSTE Fanny</t>
  </si>
  <si>
    <t>DOMBRE_COSTE Fanny</t>
  </si>
  <si>
    <t>Fanny</t>
  </si>
  <si>
    <t>ROIG Frédéric</t>
  </si>
  <si>
    <t>MESQUIDA Kléber</t>
  </si>
  <si>
    <t>Kléber</t>
  </si>
  <si>
    <t>ROQUE Dolorès</t>
  </si>
  <si>
    <t>Dolorès</t>
  </si>
  <si>
    <t>DENAJA Sébastien</t>
  </si>
  <si>
    <t>ASSAF Christian</t>
  </si>
  <si>
    <t>VIGNAL Patrick</t>
  </si>
  <si>
    <t>DOUCET Sandrine</t>
  </si>
  <si>
    <t xml:space="preserve">Gironde </t>
  </si>
  <si>
    <t>DELAUNAY Michèle</t>
  </si>
  <si>
    <t>EELV - MAMERE Noël</t>
  </si>
  <si>
    <t>MAMERE Noël</t>
  </si>
  <si>
    <t>Noël</t>
  </si>
  <si>
    <t>LACUEY Conchita</t>
  </si>
  <si>
    <t>Conchita</t>
  </si>
  <si>
    <t>GOT Pascale</t>
  </si>
  <si>
    <t>RECALDE Marie</t>
  </si>
  <si>
    <t>ROUSSET Alain</t>
  </si>
  <si>
    <t>LE YONDRE Nathalie</t>
  </si>
  <si>
    <t>LE_YONDRE Nathalie</t>
  </si>
  <si>
    <t>SAVARY Gilles</t>
  </si>
  <si>
    <t>BOUDIE Florent</t>
  </si>
  <si>
    <t>Florent</t>
  </si>
  <si>
    <t>PLISSON Philippe</t>
  </si>
  <si>
    <t>FAURE Martine</t>
  </si>
  <si>
    <t>MARTIN Philippe</t>
  </si>
  <si>
    <t xml:space="preserve">Gers </t>
  </si>
  <si>
    <t>BIEMOURET Gisèle</t>
  </si>
  <si>
    <t>Gisèle</t>
  </si>
  <si>
    <t>LEMORTON Catherine</t>
  </si>
  <si>
    <t xml:space="preserve">Haute-Garonne </t>
  </si>
  <si>
    <t>BAPT Gérard</t>
  </si>
  <si>
    <t>EELV - SIMON François</t>
  </si>
  <si>
    <t>SIMON François</t>
  </si>
  <si>
    <t>MARTINEL Martine</t>
  </si>
  <si>
    <t>IMBERT Françoise</t>
  </si>
  <si>
    <t>IBORRA Monique</t>
  </si>
  <si>
    <t>LEMASLE Patrick</t>
  </si>
  <si>
    <t>DELGA Carole</t>
  </si>
  <si>
    <t>BORGEL Christophe</t>
  </si>
  <si>
    <t>ARIF Kader</t>
  </si>
  <si>
    <t>Kader</t>
  </si>
  <si>
    <t>DUMAS Françoise</t>
  </si>
  <si>
    <t xml:space="preserve">Gard </t>
  </si>
  <si>
    <t>GUYOT Katy</t>
  </si>
  <si>
    <t>Katy</t>
  </si>
  <si>
    <t>PRAT Patrice</t>
  </si>
  <si>
    <t>VERDIER Fabrice</t>
  </si>
  <si>
    <t>Fabrice</t>
  </si>
  <si>
    <t>DUMAS William</t>
  </si>
  <si>
    <t>William</t>
  </si>
  <si>
    <t>EELV - CAVARD Christophe</t>
  </si>
  <si>
    <t>CAVARD Christophe</t>
  </si>
  <si>
    <t>URVOAS Jean Jacques</t>
  </si>
  <si>
    <t xml:space="preserve">Finistère </t>
  </si>
  <si>
    <t>URVOAS Jean-Jacques</t>
  </si>
  <si>
    <t>ADAM Patricia</t>
  </si>
  <si>
    <t>EELV - DEVAL Magali</t>
  </si>
  <si>
    <t>DEVAL Magali</t>
  </si>
  <si>
    <t>Magali</t>
  </si>
  <si>
    <t>LEBRANCHU Marylise</t>
  </si>
  <si>
    <t>Marylise</t>
  </si>
  <si>
    <t>GUITTET Chantal</t>
  </si>
  <si>
    <t>FERRAND Richard</t>
  </si>
  <si>
    <t>LE LOCH Annick</t>
  </si>
  <si>
    <t>LE_LOCH Annick</t>
  </si>
  <si>
    <t>LE BRIS Gilbert</t>
  </si>
  <si>
    <t>LE_BRIS Gilbert</t>
  </si>
  <si>
    <t>LEBON David</t>
  </si>
  <si>
    <t xml:space="preserve">Eure-et-Loir </t>
  </si>
  <si>
    <t>BOULLAIS Gisèle</t>
  </si>
  <si>
    <t>EELV - LAANAYA Karim</t>
  </si>
  <si>
    <t>LAANAYA Karim</t>
  </si>
  <si>
    <t>Karim</t>
  </si>
  <si>
    <t>DESTANS Jean Louis</t>
  </si>
  <si>
    <t xml:space="preserve">Eure </t>
  </si>
  <si>
    <t>DESTANS Jean-Louis</t>
  </si>
  <si>
    <t>MAMMERI Mélanie</t>
  </si>
  <si>
    <t>Mélanie</t>
  </si>
  <si>
    <t>LONCLE François</t>
  </si>
  <si>
    <t>EELV - BOURLET DE LA VALLEE Jérôme</t>
  </si>
  <si>
    <t>BOURLET DE LA VALLEE Jérôme</t>
  </si>
  <si>
    <t>BOURLET_DE_LA_VALLEE Jérôme</t>
  </si>
  <si>
    <t>MAURICE Alain</t>
  </si>
  <si>
    <t xml:space="preserve">Drôme </t>
  </si>
  <si>
    <t>RASCLARD Hervé</t>
  </si>
  <si>
    <t>NIESON Nathalie</t>
  </si>
  <si>
    <t>ROMAGNAN Barbara</t>
  </si>
  <si>
    <t xml:space="preserve">Doubs </t>
  </si>
  <si>
    <t>EELV - ALAUZET Eric</t>
  </si>
  <si>
    <t>ALAUZET Eric</t>
  </si>
  <si>
    <t>MARTHEY Arnaud</t>
  </si>
  <si>
    <t>MOSCOVICI Pierre</t>
  </si>
  <si>
    <t>LUCCHESI Liliane</t>
  </si>
  <si>
    <t>DEGUILHEM Pascal</t>
  </si>
  <si>
    <t xml:space="preserve">Dordogne </t>
  </si>
  <si>
    <t>EELV - ALLAIN Brigitte</t>
  </si>
  <si>
    <t>ALLAIN Brigitte</t>
  </si>
  <si>
    <t>LANGLADE Colette</t>
  </si>
  <si>
    <t>PEIRO Germinal</t>
  </si>
  <si>
    <t>Germinal</t>
  </si>
  <si>
    <t>VERGNIER Michel</t>
  </si>
  <si>
    <t xml:space="preserve">Côtes d'Armor </t>
  </si>
  <si>
    <t>LESAGE Michel</t>
  </si>
  <si>
    <t>LE DISSEZ Viviane</t>
  </si>
  <si>
    <t>LE_DISSEZ Viviane</t>
  </si>
  <si>
    <t>Viviane</t>
  </si>
  <si>
    <t>CAURET Loïc</t>
  </si>
  <si>
    <t>Loïc</t>
  </si>
  <si>
    <t>EELV - BALBOT Michel</t>
  </si>
  <si>
    <t>BALBOT Michel</t>
  </si>
  <si>
    <t>ERHEL Corinne</t>
  </si>
  <si>
    <t>GRANDGUILLAUME Laurent</t>
  </si>
  <si>
    <t xml:space="preserve">Côte d'Or </t>
  </si>
  <si>
    <t>PRIBETICH Pierre</t>
  </si>
  <si>
    <t>BOUZIANE Kheira</t>
  </si>
  <si>
    <t>Kheira</t>
  </si>
  <si>
    <t>NAUCHE Philippe</t>
  </si>
  <si>
    <t xml:space="preserve">Corrèze </t>
  </si>
  <si>
    <t>BEZOUI Céline</t>
  </si>
  <si>
    <t xml:space="preserve">Cher </t>
  </si>
  <si>
    <t>Céline</t>
  </si>
  <si>
    <t>SINSOULIER BIGOT Agnès</t>
  </si>
  <si>
    <t>SINSOULIER_BIGOT Agnès</t>
  </si>
  <si>
    <t>GALUT Yann</t>
  </si>
  <si>
    <t>ROYAL Ségolène</t>
  </si>
  <si>
    <t xml:space="preserve">Charente-Maritime </t>
  </si>
  <si>
    <t>Ségolène</t>
  </si>
  <si>
    <t>TALLARD Suzanne</t>
  </si>
  <si>
    <t>Suzanne</t>
  </si>
  <si>
    <t>QUERE Catherine</t>
  </si>
  <si>
    <t>DUGAS RAVENEAU Fabienne</t>
  </si>
  <si>
    <t>DUGAS_RAVENEAU Fabienne</t>
  </si>
  <si>
    <t>CALMETTE Alain</t>
  </si>
  <si>
    <t xml:space="preserve">Cantal </t>
  </si>
  <si>
    <t>DURON Philippe</t>
  </si>
  <si>
    <t xml:space="preserve">Calvados </t>
  </si>
  <si>
    <t>DUMONT Laurence</t>
  </si>
  <si>
    <t>VALTER Clotilde</t>
  </si>
  <si>
    <t>Clotilde</t>
  </si>
  <si>
    <t>MONNET Anne Marie</t>
  </si>
  <si>
    <t>MONNET Anne-Marie</t>
  </si>
  <si>
    <t>EELV - ATTARD Isabelle</t>
  </si>
  <si>
    <t>ATTARD Isabelle</t>
  </si>
  <si>
    <t>MASSE Christophe</t>
  </si>
  <si>
    <t xml:space="preserve">Bouches-du-Rhône </t>
  </si>
  <si>
    <t>MIGNARD Jean Pierre</t>
  </si>
  <si>
    <t>MIGNARD Jean-Pierre</t>
  </si>
  <si>
    <t>ANDRIEUX Sylvie</t>
  </si>
  <si>
    <t>MENNUCCI Patrick</t>
  </si>
  <si>
    <t>CARLOTTI Marie Arlette</t>
  </si>
  <si>
    <t>CARLOTTI Marie-Arlette</t>
  </si>
  <si>
    <t>Marie-Arlette</t>
  </si>
  <si>
    <t>EELV - SEMERIVA Pierre</t>
  </si>
  <si>
    <t>SEMERIVA Pierre</t>
  </si>
  <si>
    <t>JIBRAYEL Henri</t>
  </si>
  <si>
    <t>FERRAND Olivier</t>
  </si>
  <si>
    <t>EELV - GRANDJEAN Denis</t>
  </si>
  <si>
    <t>GRANDJEAN Denis</t>
  </si>
  <si>
    <t>EELV - LAMBERT François Michel</t>
  </si>
  <si>
    <t>LAMBERT François Michel</t>
  </si>
  <si>
    <t>François Michel</t>
  </si>
  <si>
    <t>LENFANT Gaëlle</t>
  </si>
  <si>
    <t>Gaëlle</t>
  </si>
  <si>
    <t>BURRONI Vincent</t>
  </si>
  <si>
    <t>RAIMONDI René</t>
  </si>
  <si>
    <t>René</t>
  </si>
  <si>
    <t>CIOT Jean David</t>
  </si>
  <si>
    <t>CIOT Jean-David</t>
  </si>
  <si>
    <t>Jean-David</t>
  </si>
  <si>
    <t>AUBERT Nicette (DVG)</t>
  </si>
  <si>
    <t>AUBERT Nicette</t>
  </si>
  <si>
    <t>Nicette</t>
  </si>
  <si>
    <t>VAUZELLE  Michel</t>
  </si>
  <si>
    <t>VAUZELLE Michel</t>
  </si>
  <si>
    <t xml:space="preserve"> Michel</t>
  </si>
  <si>
    <t>BULTEL HERMENT Monique</t>
  </si>
  <si>
    <t xml:space="preserve">Aveyron </t>
  </si>
  <si>
    <t>BULTEL_HERMENT Monique</t>
  </si>
  <si>
    <t>MARCEL Marie Lou</t>
  </si>
  <si>
    <t>MARCEL Marie-Lou</t>
  </si>
  <si>
    <t>Marie-Lou</t>
  </si>
  <si>
    <t>EELV - FOULQUIER Marie Thérèse</t>
  </si>
  <si>
    <t>FOULQUIER Marie Thérèse</t>
  </si>
  <si>
    <t>FOULQUIER Marie-Thérèse</t>
  </si>
  <si>
    <t>Marie-Thérèse</t>
  </si>
  <si>
    <t>PEREZ Jean Claude</t>
  </si>
  <si>
    <t xml:space="preserve">Aude </t>
  </si>
  <si>
    <t>PEREZ Jean-Claude</t>
  </si>
  <si>
    <t>FABRE Marie Hélène</t>
  </si>
  <si>
    <t>FABRE Marie-Hélène</t>
  </si>
  <si>
    <t>DUPRE Jean Paul</t>
  </si>
  <si>
    <t>DUPRE Jean-Paul</t>
  </si>
  <si>
    <t>FOURNIER Yves</t>
  </si>
  <si>
    <t xml:space="preserve">Aube </t>
  </si>
  <si>
    <t>JOLY Lorette</t>
  </si>
  <si>
    <t>Lorette</t>
  </si>
  <si>
    <t>MASSAT Frédérique</t>
  </si>
  <si>
    <t xml:space="preserve">Ariège </t>
  </si>
  <si>
    <t>Frédérique</t>
  </si>
  <si>
    <t>FAURE Alain</t>
  </si>
  <si>
    <t>LEDOUX Claudine</t>
  </si>
  <si>
    <t xml:space="preserve">Ardennes </t>
  </si>
  <si>
    <t>LEONARD Christophe</t>
  </si>
  <si>
    <t>TERRASSE Pascal</t>
  </si>
  <si>
    <t xml:space="preserve">Ardèche </t>
  </si>
  <si>
    <t>DUSSOPT Olivier</t>
  </si>
  <si>
    <t>BUIS Sabine</t>
  </si>
  <si>
    <t>Sabine</t>
  </si>
  <si>
    <t>ALLEMAND Patrick</t>
  </si>
  <si>
    <t xml:space="preserve">Alpes Maritimes </t>
  </si>
  <si>
    <t>EELV - ASCHIERI André</t>
  </si>
  <si>
    <t>ASCHIERI André</t>
  </si>
  <si>
    <t>DOREJO Christine</t>
  </si>
  <si>
    <t>GERARD Pascale</t>
  </si>
  <si>
    <t>CUTURELLO Paul</t>
  </si>
  <si>
    <t>GAUTIER Sylvie</t>
  </si>
  <si>
    <t>DEBORDE Elisabeth</t>
  </si>
  <si>
    <t>GOURDON Marie Louise</t>
  </si>
  <si>
    <t>GOURDON Marie-Louise</t>
  </si>
  <si>
    <t>BERGER Karine</t>
  </si>
  <si>
    <t xml:space="preserve">Hautes-Alpes </t>
  </si>
  <si>
    <t>SAUVAN Gilbert</t>
  </si>
  <si>
    <t xml:space="preserve">Alpes-de-Haute Provence </t>
  </si>
  <si>
    <t>CASTANER Christophe</t>
  </si>
  <si>
    <t>CHAMBEFORT Guy</t>
  </si>
  <si>
    <t xml:space="preserve">Allier </t>
  </si>
  <si>
    <t>LESTERLIN Bernard</t>
  </si>
  <si>
    <t>MELLOULI Akli</t>
  </si>
  <si>
    <t xml:space="preserve">Val-de-Marne </t>
  </si>
  <si>
    <t>Akli</t>
  </si>
  <si>
    <t>CATHALA Laurent</t>
  </si>
  <si>
    <t>ABRAHAM THISSE Simone</t>
  </si>
  <si>
    <t>ABRAHAM_THISSE Simone</t>
  </si>
  <si>
    <t>Simone</t>
  </si>
  <si>
    <t>ADOMO Caroline</t>
  </si>
  <si>
    <t>EELV - ABEILLE Laurence</t>
  </si>
  <si>
    <t>ABEILLE Laurence</t>
  </si>
  <si>
    <t>BRIDEY Jean Jacques</t>
  </si>
  <si>
    <t>BRIDEY Jean-Jacques</t>
  </si>
  <si>
    <t>RICHARD Patricia</t>
  </si>
  <si>
    <t>ROUQUET René</t>
  </si>
  <si>
    <t>LE BOUILLONNEC Jean Yves</t>
  </si>
  <si>
    <t>LE_BOUILLONNEC Jean-Yves</t>
  </si>
  <si>
    <t>CALABRESE Toussainte</t>
  </si>
  <si>
    <t xml:space="preserve">Pyrénées-Orientales </t>
  </si>
  <si>
    <t>Toussainte</t>
  </si>
  <si>
    <t>NEUVILLE Ségolène</t>
  </si>
  <si>
    <t>AYLAGAS Pierre</t>
  </si>
  <si>
    <t>KHIROUNI Chaynesse</t>
  </si>
  <si>
    <t xml:space="preserve">Meurthe-et-Moselle </t>
  </si>
  <si>
    <t>Chaynesse</t>
  </si>
  <si>
    <t>FERON Hervé</t>
  </si>
  <si>
    <t>ECKERT Christian</t>
  </si>
  <si>
    <t>EELV - HOUCHARD Marie Neige</t>
  </si>
  <si>
    <t>HOUCHARD Marie Neige</t>
  </si>
  <si>
    <t>HOUCHARD Marie-Neige</t>
  </si>
  <si>
    <t>Marie-Neige</t>
  </si>
  <si>
    <t>POTIER Dominique</t>
  </si>
  <si>
    <t>LE DEAUT Jean Yves</t>
  </si>
  <si>
    <t>LE_DEAUT Jean-Yves</t>
  </si>
  <si>
    <t>PINVILLE Martine</t>
  </si>
  <si>
    <t xml:space="preserve">Charente </t>
  </si>
  <si>
    <t>REYNAUD Marie Line</t>
  </si>
  <si>
    <t>REYNAUD Marie-Line</t>
  </si>
  <si>
    <t>Marie-Line</t>
  </si>
  <si>
    <t>LAMBERT Jérôme</t>
  </si>
  <si>
    <t>FERREIRA Anne</t>
  </si>
  <si>
    <t xml:space="preserve">Aisne </t>
  </si>
  <si>
    <t>BRICOUT Jean Louis</t>
  </si>
  <si>
    <t>BRICOUT Jean-Louis</t>
  </si>
  <si>
    <t>DEBAT Jean François</t>
  </si>
  <si>
    <t xml:space="preserve">Ain </t>
  </si>
  <si>
    <t>DEBAT Jean-François</t>
  </si>
  <si>
    <t>EELV - VERNAY Paul</t>
  </si>
  <si>
    <t>VERNAY Paul</t>
  </si>
  <si>
    <t>FOGNINI Jean Marc</t>
  </si>
  <si>
    <t>FOGNINI Jean-Marc</t>
  </si>
  <si>
    <t>EXPOSITO Josiane</t>
  </si>
  <si>
    <t>Josiane</t>
  </si>
  <si>
    <t>BAREIGTS Ericka</t>
  </si>
  <si>
    <t>La Réunion</t>
  </si>
  <si>
    <t>Ericka</t>
  </si>
  <si>
    <t xml:space="preserve">LOUGNON Laurence </t>
  </si>
  <si>
    <t xml:space="preserve">Laurence </t>
  </si>
  <si>
    <t>VLODY Jean Jacques</t>
  </si>
  <si>
    <t>VLODY Jean-Jacques</t>
  </si>
  <si>
    <t xml:space="preserve">LEBRETON Patrick </t>
  </si>
  <si>
    <t xml:space="preserve">Patrick </t>
  </si>
  <si>
    <t xml:space="preserve">FRUTEAU Jean-Claude </t>
  </si>
  <si>
    <t xml:space="preserve">Jean-Claude </t>
  </si>
  <si>
    <t>ORPHE Monique</t>
  </si>
  <si>
    <t xml:space="preserve">LASSON Jean Marie </t>
  </si>
  <si>
    <t>LASSON Jean-Marie-</t>
  </si>
  <si>
    <t>Jean-Marie-</t>
  </si>
  <si>
    <t>NARASSIGUIN Corinne</t>
  </si>
  <si>
    <t>Fédération des Français de l'Etranger</t>
  </si>
  <si>
    <t>EELV - CORONADO Sergio</t>
  </si>
  <si>
    <t>CORONADO Sergio</t>
  </si>
  <si>
    <t>Sergio</t>
  </si>
  <si>
    <t>LEMAIRE Axelle</t>
  </si>
  <si>
    <t>Axelle</t>
  </si>
  <si>
    <t>CORDERY Philip</t>
  </si>
  <si>
    <t>Philip</t>
  </si>
  <si>
    <t>LEROY Arnaud</t>
  </si>
  <si>
    <t>CASTIONI Nicole</t>
  </si>
  <si>
    <t>LE BORGN' Pierre Yves</t>
  </si>
  <si>
    <t>LE_BORGN' Pierre-Yves</t>
  </si>
  <si>
    <t>POZNANSKI Daphna</t>
  </si>
  <si>
    <t>Daphna</t>
  </si>
  <si>
    <t>AMIRSHAHI Pouria</t>
  </si>
  <si>
    <t>Pouria</t>
  </si>
  <si>
    <t>CHAOUI Jean Daniel</t>
  </si>
  <si>
    <t>CHAOUI Jean-Daniel</t>
  </si>
  <si>
    <t>Jean-Daniel</t>
  </si>
  <si>
    <t>VILLARD Marc</t>
  </si>
  <si>
    <t>RENUCCI Simon (DVG)</t>
  </si>
  <si>
    <t xml:space="preserve">Corse du Sud </t>
  </si>
  <si>
    <t>2a</t>
  </si>
  <si>
    <t>RENUCCI Simon</t>
  </si>
  <si>
    <t>Simon</t>
  </si>
  <si>
    <t>PRG - BARTOLI Paul Marie</t>
  </si>
  <si>
    <t>BARTOLI Paul-Marie</t>
  </si>
  <si>
    <t>Paul-Marie</t>
  </si>
  <si>
    <t>MUP</t>
  </si>
  <si>
    <t>gel</t>
  </si>
  <si>
    <t>MRC</t>
  </si>
  <si>
    <t>PRG</t>
  </si>
  <si>
    <t>réservation femme - vote en attente</t>
  </si>
  <si>
    <t xml:space="preserve">Haute-Marne </t>
  </si>
  <si>
    <t>gel partenaire</t>
  </si>
  <si>
    <t xml:space="preserve">Haute-Corse </t>
  </si>
  <si>
    <t>2b</t>
  </si>
  <si>
    <t>ZA</t>
  </si>
  <si>
    <t>ZB</t>
  </si>
  <si>
    <t>ZC</t>
  </si>
  <si>
    <t>ZD</t>
  </si>
  <si>
    <t>ZM</t>
  </si>
  <si>
    <t>ZN</t>
  </si>
  <si>
    <t>ZP</t>
  </si>
  <si>
    <t>ZS</t>
  </si>
  <si>
    <t>Saint-Pierre-et-Miquelon</t>
  </si>
  <si>
    <t>ZW</t>
  </si>
  <si>
    <t>ZX</t>
  </si>
  <si>
    <t>ZZ</t>
  </si>
  <si>
    <t>Abstentions</t>
  </si>
  <si>
    <t>&lt;30%</t>
  </si>
  <si>
    <t>30-40%</t>
  </si>
  <si>
    <t>40-45%</t>
  </si>
  <si>
    <t>45-48%</t>
  </si>
  <si>
    <t>48-50%</t>
  </si>
  <si>
    <t>50-52%</t>
  </si>
  <si>
    <t>52-55%</t>
  </si>
  <si>
    <t>55-60%</t>
  </si>
  <si>
    <t>60-70%</t>
  </si>
  <si>
    <t>&gt;70%</t>
  </si>
  <si>
    <t>très difficiles</t>
  </si>
  <si>
    <t>difficiles</t>
  </si>
  <si>
    <t>gagnables</t>
  </si>
  <si>
    <t>perdables</t>
  </si>
  <si>
    <t>faciles</t>
  </si>
  <si>
    <t>très faciles</t>
  </si>
  <si>
    <t>mUMP</t>
  </si>
  <si>
    <t>fUMP</t>
  </si>
  <si>
    <t>mPS</t>
  </si>
  <si>
    <t>fPS</t>
  </si>
  <si>
    <t>statut</t>
  </si>
  <si>
    <t>Guillaume LACROIX</t>
  </si>
  <si>
    <t>Jacques KRABAL</t>
  </si>
  <si>
    <t> Frédéric ALLIOT</t>
  </si>
  <si>
    <t>Paul VERNAY</t>
  </si>
  <si>
    <t>Jean-Luc LAURENT</t>
  </si>
  <si>
    <t>Roger-Gérard SCHWARTZENBERG</t>
  </si>
  <si>
    <t>M. Pascal JAVERLIAT</t>
  </si>
  <si>
    <t>Joël GIRAUD</t>
  </si>
  <si>
    <t>M</t>
  </si>
  <si>
    <t>Eric MARTIN</t>
  </si>
  <si>
    <t>René GAUDOT</t>
  </si>
  <si>
    <t>Alain TOURRET</t>
  </si>
  <si>
    <t>Pascal FERCHAUD</t>
  </si>
  <si>
    <t> Patrick MOLINOZ</t>
  </si>
  <si>
    <t>Catherine COUTARD</t>
  </si>
  <si>
    <t>Michel CHAMPREDON</t>
  </si>
  <si>
    <t>Harold HUWART</t>
  </si>
  <si>
    <t>Raphaël PERRIN</t>
  </si>
  <si>
    <t>ps</t>
  </si>
  <si>
    <t>Dominique ORLIAC</t>
  </si>
  <si>
    <t>Jean-Michel Marchand</t>
  </si>
  <si>
    <t>Gérard SAURE</t>
  </si>
  <si>
    <t>Christian HUTIN</t>
  </si>
  <si>
    <t>Eric POURCHEZ</t>
  </si>
  <si>
    <t>Jean-Pierre COSSIN</t>
  </si>
  <si>
    <t>Bertrand BRASSENS</t>
  </si>
  <si>
    <t>Stéphane SAINT-ANDRE</t>
  </si>
  <si>
    <t>Jeanine DUBIE</t>
  </si>
  <si>
    <t> France GAMERRE</t>
  </si>
  <si>
    <t>Marie-France MARCOS</t>
  </si>
  <si>
    <t>Gilles ALAYRAC</t>
  </si>
  <si>
    <t>Eddie AÏT</t>
  </si>
  <si>
    <t>Sylvia PINEL</t>
  </si>
  <si>
    <t>Ladislas POLSKI</t>
  </si>
  <si>
    <t>Joël CANAPA</t>
  </si>
  <si>
    <t> Etienne BUTZBACH</t>
  </si>
  <si>
    <t>Julien LANDFRIED</t>
  </si>
  <si>
    <t>Maurice BOSCAVERT</t>
  </si>
  <si>
    <t>Jean ZUCARELLI</t>
  </si>
  <si>
    <t xml:space="preserve">Paul GIACOBBI </t>
  </si>
  <si>
    <t>Francis SAINT-LEGER</t>
  </si>
  <si>
    <t>(tous les dvd sont m)</t>
  </si>
  <si>
    <t>David VERGÉ</t>
  </si>
  <si>
    <t>zw-1</t>
  </si>
  <si>
    <t>Epifano TUI, Simione VANAI</t>
  </si>
  <si>
    <t>Louis MUSSINGTON</t>
  </si>
  <si>
    <t>zx-1</t>
  </si>
  <si>
    <t>Francis PAULOBY?</t>
  </si>
  <si>
    <t>Thomas ZLOWODZKI</t>
  </si>
  <si>
    <t>Poema TANG-PIDOUX</t>
  </si>
  <si>
    <t>Jean-Christophe FROMANTIN</t>
  </si>
  <si>
    <t>Sophie Dessus</t>
  </si>
  <si>
    <t>Nicolas Bays</t>
  </si>
  <si>
    <t>Gérard Salat</t>
  </si>
  <si>
    <t>Michel Vergnier</t>
  </si>
  <si>
    <t>Jacques Cresta</t>
  </si>
  <si>
    <t>Pascale Boistard</t>
  </si>
  <si>
    <t>Jean-Marc Germain</t>
  </si>
  <si>
    <t>Michel Pajon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</si>
  <si>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</si>
  <si>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</si>
  <si>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</si>
  <si>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</si>
  <si>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</si>
  <si>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</si>
  <si>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</si>
  <si>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</si>
  <si>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</si>
  <si>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2-5</t>
  </si>
  <si>
    <t>3-1</t>
  </si>
  <si>
    <t>3-2</t>
  </si>
  <si>
    <t>3-3</t>
  </si>
  <si>
    <t>4-1</t>
  </si>
  <si>
    <t>4-2</t>
  </si>
  <si>
    <t>5-1</t>
  </si>
  <si>
    <t>5-2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</si>
  <si>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</si>
  <si>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</si>
  <si>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</si>
  <si>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</si>
  <si>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</si>
  <si>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</si>
  <si>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</si>
  <si>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</si>
  <si>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</si>
  <si>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7-1</t>
  </si>
  <si>
    <t>7-2</t>
  </si>
  <si>
    <t>7-3</t>
  </si>
  <si>
    <t>8-1</t>
  </si>
  <si>
    <t>8-2</t>
  </si>
  <si>
    <t>8-3</t>
  </si>
  <si>
    <t>9-1</t>
  </si>
  <si>
    <t>9-2</t>
  </si>
  <si>
    <t>10-1</t>
  </si>
  <si>
    <t>10-2</t>
  </si>
  <si>
    <t>10-3</t>
  </si>
  <si>
    <t>11-1</t>
  </si>
  <si>
    <t>11-2</t>
  </si>
  <si>
    <t>11-3</t>
  </si>
  <si>
    <t>12-1</t>
  </si>
  <si>
    <t>12-2</t>
  </si>
  <si>
    <t>12-3</t>
  </si>
  <si>
    <t>13-1</t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</si>
  <si>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</si>
  <si>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</si>
  <si>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</si>
  <si>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</si>
  <si>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</si>
  <si>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</si>
  <si>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</si>
  <si>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</si>
  <si>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</si>
  <si>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</si>
  <si>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</si>
  <si>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</si>
  <si>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</si>
  <si>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13-15</t>
  </si>
  <si>
    <t>13-16</t>
  </si>
  <si>
    <t>14-1</t>
  </si>
  <si>
    <t>14-2</t>
  </si>
  <si>
    <t>14-3</t>
  </si>
  <si>
    <t>14-4</t>
  </si>
  <si>
    <t>14-5</t>
  </si>
  <si>
    <t>14-6</t>
  </si>
  <si>
    <t>15-1</t>
  </si>
  <si>
    <t>15-2</t>
  </si>
  <si>
    <t>16-1</t>
  </si>
  <si>
    <t>16-2</t>
  </si>
  <si>
    <t>16-3</t>
  </si>
  <si>
    <t>17-1</t>
  </si>
  <si>
    <t>17-2</t>
  </si>
  <si>
    <t>17-3</t>
  </si>
  <si>
    <t>17-4</t>
  </si>
  <si>
    <t>17-5</t>
  </si>
  <si>
    <t>18-1</t>
  </si>
  <si>
    <t>18-2</t>
  </si>
  <si>
    <t>18-3</t>
  </si>
  <si>
    <t>19-1</t>
  </si>
  <si>
    <t>19-2</t>
  </si>
  <si>
    <t>21-1</t>
  </si>
  <si>
    <t>21-2</t>
  </si>
  <si>
    <t>21-3</t>
  </si>
  <si>
    <t>21-4</t>
  </si>
  <si>
    <t>21-5</t>
  </si>
  <si>
    <t>22-1</t>
  </si>
  <si>
    <t>22-2</t>
  </si>
  <si>
    <t>22-3</t>
  </si>
  <si>
    <t>22-4</t>
  </si>
  <si>
    <t>22-5</t>
  </si>
  <si>
    <t>23-1</t>
  </si>
  <si>
    <t>24-1</t>
  </si>
  <si>
    <t>24-2</t>
  </si>
  <si>
    <t>24-3</t>
  </si>
  <si>
    <t>24-4</t>
  </si>
  <si>
    <t>25-1</t>
  </si>
  <si>
    <t>25-2</t>
  </si>
  <si>
    <t>25-3</t>
  </si>
  <si>
    <t>25-4</t>
  </si>
  <si>
    <t>25-5</t>
  </si>
  <si>
    <t>26-1</t>
  </si>
  <si>
    <t>26-2</t>
  </si>
  <si>
    <t>26-3</t>
  </si>
  <si>
    <t>26-4</t>
  </si>
  <si>
    <t>27-1</t>
  </si>
  <si>
    <t>27-2</t>
  </si>
  <si>
    <t>27-3</t>
  </si>
  <si>
    <t>27-4</t>
  </si>
  <si>
    <t>27-5</t>
  </si>
  <si>
    <t>28-1</t>
  </si>
  <si>
    <t>28-2</t>
  </si>
  <si>
    <t>28-3</t>
  </si>
  <si>
    <t>28-4</t>
  </si>
  <si>
    <t>29-1</t>
  </si>
  <si>
    <t>29-2</t>
  </si>
  <si>
    <t>29-3</t>
  </si>
  <si>
    <t>29-4</t>
  </si>
  <si>
    <t>29-5</t>
  </si>
  <si>
    <t>29-6</t>
  </si>
  <si>
    <t>29-7</t>
  </si>
  <si>
    <t>29-8</t>
  </si>
  <si>
    <t>30-1</t>
  </si>
  <si>
    <t>30-2</t>
  </si>
  <si>
    <t>30-3</t>
  </si>
  <si>
    <t>30-4</t>
  </si>
  <si>
    <t>30-5</t>
  </si>
  <si>
    <t>30-6</t>
  </si>
  <si>
    <t>31-1</t>
  </si>
  <si>
    <t>31-2</t>
  </si>
  <si>
    <t>31-3</t>
  </si>
  <si>
    <t>31-4</t>
  </si>
  <si>
    <t>31-5</t>
  </si>
  <si>
    <t>31-6</t>
  </si>
  <si>
    <t>31-7</t>
  </si>
  <si>
    <t>31-8</t>
  </si>
  <si>
    <t>31-9</t>
  </si>
  <si>
    <t>31-10</t>
  </si>
  <si>
    <t>32-1</t>
  </si>
  <si>
    <t>32-2</t>
  </si>
  <si>
    <t>33-1</t>
  </si>
  <si>
    <t>33-2</t>
  </si>
  <si>
    <t>33-3</t>
  </si>
  <si>
    <t>33-4</t>
  </si>
  <si>
    <t>33-5</t>
  </si>
  <si>
    <t>33-6</t>
  </si>
  <si>
    <t>33-7</t>
  </si>
  <si>
    <t>33-8</t>
  </si>
  <si>
    <t>33-9</t>
  </si>
  <si>
    <t>33-10</t>
  </si>
  <si>
    <t>33-11</t>
  </si>
  <si>
    <t>33-12</t>
  </si>
  <si>
    <t>34-1</t>
  </si>
  <si>
    <t>34-2</t>
  </si>
  <si>
    <t>34-3</t>
  </si>
  <si>
    <t>34-4</t>
  </si>
  <si>
    <t>34-5</t>
  </si>
  <si>
    <t>34-6</t>
  </si>
  <si>
    <t>34-7</t>
  </si>
  <si>
    <t>34-8</t>
  </si>
  <si>
    <t>34-9</t>
  </si>
  <si>
    <t>35-1</t>
  </si>
  <si>
    <t>35-2</t>
  </si>
  <si>
    <t>35-3</t>
  </si>
  <si>
    <t>35-4</t>
  </si>
  <si>
    <t>35-5</t>
  </si>
  <si>
    <t>35-6</t>
  </si>
  <si>
    <t>35-7</t>
  </si>
  <si>
    <t>35-8</t>
  </si>
  <si>
    <t>36-1</t>
  </si>
  <si>
    <t>36-2</t>
  </si>
  <si>
    <t>37-1</t>
  </si>
  <si>
    <t>37-2</t>
  </si>
  <si>
    <t>37-3</t>
  </si>
  <si>
    <t>37-4</t>
  </si>
  <si>
    <t>37-5</t>
  </si>
  <si>
    <t>38-1</t>
  </si>
  <si>
    <t>38-2</t>
  </si>
  <si>
    <t>38-3</t>
  </si>
  <si>
    <t>38-4</t>
  </si>
  <si>
    <t>38-5</t>
  </si>
  <si>
    <t>38-6</t>
  </si>
  <si>
    <t>38-7</t>
  </si>
  <si>
    <t>38-8</t>
  </si>
  <si>
    <t>38-9</t>
  </si>
  <si>
    <t>38-10</t>
  </si>
  <si>
    <t>39-1</t>
  </si>
  <si>
    <t>39-2</t>
  </si>
  <si>
    <t>39-3</t>
  </si>
  <si>
    <t>40-1</t>
  </si>
  <si>
    <t>40-2</t>
  </si>
  <si>
    <t>40-3</t>
  </si>
  <si>
    <t>41-1</t>
  </si>
  <si>
    <t>41-2</t>
  </si>
  <si>
    <t>41-3</t>
  </si>
  <si>
    <t>42-1</t>
  </si>
  <si>
    <t>42-2</t>
  </si>
  <si>
    <t>42-3</t>
  </si>
  <si>
    <t>42-4</t>
  </si>
  <si>
    <t>42-5</t>
  </si>
  <si>
    <t>42-6</t>
  </si>
  <si>
    <t>43-1</t>
  </si>
  <si>
    <t>43-2</t>
  </si>
  <si>
    <t>44-1</t>
  </si>
  <si>
    <t>44-2</t>
  </si>
  <si>
    <t>44-3</t>
  </si>
  <si>
    <t>44-4</t>
  </si>
  <si>
    <t>44-5</t>
  </si>
  <si>
    <t>44-6</t>
  </si>
  <si>
    <t>44-7</t>
  </si>
  <si>
    <t>44-8</t>
  </si>
  <si>
    <t>44-9</t>
  </si>
  <si>
    <t>44-10</t>
  </si>
  <si>
    <t>45-1</t>
  </si>
  <si>
    <t>45-2</t>
  </si>
  <si>
    <t>45-3</t>
  </si>
  <si>
    <t>45-4</t>
  </si>
  <si>
    <t>45-5</t>
  </si>
  <si>
    <t>45-6</t>
  </si>
  <si>
    <t>46-1</t>
  </si>
  <si>
    <t>46-2</t>
  </si>
  <si>
    <t>47-1</t>
  </si>
  <si>
    <t>47-2</t>
  </si>
  <si>
    <t>47-3</t>
  </si>
  <si>
    <t>48-1</t>
  </si>
  <si>
    <t>49-1</t>
  </si>
  <si>
    <t>49-2</t>
  </si>
  <si>
    <t>49-3</t>
  </si>
  <si>
    <t>49-4</t>
  </si>
  <si>
    <t>49-5</t>
  </si>
  <si>
    <t>49-6</t>
  </si>
  <si>
    <t>49-7</t>
  </si>
  <si>
    <t>50-1</t>
  </si>
  <si>
    <t>50-2</t>
  </si>
  <si>
    <t>50-3</t>
  </si>
  <si>
    <t>50-4</t>
  </si>
  <si>
    <t>51-1</t>
  </si>
  <si>
    <t>51-2</t>
  </si>
  <si>
    <t>51-3</t>
  </si>
  <si>
    <t>51-4</t>
  </si>
  <si>
    <t>51-5</t>
  </si>
  <si>
    <t>53-1</t>
  </si>
  <si>
    <t>53-2</t>
  </si>
  <si>
    <t>53-3</t>
  </si>
  <si>
    <t>54-1</t>
  </si>
  <si>
    <t>54-2</t>
  </si>
  <si>
    <t>54-3</t>
  </si>
  <si>
    <t>54-4</t>
  </si>
  <si>
    <t>54-5</t>
  </si>
  <si>
    <t>54-6</t>
  </si>
  <si>
    <t>55-1</t>
  </si>
  <si>
    <t>55-2</t>
  </si>
  <si>
    <t>56-1</t>
  </si>
  <si>
    <t>56-2</t>
  </si>
  <si>
    <t>56-3</t>
  </si>
  <si>
    <t>56-4</t>
  </si>
  <si>
    <t>56-5</t>
  </si>
  <si>
    <t>56-6</t>
  </si>
  <si>
    <t>57-1</t>
  </si>
  <si>
    <t>57-2</t>
  </si>
  <si>
    <t>57-3</t>
  </si>
  <si>
    <t>57-4</t>
  </si>
  <si>
    <t>57-5</t>
  </si>
  <si>
    <t>57-6</t>
  </si>
  <si>
    <t>57-7</t>
  </si>
  <si>
    <t>57-8</t>
  </si>
  <si>
    <t>57-9</t>
  </si>
  <si>
    <t>58-1</t>
  </si>
  <si>
    <t>58-2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</si>
  <si>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</si>
  <si>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</si>
  <si>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</si>
  <si>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</si>
  <si>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</si>
  <si>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</si>
  <si>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</si>
  <si>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</si>
  <si>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</si>
  <si>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59-10</t>
  </si>
  <si>
    <t>59-11</t>
  </si>
  <si>
    <t>59-12</t>
  </si>
  <si>
    <t>59-13</t>
  </si>
  <si>
    <t>59-14</t>
  </si>
  <si>
    <t>59-15</t>
  </si>
  <si>
    <t>59-16</t>
  </si>
  <si>
    <t>59-17</t>
  </si>
  <si>
    <t>59-18</t>
  </si>
  <si>
    <t>59-19</t>
  </si>
  <si>
    <t>59-20</t>
  </si>
  <si>
    <t>59-21</t>
  </si>
  <si>
    <t>60-1</t>
  </si>
  <si>
    <t>60-2</t>
  </si>
  <si>
    <t>60-3</t>
  </si>
  <si>
    <t>60-4</t>
  </si>
  <si>
    <t>60-5</t>
  </si>
  <si>
    <t>60-6</t>
  </si>
  <si>
    <t>60-7</t>
  </si>
  <si>
    <t>61-1</t>
  </si>
  <si>
    <t>61-2</t>
  </si>
  <si>
    <t>61-3</t>
  </si>
  <si>
    <t>62-1</t>
  </si>
  <si>
    <t>62-2</t>
  </si>
  <si>
    <t>62-3</t>
  </si>
  <si>
    <t>62-4</t>
  </si>
  <si>
    <t>62-5</t>
  </si>
  <si>
    <t>62-6</t>
  </si>
  <si>
    <t>62-7</t>
  </si>
  <si>
    <t>62-8</t>
  </si>
  <si>
    <t>62-9</t>
  </si>
  <si>
    <t>62-10</t>
  </si>
  <si>
    <t>62-11</t>
  </si>
  <si>
    <t>62-12</t>
  </si>
  <si>
    <t>63-1</t>
  </si>
  <si>
    <t>63-2</t>
  </si>
  <si>
    <t>63-3</t>
  </si>
  <si>
    <t>63-4</t>
  </si>
  <si>
    <t>63-5</t>
  </si>
  <si>
    <t>64-1</t>
  </si>
  <si>
    <t>64-2</t>
  </si>
  <si>
    <t>64-3</t>
  </si>
  <si>
    <t>64-4</t>
  </si>
  <si>
    <t>64-5</t>
  </si>
  <si>
    <t>64-6</t>
  </si>
  <si>
    <t>65-1</t>
  </si>
  <si>
    <t>65-2</t>
  </si>
  <si>
    <t>66-1</t>
  </si>
  <si>
    <t>66-2</t>
  </si>
  <si>
    <t>66-3</t>
  </si>
  <si>
    <t>66-4</t>
  </si>
  <si>
    <t>67-1</t>
  </si>
  <si>
    <t>67-2</t>
  </si>
  <si>
    <t>67-3</t>
  </si>
  <si>
    <t>67-4</t>
  </si>
  <si>
    <t>67-5</t>
  </si>
  <si>
    <t>67-6</t>
  </si>
  <si>
    <t>67-7</t>
  </si>
  <si>
    <t>67-8</t>
  </si>
  <si>
    <t>67-9</t>
  </si>
  <si>
    <t>68-1</t>
  </si>
  <si>
    <t>68-2</t>
  </si>
  <si>
    <t>68-3</t>
  </si>
  <si>
    <t>68-4</t>
  </si>
  <si>
    <t>68-5</t>
  </si>
  <si>
    <t>68-6</t>
  </si>
  <si>
    <t>69-1</t>
  </si>
  <si>
    <t>69-2</t>
  </si>
  <si>
    <t>69-3</t>
  </si>
  <si>
    <t>69-4</t>
  </si>
  <si>
    <t>69-5</t>
  </si>
  <si>
    <t>69-6</t>
  </si>
  <si>
    <t>69-7</t>
  </si>
  <si>
    <t>69-8</t>
  </si>
  <si>
    <t>69-9</t>
  </si>
  <si>
    <t>69-10</t>
  </si>
  <si>
    <t>69-11</t>
  </si>
  <si>
    <t>69-12</t>
  </si>
  <si>
    <t>69-13</t>
  </si>
  <si>
    <t>69-14</t>
  </si>
  <si>
    <t>70-1</t>
  </si>
  <si>
    <t>70-2</t>
  </si>
  <si>
    <t>71-1</t>
  </si>
  <si>
    <t>71-2</t>
  </si>
  <si>
    <t>71-3</t>
  </si>
  <si>
    <t>71-4</t>
  </si>
  <si>
    <t>71-5</t>
  </si>
  <si>
    <t>72-1</t>
  </si>
  <si>
    <t>72-2</t>
  </si>
  <si>
    <t>72-3</t>
  </si>
  <si>
    <t>72-4</t>
  </si>
  <si>
    <t>72-5</t>
  </si>
  <si>
    <t>73-1</t>
  </si>
  <si>
    <t>73-2</t>
  </si>
  <si>
    <t>73-3</t>
  </si>
  <si>
    <t>73-4</t>
  </si>
  <si>
    <t>74-1</t>
  </si>
  <si>
    <t>74-2</t>
  </si>
  <si>
    <t>74-3</t>
  </si>
  <si>
    <t>74-4</t>
  </si>
  <si>
    <t>74-5</t>
  </si>
  <si>
    <t>74-6</t>
  </si>
  <si>
    <t>75-1</t>
  </si>
  <si>
    <t>75-2</t>
  </si>
  <si>
    <t>75-3</t>
  </si>
  <si>
    <t>75-4</t>
  </si>
  <si>
    <t>75-5</t>
  </si>
  <si>
    <t>75-6</t>
  </si>
  <si>
    <t>75-7</t>
  </si>
  <si>
    <t>75-8</t>
  </si>
  <si>
    <t>75-9</t>
  </si>
  <si>
    <t>75-10</t>
  </si>
  <si>
    <t>75-11</t>
  </si>
  <si>
    <t>75-12</t>
  </si>
  <si>
    <t>75-13</t>
  </si>
  <si>
    <t>75-14</t>
  </si>
  <si>
    <t>75-15</t>
  </si>
  <si>
    <t>75-16</t>
  </si>
  <si>
    <t>75-17</t>
  </si>
  <si>
    <t>75-18</t>
  </si>
  <si>
    <t>76-1</t>
  </si>
  <si>
    <t>76-2</t>
  </si>
  <si>
    <t>76-3</t>
  </si>
  <si>
    <t>76-4</t>
  </si>
  <si>
    <t>76-5</t>
  </si>
  <si>
    <t>76-6</t>
  </si>
  <si>
    <t>76-7</t>
  </si>
  <si>
    <t>76-8</t>
  </si>
  <si>
    <t>76-9</t>
  </si>
  <si>
    <t>76-10</t>
  </si>
  <si>
    <t>77-1</t>
  </si>
  <si>
    <t>77-2</t>
  </si>
  <si>
    <t>77-3</t>
  </si>
  <si>
    <t>77-4</t>
  </si>
  <si>
    <t>77-5</t>
  </si>
  <si>
    <t>77-6</t>
  </si>
  <si>
    <t>77-7</t>
  </si>
  <si>
    <t>77-8</t>
  </si>
  <si>
    <t>77-9</t>
  </si>
  <si>
    <t>77-10</t>
  </si>
  <si>
    <t>77-11</t>
  </si>
  <si>
    <t>78-1</t>
  </si>
  <si>
    <t>78-2</t>
  </si>
  <si>
    <t>78-3</t>
  </si>
  <si>
    <t>78-4</t>
  </si>
  <si>
    <t>78-5</t>
  </si>
  <si>
    <t>78-6</t>
  </si>
  <si>
    <t>78-7</t>
  </si>
  <si>
    <t>78-8</t>
  </si>
  <si>
    <t>78-9</t>
  </si>
  <si>
    <t>78-10</t>
  </si>
  <si>
    <t>78-11</t>
  </si>
  <si>
    <t>78-12</t>
  </si>
  <si>
    <t>79-1</t>
  </si>
  <si>
    <t>79-2</t>
  </si>
  <si>
    <t>79-3</t>
  </si>
  <si>
    <t>80-1</t>
  </si>
  <si>
    <t>80-2</t>
  </si>
  <si>
    <t>80-3</t>
  </si>
  <si>
    <t>80-4</t>
  </si>
  <si>
    <t>80-5</t>
  </si>
  <si>
    <t>81-1</t>
  </si>
  <si>
    <t>81-2</t>
  </si>
  <si>
    <t>81-3</t>
  </si>
  <si>
    <t>82-1</t>
  </si>
  <si>
    <t>82-2</t>
  </si>
  <si>
    <t>83-1</t>
  </si>
  <si>
    <t>83-2</t>
  </si>
  <si>
    <t>83-3</t>
  </si>
  <si>
    <t>83-4</t>
  </si>
  <si>
    <t>83-5</t>
  </si>
  <si>
    <t>83-6</t>
  </si>
  <si>
    <t>83-7</t>
  </si>
  <si>
    <t>83-8</t>
  </si>
  <si>
    <t>84-1</t>
  </si>
  <si>
    <t>84-2</t>
  </si>
  <si>
    <t>84-3</t>
  </si>
  <si>
    <t>84-4</t>
  </si>
  <si>
    <t>84-5</t>
  </si>
  <si>
    <t>85-1</t>
  </si>
  <si>
    <t>85-2</t>
  </si>
  <si>
    <t>85-3</t>
  </si>
  <si>
    <t>85-4</t>
  </si>
  <si>
    <t>85-5</t>
  </si>
  <si>
    <t>86-1</t>
  </si>
  <si>
    <t>86-2</t>
  </si>
  <si>
    <t>86-3</t>
  </si>
  <si>
    <t>86-4</t>
  </si>
  <si>
    <t>87-1</t>
  </si>
  <si>
    <t>87-2</t>
  </si>
  <si>
    <t>87-3</t>
  </si>
  <si>
    <t>88-1</t>
  </si>
  <si>
    <t>88-2</t>
  </si>
  <si>
    <t>88-3</t>
  </si>
  <si>
    <t>88-4</t>
  </si>
  <si>
    <t>89-1</t>
  </si>
  <si>
    <t>89-2</t>
  </si>
  <si>
    <t>89-3</t>
  </si>
  <si>
    <t>90-1</t>
  </si>
  <si>
    <t>90-2</t>
  </si>
  <si>
    <t>91-1</t>
  </si>
  <si>
    <t>91-2</t>
  </si>
  <si>
    <t>91-3</t>
  </si>
  <si>
    <t>91-4</t>
  </si>
  <si>
    <t>91-5</t>
  </si>
  <si>
    <t>91-6</t>
  </si>
  <si>
    <t>91-7</t>
  </si>
  <si>
    <t>91-8</t>
  </si>
  <si>
    <t>91-9</t>
  </si>
  <si>
    <t>91-10</t>
  </si>
  <si>
    <t>92-1</t>
  </si>
  <si>
    <t>92-2</t>
  </si>
  <si>
    <t>92-3</t>
  </si>
  <si>
    <t>92-4</t>
  </si>
  <si>
    <t>92-5</t>
  </si>
  <si>
    <t>92-6</t>
  </si>
  <si>
    <t>92-7</t>
  </si>
  <si>
    <t>92-8</t>
  </si>
  <si>
    <t>92-9</t>
  </si>
  <si>
    <t>92-10</t>
  </si>
  <si>
    <t>92-11</t>
  </si>
  <si>
    <t>92-12</t>
  </si>
  <si>
    <t>92-13</t>
  </si>
  <si>
    <t>93-1</t>
  </si>
  <si>
    <t>93-2</t>
  </si>
  <si>
    <t>93-3</t>
  </si>
  <si>
    <t>93-4</t>
  </si>
  <si>
    <t>93-5</t>
  </si>
  <si>
    <t>93-6</t>
  </si>
  <si>
    <t>93-7</t>
  </si>
  <si>
    <t>93-8</t>
  </si>
  <si>
    <t>93-9</t>
  </si>
  <si>
    <t>93-10</t>
  </si>
  <si>
    <t>93-11</t>
  </si>
  <si>
    <t>93-12</t>
  </si>
  <si>
    <t>94-1</t>
  </si>
  <si>
    <t>94-2</t>
  </si>
  <si>
    <t>94-3</t>
  </si>
  <si>
    <t>94-4</t>
  </si>
  <si>
    <t>94-5</t>
  </si>
  <si>
    <t>94-6</t>
  </si>
  <si>
    <t>94-7</t>
  </si>
  <si>
    <t>94-8</t>
  </si>
  <si>
    <t>94-9</t>
  </si>
  <si>
    <t>94-10</t>
  </si>
  <si>
    <t>94-11</t>
  </si>
  <si>
    <t>95-1</t>
  </si>
  <si>
    <t>95-2</t>
  </si>
  <si>
    <t>95-3</t>
  </si>
  <si>
    <t>95-4</t>
  </si>
  <si>
    <t>95-5</t>
  </si>
  <si>
    <t>95-6</t>
  </si>
  <si>
    <t>95-7</t>
  </si>
  <si>
    <t>95-8</t>
  </si>
  <si>
    <t>95-9</t>
  </si>
  <si>
    <t>95-10</t>
  </si>
  <si>
    <t>ZA-1</t>
  </si>
  <si>
    <t>ZA-2</t>
  </si>
  <si>
    <t>ZA-3</t>
  </si>
  <si>
    <t>ZA-4</t>
  </si>
  <si>
    <t>ZB-1</t>
  </si>
  <si>
    <t>ZB-2</t>
  </si>
  <si>
    <t>ZB-3</t>
  </si>
  <si>
    <t>ZB-4</t>
  </si>
  <si>
    <t>ZC-1</t>
  </si>
  <si>
    <t>ZC-2</t>
  </si>
  <si>
    <t>ZD-1</t>
  </si>
  <si>
    <t>ZD-2</t>
  </si>
  <si>
    <t>ZD-3</t>
  </si>
  <si>
    <t>ZD-4</t>
  </si>
  <si>
    <t>ZD-5</t>
  </si>
  <si>
    <t>ZD-6</t>
  </si>
  <si>
    <t>ZD-7</t>
  </si>
  <si>
    <t>ZM-1</t>
  </si>
  <si>
    <t>ZM-2</t>
  </si>
  <si>
    <t>2A-1</t>
  </si>
  <si>
    <t>2A-2</t>
  </si>
  <si>
    <t>2B-1</t>
  </si>
  <si>
    <t>2B-2</t>
  </si>
  <si>
    <t>52-1</t>
  </si>
  <si>
    <t>52-2</t>
  </si>
  <si>
    <t>ZZ-1</t>
  </si>
  <si>
    <t>ZZ-2</t>
  </si>
  <si>
    <t>ZZ-3</t>
  </si>
  <si>
    <t>ZZ-4</t>
  </si>
  <si>
    <t>ZZ-5</t>
  </si>
  <si>
    <t>ZZ-6</t>
  </si>
  <si>
    <t>ZZ-7</t>
  </si>
  <si>
    <t>ZZ-8</t>
  </si>
  <si>
    <t>ZZ-9</t>
  </si>
  <si>
    <t>ZZ-10</t>
  </si>
  <si>
    <t>ZZ-11</t>
  </si>
  <si>
    <t>ZN-1</t>
  </si>
  <si>
    <t>ZN-2</t>
  </si>
  <si>
    <t>ZP-1</t>
  </si>
  <si>
    <t>ZP-2</t>
  </si>
  <si>
    <t>ZP-3</t>
  </si>
  <si>
    <t>ZX-1</t>
  </si>
  <si>
    <t>ZS-1</t>
  </si>
  <si>
    <t>ZW-1</t>
  </si>
  <si>
    <t>circonscription</t>
  </si>
  <si>
    <t>2 hommes</t>
  </si>
  <si>
    <t>2 femmes</t>
  </si>
  <si>
    <t>1 homme, 1 femme</t>
  </si>
  <si>
    <t>configuration</t>
  </si>
  <si>
    <t>% qu'une femme gagne</t>
  </si>
  <si>
    <t>Bourg-en-Bresse</t>
  </si>
  <si>
    <t>Miribel</t>
  </si>
  <si>
    <t>Bellegarde-sur-Valserine</t>
  </si>
  <si>
    <t>Oyonnax</t>
  </si>
  <si>
    <t>Laon</t>
  </si>
  <si>
    <t>Saint-Quentin</t>
  </si>
  <si>
    <t>Hirson</t>
  </si>
  <si>
    <t>Soissons</t>
  </si>
  <si>
    <t>Château-Thierry</t>
  </si>
  <si>
    <t>Moulins</t>
  </si>
  <si>
    <t>Montluçon</t>
  </si>
  <si>
    <t>Vichy</t>
  </si>
  <si>
    <t>Digne-les-Bains</t>
  </si>
  <si>
    <t>Manosque</t>
  </si>
  <si>
    <t>Gap</t>
  </si>
  <si>
    <t>Briançon</t>
  </si>
  <si>
    <t>Nice</t>
  </si>
  <si>
    <t>Grasse</t>
  </si>
  <si>
    <t>Menton</t>
  </si>
  <si>
    <t>Cagnes-sur-Mer</t>
  </si>
  <si>
    <t>Antibes</t>
  </si>
  <si>
    <t>Cannes</t>
  </si>
  <si>
    <t>Privas</t>
  </si>
  <si>
    <t>Annonay</t>
  </si>
  <si>
    <t>Aubenas</t>
  </si>
  <si>
    <t>Foix</t>
  </si>
  <si>
    <t>Pamiers</t>
  </si>
  <si>
    <t>Troyes</t>
  </si>
  <si>
    <t>Carcassonne</t>
  </si>
  <si>
    <t>Narbonne</t>
  </si>
  <si>
    <t>Rodez</t>
  </si>
  <si>
    <t>Salon-de-Provence</t>
  </si>
  <si>
    <t>Aubagne</t>
  </si>
  <si>
    <t>Allauch</t>
  </si>
  <si>
    <t>Aix-en-Provence</t>
  </si>
  <si>
    <t>Vitrolles</t>
  </si>
  <si>
    <t>Martigues</t>
  </si>
  <si>
    <t>Châteaurenard</t>
  </si>
  <si>
    <t>Arles</t>
  </si>
  <si>
    <t>Caen</t>
  </si>
  <si>
    <t>Bayeux</t>
  </si>
  <si>
    <t>Vire</t>
  </si>
  <si>
    <t>Aurillac</t>
  </si>
  <si>
    <t>Saint-Flour</t>
  </si>
  <si>
    <t>Angoulême</t>
  </si>
  <si>
    <t>Cognac</t>
  </si>
  <si>
    <t>Brie</t>
  </si>
  <si>
    <t>La Rochelle</t>
  </si>
  <si>
    <t>Rochefort</t>
  </si>
  <si>
    <t>Saintes</t>
  </si>
  <si>
    <t>Royan</t>
  </si>
  <si>
    <t>Bourges</t>
  </si>
  <si>
    <t>Tulle</t>
  </si>
  <si>
    <t>Brive-la-Gaillarde</t>
  </si>
  <si>
    <t>Dijon</t>
  </si>
  <si>
    <t>Montbard</t>
  </si>
  <si>
    <t>Beaune</t>
  </si>
  <si>
    <t>Saint-Brieuc</t>
  </si>
  <si>
    <t>Dinan</t>
  </si>
  <si>
    <t>Lamballe</t>
  </si>
  <si>
    <t>Guingamp</t>
  </si>
  <si>
    <t>Lannion</t>
  </si>
  <si>
    <t>Guéret</t>
  </si>
  <si>
    <t>Périgueux</t>
  </si>
  <si>
    <t>Besançon</t>
  </si>
  <si>
    <t>Montbéliard</t>
  </si>
  <si>
    <t>Audincourt</t>
  </si>
  <si>
    <t>Pontarlier</t>
  </si>
  <si>
    <t>Valence</t>
  </si>
  <si>
    <t>Montélimar</t>
  </si>
  <si>
    <t>Saint-Paul-Trois-Châteaux</t>
  </si>
  <si>
    <t>Romans-sur-Isère</t>
  </si>
  <si>
    <t>Evreux</t>
  </si>
  <si>
    <t>Bernay</t>
  </si>
  <si>
    <t>Louviers</t>
  </si>
  <si>
    <t>Vernon</t>
  </si>
  <si>
    <t>Dreux</t>
  </si>
  <si>
    <t>Chartres</t>
  </si>
  <si>
    <t>Châteaudun</t>
  </si>
  <si>
    <t>Quimper</t>
  </si>
  <si>
    <t>Brest</t>
  </si>
  <si>
    <t>Morlaix</t>
  </si>
  <si>
    <t>Landerneau</t>
  </si>
  <si>
    <t>Plougastel-Daoulas</t>
  </si>
  <si>
    <t>Douarnenez</t>
  </si>
  <si>
    <t>Concarneau</t>
  </si>
  <si>
    <t>Nîmes</t>
  </si>
  <si>
    <t>Saint-Gilles</t>
  </si>
  <si>
    <t>Bagnols-sur-Cèze</t>
  </si>
  <si>
    <t>Alès</t>
  </si>
  <si>
    <t>Toulouse</t>
  </si>
  <si>
    <t>Castelginest</t>
  </si>
  <si>
    <t>Colomiers</t>
  </si>
  <si>
    <t>Muret</t>
  </si>
  <si>
    <t>Auch</t>
  </si>
  <si>
    <t>L'Isle-Jourdain</t>
  </si>
  <si>
    <t>Bordeaux</t>
  </si>
  <si>
    <t>Cenon</t>
  </si>
  <si>
    <t>Eysines</t>
  </si>
  <si>
    <t>Mérignac</t>
  </si>
  <si>
    <t>Pessac</t>
  </si>
  <si>
    <t>La Teste-de-Buch</t>
  </si>
  <si>
    <t>Léognan</t>
  </si>
  <si>
    <t>Libourne</t>
  </si>
  <si>
    <t>Saint-André-de-Cubzac</t>
  </si>
  <si>
    <t>La Réole</t>
  </si>
  <si>
    <t>Montpellier</t>
  </si>
  <si>
    <t>Mèze</t>
  </si>
  <si>
    <t>Clermont-l'Hérault</t>
  </si>
  <si>
    <t>Béziers</t>
  </si>
  <si>
    <t>Sète</t>
  </si>
  <si>
    <t>Rennes</t>
  </si>
  <si>
    <t>Redon</t>
  </si>
  <si>
    <t>Vitré</t>
  </si>
  <si>
    <t>Fougères</t>
  </si>
  <si>
    <t>Saint-Malo</t>
  </si>
  <si>
    <t>Châteauroux</t>
  </si>
  <si>
    <t>Issoudun</t>
  </si>
  <si>
    <t>Tours</t>
  </si>
  <si>
    <t>Amboise</t>
  </si>
  <si>
    <t>Saint-Avertin</t>
  </si>
  <si>
    <t>Joué-lès-Tours</t>
  </si>
  <si>
    <t>Grenoble</t>
  </si>
  <si>
    <t>Echirolles</t>
  </si>
  <si>
    <t>Fontaine</t>
  </si>
  <si>
    <t>Saint-Egrève</t>
  </si>
  <si>
    <t>Bourgoin-Jallieu</t>
  </si>
  <si>
    <t>Roussillon</t>
  </si>
  <si>
    <t>Vienne</t>
  </si>
  <si>
    <t>Voiron</t>
  </si>
  <si>
    <t>Lons-le-Saunier</t>
  </si>
  <si>
    <t>Saint-Claude</t>
  </si>
  <si>
    <t>Dole</t>
  </si>
  <si>
    <t>Mont-de-Marsan</t>
  </si>
  <si>
    <t>Dax</t>
  </si>
  <si>
    <t>Aire-sur-l'Adour</t>
  </si>
  <si>
    <t>Blois</t>
  </si>
  <si>
    <t>Romorantin-Lanthenay</t>
  </si>
  <si>
    <t>Vendôme</t>
  </si>
  <si>
    <t>Saint-Etienne</t>
  </si>
  <si>
    <t>Saint-Chamond</t>
  </si>
  <si>
    <t>Firminy</t>
  </si>
  <si>
    <t>Roanne</t>
  </si>
  <si>
    <t>Montbrison</t>
  </si>
  <si>
    <t>Le Puy-en-Velay</t>
  </si>
  <si>
    <t>Nantes</t>
  </si>
  <si>
    <t>Châteaubriant</t>
  </si>
  <si>
    <t>La Baule-Escoublac</t>
  </si>
  <si>
    <t>Saint-Nazaire</t>
  </si>
  <si>
    <t>Pornic</t>
  </si>
  <si>
    <t>Vertou</t>
  </si>
  <si>
    <t>Orléans</t>
  </si>
  <si>
    <t>Gien</t>
  </si>
  <si>
    <t>Montargis</t>
  </si>
  <si>
    <t>Fleury-les-Aubrais</t>
  </si>
  <si>
    <t>Cahors</t>
  </si>
  <si>
    <t>Figeac</t>
  </si>
  <si>
    <t>Agen</t>
  </si>
  <si>
    <t>Marmande</t>
  </si>
  <si>
    <t>Villeneuve-sur-Lot</t>
  </si>
  <si>
    <t>Mende</t>
  </si>
  <si>
    <t>Angers</t>
  </si>
  <si>
    <t>Saumur</t>
  </si>
  <si>
    <t>Cholet</t>
  </si>
  <si>
    <t>Saint-Lô</t>
  </si>
  <si>
    <t>Granville</t>
  </si>
  <si>
    <t>Coutances</t>
  </si>
  <si>
    <t>Cherbourg-Octeville</t>
  </si>
  <si>
    <t>Reims</t>
  </si>
  <si>
    <t>Vitry-le-François</t>
  </si>
  <si>
    <t>Laval</t>
  </si>
  <si>
    <t>Mayenne</t>
  </si>
  <si>
    <t>Nancy</t>
  </si>
  <si>
    <t>Longwy</t>
  </si>
  <si>
    <t>Lunéville</t>
  </si>
  <si>
    <t>Toul</t>
  </si>
  <si>
    <t>Pont-à-Mousson</t>
  </si>
  <si>
    <t>Bar-le-Duc</t>
  </si>
  <si>
    <t>Verdun</t>
  </si>
  <si>
    <t>Vannes</t>
  </si>
  <si>
    <t>Auray</t>
  </si>
  <si>
    <t>Pontivy</t>
  </si>
  <si>
    <t>Ploërmel</t>
  </si>
  <si>
    <t>Lorient</t>
  </si>
  <si>
    <t>Hennebont</t>
  </si>
  <si>
    <t>Metz</t>
  </si>
  <si>
    <t>Sarrebourg</t>
  </si>
  <si>
    <t>Sarreguemines</t>
  </si>
  <si>
    <t>Forbach</t>
  </si>
  <si>
    <t>Saint-Avold</t>
  </si>
  <si>
    <t>Hayange</t>
  </si>
  <si>
    <t>Thionville</t>
  </si>
  <si>
    <t>Nevers</t>
  </si>
  <si>
    <t>Varennes-Vauzelles</t>
  </si>
  <si>
    <t>Lille</t>
  </si>
  <si>
    <t>Maubeuge</t>
  </si>
  <si>
    <t>Haubourdin</t>
  </si>
  <si>
    <t>Orchies</t>
  </si>
  <si>
    <t>Roubaix</t>
  </si>
  <si>
    <t>Tourcoing</t>
  </si>
  <si>
    <t>Hautmont</t>
  </si>
  <si>
    <t>Dunkerque</t>
  </si>
  <si>
    <t>Hazebrouck</t>
  </si>
  <si>
    <t>Sin-le-Noble</t>
  </si>
  <si>
    <t>Douai</t>
  </si>
  <si>
    <t>Denain</t>
  </si>
  <si>
    <t>Saint-Amand-les-Eaux</t>
  </si>
  <si>
    <t>Valenciennes</t>
  </si>
  <si>
    <t>Beauvais</t>
  </si>
  <si>
    <t>Creil</t>
  </si>
  <si>
    <t>Senlis</t>
  </si>
  <si>
    <t>Compiègne</t>
  </si>
  <si>
    <t>Alençon</t>
  </si>
  <si>
    <t>L'Aigle</t>
  </si>
  <si>
    <t>Flers</t>
  </si>
  <si>
    <t>Brebières</t>
  </si>
  <si>
    <t>Arras</t>
  </si>
  <si>
    <t>Lens</t>
  </si>
  <si>
    <t>Berck</t>
  </si>
  <si>
    <t>Boulogne-sur-Mer</t>
  </si>
  <si>
    <t>Guînes</t>
  </si>
  <si>
    <t>Calais</t>
  </si>
  <si>
    <t>Saint-Omer</t>
  </si>
  <si>
    <t>Béthune</t>
  </si>
  <si>
    <t>Bruay-la-Buissière</t>
  </si>
  <si>
    <t>Hénin-Beaumont</t>
  </si>
  <si>
    <t>Liévin</t>
  </si>
  <si>
    <t>Clermont-Ferrand</t>
  </si>
  <si>
    <t>Riom</t>
  </si>
  <si>
    <t>Thiers</t>
  </si>
  <si>
    <t>Pau</t>
  </si>
  <si>
    <t>Oloron-Sainte-Marie</t>
  </si>
  <si>
    <t>Anglet</t>
  </si>
  <si>
    <t>Biarritz</t>
  </si>
  <si>
    <t>Tarbes</t>
  </si>
  <si>
    <t>Perpignan</t>
  </si>
  <si>
    <t>Argelès-sur-Mer</t>
  </si>
  <si>
    <t>Strasbourg</t>
  </si>
  <si>
    <t>Sélestat</t>
  </si>
  <si>
    <t>Haguenau</t>
  </si>
  <si>
    <t>Colmar</t>
  </si>
  <si>
    <t>Guebwiller</t>
  </si>
  <si>
    <t>Saint-Louis</t>
  </si>
  <si>
    <t>Wittelsheim</t>
  </si>
  <si>
    <t>Mulhouse</t>
  </si>
  <si>
    <t>Caluire-et-Cuire</t>
  </si>
  <si>
    <t>Villeurbanne</t>
  </si>
  <si>
    <t>Bron</t>
  </si>
  <si>
    <t>Ecully</t>
  </si>
  <si>
    <t>Villefranche-sur-Saône</t>
  </si>
  <si>
    <t>Saint-Genis-Laval</t>
  </si>
  <si>
    <t>Givors</t>
  </si>
  <si>
    <t>Oullins</t>
  </si>
  <si>
    <t>Saint-Priest</t>
  </si>
  <si>
    <t>Vénissieux</t>
  </si>
  <si>
    <t>Vesoul</t>
  </si>
  <si>
    <t>Héricourt</t>
  </si>
  <si>
    <t>Mâcon</t>
  </si>
  <si>
    <t>Paray-le-Monial</t>
  </si>
  <si>
    <t>Le Creusot</t>
  </si>
  <si>
    <t>Chalon-sur-Saône</t>
  </si>
  <si>
    <t>Le Mans</t>
  </si>
  <si>
    <t>La Flèche</t>
  </si>
  <si>
    <t>Aix-les-Bains</t>
  </si>
  <si>
    <t>Albertville</t>
  </si>
  <si>
    <t>La Ravoire</t>
  </si>
  <si>
    <t>Chambéry</t>
  </si>
  <si>
    <t>Annecy</t>
  </si>
  <si>
    <t>Bonneville</t>
  </si>
  <si>
    <t>Annemasse</t>
  </si>
  <si>
    <t>Thonon-les-Bains</t>
  </si>
  <si>
    <t>Sallanches</t>
  </si>
  <si>
    <t>Rouen</t>
  </si>
  <si>
    <t>Le Grand-Quevilly</t>
  </si>
  <si>
    <t>Barentin</t>
  </si>
  <si>
    <t>Dieppe</t>
  </si>
  <si>
    <t>Le Havre</t>
  </si>
  <si>
    <t>Fécamp</t>
  </si>
  <si>
    <t>Yvetot</t>
  </si>
  <si>
    <t>Melun</t>
  </si>
  <si>
    <t>Fontainebleau</t>
  </si>
  <si>
    <t>Montereau-Fault-Yonne</t>
  </si>
  <si>
    <t>Provins</t>
  </si>
  <si>
    <t>Coulommiers</t>
  </si>
  <si>
    <t>Meaux</t>
  </si>
  <si>
    <t>Villeparisis</t>
  </si>
  <si>
    <t>Ozoir-la-Ferrière</t>
  </si>
  <si>
    <t>Pontault-Combault</t>
  </si>
  <si>
    <t>Chelles</t>
  </si>
  <si>
    <t>Savigny-le-Temple</t>
  </si>
  <si>
    <t>Versailles</t>
  </si>
  <si>
    <t>Le Chesnay</t>
  </si>
  <si>
    <t>Houilles</t>
  </si>
  <si>
    <t>Sartrouville</t>
  </si>
  <si>
    <t>Saint-Germain-en-Laye</t>
  </si>
  <si>
    <t>Conflans-Sainte-Honorine</t>
  </si>
  <si>
    <t>Mantes-la-Jolie</t>
  </si>
  <si>
    <t>Les Mureaux</t>
  </si>
  <si>
    <t>Rambouillet</t>
  </si>
  <si>
    <t>Elancourt</t>
  </si>
  <si>
    <t>Poissy</t>
  </si>
  <si>
    <t>Amiens</t>
  </si>
  <si>
    <t>Friville-Escarbotin</t>
  </si>
  <si>
    <t>Doullens</t>
  </si>
  <si>
    <t>Albert</t>
  </si>
  <si>
    <t>Albi</t>
  </si>
  <si>
    <t>Montauban</t>
  </si>
  <si>
    <t>Castelsarrasin</t>
  </si>
  <si>
    <t>Toulon</t>
  </si>
  <si>
    <t>Hyères</t>
  </si>
  <si>
    <t>Sainte-Maxime</t>
  </si>
  <si>
    <t>Fréjus</t>
  </si>
  <si>
    <t>Saint-Maximin-la-Sainte-Baume</t>
  </si>
  <si>
    <t>La Seyne-sur-Mer</t>
  </si>
  <si>
    <t>Draguignan</t>
  </si>
  <si>
    <t>Avignon</t>
  </si>
  <si>
    <t>Cavaillon</t>
  </si>
  <si>
    <t>Carpentras</t>
  </si>
  <si>
    <t>Orange</t>
  </si>
  <si>
    <t>La Roche-sur-Yon</t>
  </si>
  <si>
    <t>Les Sables-d'Olonne</t>
  </si>
  <si>
    <t>Les Herbiers</t>
  </si>
  <si>
    <t>Fontenay-le-Comte</t>
  </si>
  <si>
    <t>Poitiers</t>
  </si>
  <si>
    <t>Chauvigny</t>
  </si>
  <si>
    <t>Limoges</t>
  </si>
  <si>
    <t>Epinal</t>
  </si>
  <si>
    <t>Saint-Dié</t>
  </si>
  <si>
    <t>Gérardmer</t>
  </si>
  <si>
    <t>Neufchâteau</t>
  </si>
  <si>
    <t>Auxerre</t>
  </si>
  <si>
    <t>Avallon</t>
  </si>
  <si>
    <t>Sens</t>
  </si>
  <si>
    <t>Belfort</t>
  </si>
  <si>
    <t>Evry</t>
  </si>
  <si>
    <t>Etampes</t>
  </si>
  <si>
    <t>Brétigny-sur-Orge</t>
  </si>
  <si>
    <t>Longjumeau</t>
  </si>
  <si>
    <t>Gif-sur-Yvette</t>
  </si>
  <si>
    <t>Massy</t>
  </si>
  <si>
    <t>Savigny-sur-Orge</t>
  </si>
  <si>
    <t>Yerres</t>
  </si>
  <si>
    <t>Draveil</t>
  </si>
  <si>
    <t>Sainte-Geneviève-des-Bois</t>
  </si>
  <si>
    <t>Colombes</t>
  </si>
  <si>
    <t>Asnières-sur-Seine</t>
  </si>
  <si>
    <t>Courbevoie</t>
  </si>
  <si>
    <t>Nanterre</t>
  </si>
  <si>
    <t>Levallois-Perret</t>
  </si>
  <si>
    <t>Rueil-Malmaison</t>
  </si>
  <si>
    <t>Meudon</t>
  </si>
  <si>
    <t>Boulogne-Billancourt</t>
  </si>
  <si>
    <t>Montrouge</t>
  </si>
  <si>
    <t>Clamart</t>
  </si>
  <si>
    <t>Antony</t>
  </si>
  <si>
    <t>Saint-Denis</t>
  </si>
  <si>
    <t>Noisy-le-Grand</t>
  </si>
  <si>
    <t>Le Blanc-Mesnil</t>
  </si>
  <si>
    <t>Drancy</t>
  </si>
  <si>
    <t>Aubervilliers</t>
  </si>
  <si>
    <t>Montreuil</t>
  </si>
  <si>
    <t>Rosny-sous-Bois</t>
  </si>
  <si>
    <t>Bondy</t>
  </si>
  <si>
    <t>Aulnay-sous-Bois</t>
  </si>
  <si>
    <t>Sevran</t>
  </si>
  <si>
    <t>Livry-Gargan</t>
  </si>
  <si>
    <t>Saint-Maur-des-Fossés</t>
  </si>
  <si>
    <t>Créteil</t>
  </si>
  <si>
    <t>Sucy-en-Brie</t>
  </si>
  <si>
    <t>Champigny-sur-Marne</t>
  </si>
  <si>
    <t>Fontenay-sous-Bois</t>
  </si>
  <si>
    <t>L'Hay-les-Roses</t>
  </si>
  <si>
    <t>Maisons-Alfort</t>
  </si>
  <si>
    <t>Vitry-sur-Seine</t>
  </si>
  <si>
    <t>Villejuif</t>
  </si>
  <si>
    <t>Pontoise</t>
  </si>
  <si>
    <t>Cergy</t>
  </si>
  <si>
    <t>Taverny</t>
  </si>
  <si>
    <t>Franconville</t>
  </si>
  <si>
    <t>Argenteuil</t>
  </si>
  <si>
    <t>Sannois</t>
  </si>
  <si>
    <t>Sarcelles</t>
  </si>
  <si>
    <t>Goussainville</t>
  </si>
  <si>
    <t>Ajaccio</t>
  </si>
  <si>
    <t>Bastia</t>
  </si>
  <si>
    <t>Corte</t>
  </si>
  <si>
    <t>Les Abymes</t>
  </si>
  <si>
    <t>Le Gosier</t>
  </si>
  <si>
    <t>Baie-Mahault</t>
  </si>
  <si>
    <t>Capesterre-Belle-Eau</t>
  </si>
  <si>
    <t>Le Lamentin</t>
  </si>
  <si>
    <t>Sainte-Marie</t>
  </si>
  <si>
    <t>Fort-de-France</t>
  </si>
  <si>
    <t>Ducos</t>
  </si>
  <si>
    <t>Cayenne</t>
  </si>
  <si>
    <t>Kourou</t>
  </si>
  <si>
    <t>Saint-Paul</t>
  </si>
  <si>
    <t>Le Tampon</t>
  </si>
  <si>
    <t>Saint-Pierre</t>
  </si>
  <si>
    <t>Saint-André</t>
  </si>
  <si>
    <t>Paris</t>
  </si>
  <si>
    <t>plus grande ville (ou une ville)</t>
  </si>
  <si>
    <t>Asfeld</t>
  </si>
  <si>
    <t>Fumay</t>
  </si>
  <si>
    <t>Attigny</t>
  </si>
  <si>
    <t>Conques</t>
  </si>
  <si>
    <t>Millau</t>
  </si>
  <si>
    <t>Marseille</t>
  </si>
  <si>
    <t>Lisieux</t>
  </si>
  <si>
    <t>Honfleur</t>
  </si>
  <si>
    <t>Bergerac</t>
  </si>
  <si>
    <t>Thiviers</t>
  </si>
  <si>
    <t>Saint-Cyprien</t>
  </si>
  <si>
    <t>Saint-Gaudens</t>
  </si>
  <si>
    <t>Caraman</t>
  </si>
  <si>
    <t>Cambrai</t>
  </si>
  <si>
    <t>Ostwald</t>
  </si>
  <si>
    <t>Obernai</t>
  </si>
  <si>
    <t>Saverne</t>
  </si>
  <si>
    <t>Woerth</t>
  </si>
  <si>
    <t>Lyon</t>
  </si>
  <si>
    <t>Boos</t>
  </si>
  <si>
    <t>Niort</t>
  </si>
  <si>
    <t>Celles-sur-Belle</t>
  </si>
  <si>
    <t>Airvault</t>
  </si>
  <si>
    <t>Castres</t>
  </si>
  <si>
    <t>Ollioules</t>
  </si>
  <si>
    <t>Châtellerault</t>
  </si>
  <si>
    <t>Boissy-Saint-Léger</t>
  </si>
  <si>
    <t>Villiers-le-Bel</t>
  </si>
  <si>
    <t>New York</t>
  </si>
  <si>
    <t>Mexico</t>
  </si>
  <si>
    <t>Londres</t>
  </si>
  <si>
    <t>Amsterdam</t>
  </si>
  <si>
    <t>Madrid</t>
  </si>
  <si>
    <t>Genève</t>
  </si>
  <si>
    <t>Berlin</t>
  </si>
  <si>
    <t>Rome</t>
  </si>
  <si>
    <t>Alger</t>
  </si>
  <si>
    <t>Le Caire</t>
  </si>
  <si>
    <t>Tokyo</t>
  </si>
  <si>
    <t>Nouméa</t>
  </si>
  <si>
    <t>Poum</t>
  </si>
  <si>
    <t>Papeete</t>
  </si>
  <si>
    <t>Bora-Bora</t>
  </si>
  <si>
    <t>Taiarapu</t>
  </si>
  <si>
    <t>Saint-Barthélémy</t>
  </si>
  <si>
    <t>Wallis-et-Futuna</t>
  </si>
  <si>
    <t>Acoua</t>
  </si>
  <si>
    <t>Sada</t>
  </si>
  <si>
    <t>Nogent</t>
  </si>
  <si>
    <t>Saint-Dizier</t>
  </si>
  <si>
    <t>Évreux</t>
  </si>
  <si>
    <t>Échirolles</t>
  </si>
  <si>
    <t>Saint-Égrève</t>
  </si>
  <si>
    <t>Saint-Étienne</t>
  </si>
  <si>
    <t>Écully</t>
  </si>
  <si>
    <t>Élancourt</t>
  </si>
  <si>
    <t>Épinal</t>
  </si>
  <si>
    <t>Évry</t>
  </si>
  <si>
    <t>Étampes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</si>
</sst>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0"/>
      <name val="Arial"/>
      <family val="2"/>
    </font>
    <font>
      <sz val="9"/>
      <color rgb="FF333333"/>
      <name val="Arial"/>
      <family val="2"/>
    </font>
    <font>
      <b/>
      <sz val="10"/>
      <name val="Arial"/>
      <family val="2"/>
    </font>
    <font>
      <sz val="11"/>
      <color rgb="FFDD204D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Sheet2!$B$580:$B$633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9</c:v>
                </c:pt>
                <c:pt idx="18">
                  <c:v>13</c:v>
                </c:pt>
                <c:pt idx="19">
                  <c:v>14</c:v>
                </c:pt>
                <c:pt idx="20">
                  <c:v>6</c:v>
                </c:pt>
                <c:pt idx="21">
                  <c:v>17</c:v>
                </c:pt>
                <c:pt idx="22">
                  <c:v>17</c:v>
                </c:pt>
                <c:pt idx="23">
                  <c:v>12</c:v>
                </c:pt>
                <c:pt idx="24">
                  <c:v>17</c:v>
                </c:pt>
                <c:pt idx="25">
                  <c:v>19</c:v>
                </c:pt>
                <c:pt idx="26">
                  <c:v>30</c:v>
                </c:pt>
                <c:pt idx="27">
                  <c:v>26</c:v>
                </c:pt>
                <c:pt idx="28">
                  <c:v>20</c:v>
                </c:pt>
                <c:pt idx="29">
                  <c:v>29</c:v>
                </c:pt>
                <c:pt idx="30">
                  <c:v>25</c:v>
                </c:pt>
                <c:pt idx="31">
                  <c:v>17</c:v>
                </c:pt>
                <c:pt idx="32">
                  <c:v>12</c:v>
                </c:pt>
                <c:pt idx="33">
                  <c:v>21</c:v>
                </c:pt>
                <c:pt idx="34">
                  <c:v>16</c:v>
                </c:pt>
                <c:pt idx="35">
                  <c:v>7</c:v>
                </c:pt>
                <c:pt idx="36">
                  <c:v>8</c:v>
                </c:pt>
                <c:pt idx="37">
                  <c:v>4</c:v>
                </c:pt>
                <c:pt idx="38">
                  <c:v>14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Sheet2!$C$580:$C$633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Sheet2!$D$580:$D$633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10</c:v>
                </c:pt>
                <c:pt idx="25">
                  <c:v>10</c:v>
                </c:pt>
                <c:pt idx="26">
                  <c:v>14</c:v>
                </c:pt>
                <c:pt idx="27">
                  <c:v>8</c:v>
                </c:pt>
                <c:pt idx="28">
                  <c:v>10</c:v>
                </c:pt>
                <c:pt idx="29">
                  <c:v>16</c:v>
                </c:pt>
                <c:pt idx="30">
                  <c:v>23</c:v>
                </c:pt>
                <c:pt idx="31">
                  <c:v>9</c:v>
                </c:pt>
                <c:pt idx="32">
                  <c:v>6</c:v>
                </c:pt>
                <c:pt idx="33">
                  <c:v>5</c:v>
                </c:pt>
                <c:pt idx="34">
                  <c:v>8</c:v>
                </c:pt>
                <c:pt idx="35">
                  <c:v>1</c:v>
                </c:pt>
                <c:pt idx="36">
                  <c:v>6</c:v>
                </c:pt>
                <c:pt idx="37">
                  <c:v>12</c:v>
                </c:pt>
                <c:pt idx="38">
                  <c:v>6</c:v>
                </c:pt>
                <c:pt idx="39">
                  <c:v>10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10</c:v>
                </c:pt>
                <c:pt idx="46">
                  <c:v>0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8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Sheet2!$E$580:$E$633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14</c:v>
                </c:pt>
                <c:pt idx="25">
                  <c:v>10</c:v>
                </c:pt>
                <c:pt idx="26">
                  <c:v>28</c:v>
                </c:pt>
                <c:pt idx="27">
                  <c:v>9</c:v>
                </c:pt>
                <c:pt idx="28">
                  <c:v>13</c:v>
                </c:pt>
                <c:pt idx="29">
                  <c:v>28</c:v>
                </c:pt>
                <c:pt idx="30">
                  <c:v>8</c:v>
                </c:pt>
                <c:pt idx="31">
                  <c:v>12</c:v>
                </c:pt>
                <c:pt idx="32">
                  <c:v>7</c:v>
                </c:pt>
                <c:pt idx="33">
                  <c:v>14</c:v>
                </c:pt>
                <c:pt idx="34">
                  <c:v>17</c:v>
                </c:pt>
                <c:pt idx="35">
                  <c:v>5</c:v>
                </c:pt>
                <c:pt idx="36">
                  <c:v>11</c:v>
                </c:pt>
                <c:pt idx="37">
                  <c:v>14</c:v>
                </c:pt>
                <c:pt idx="38">
                  <c:v>5</c:v>
                </c:pt>
                <c:pt idx="39">
                  <c:v>12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17891456"/>
        <c:axId val="117893376"/>
      </c:lineChart>
      <c:catAx>
        <c:axId val="117891456"/>
        <c:scaling>
          <c:orientation val="minMax"/>
        </c:scaling>
        <c:axPos val="b"/>
        <c:tickLblPos val="nextTo"/>
        <c:crossAx val="117893376"/>
        <c:crosses val="autoZero"/>
        <c:auto val="1"/>
        <c:lblAlgn val="ctr"/>
        <c:lblOffset val="100"/>
      </c:catAx>
      <c:valAx>
        <c:axId val="117893376"/>
        <c:scaling>
          <c:orientation val="minMax"/>
        </c:scaling>
        <c:axPos val="l"/>
        <c:majorGridlines/>
        <c:numFmt formatCode="General" sourceLinked="1"/>
        <c:tickLblPos val="nextTo"/>
        <c:crossAx val="11789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Sheet2!$M$626:$M$631</c:f>
              <c:strCache>
                <c:ptCount val="6"/>
                <c:pt idx="0">
                  <c:v>très difficiles</c:v>
                </c:pt>
                <c:pt idx="1">
                  <c:v>difficiles</c:v>
                </c:pt>
                <c:pt idx="2">
                  <c:v>gagnables</c:v>
                </c:pt>
                <c:pt idx="3">
                  <c:v>perdables</c:v>
                </c:pt>
                <c:pt idx="4">
                  <c:v>faciles</c:v>
                </c:pt>
                <c:pt idx="5">
                  <c:v>très faciles</c:v>
                </c:pt>
              </c:strCache>
            </c:strRef>
          </c:cat>
          <c:val>
            <c:numRef>
              <c:f>Sheet2!$N$626:$N$631</c:f>
              <c:numCache>
                <c:formatCode>General</c:formatCode>
                <c:ptCount val="6"/>
                <c:pt idx="0">
                  <c:v>0.48039215686274511</c:v>
                </c:pt>
                <c:pt idx="1">
                  <c:v>0.30208333333333331</c:v>
                </c:pt>
                <c:pt idx="2">
                  <c:v>0.1875</c:v>
                </c:pt>
                <c:pt idx="3">
                  <c:v>0.16935483870967741</c:v>
                </c:pt>
                <c:pt idx="4">
                  <c:v>0.15151515151515152</c:v>
                </c:pt>
                <c:pt idx="5">
                  <c:v>0.18367346938775511</c:v>
                </c:pt>
              </c:numCache>
            </c:numRef>
          </c:val>
        </c:ser>
        <c:ser>
          <c:idx val="1"/>
          <c:order val="1"/>
          <c:cat>
            <c:strRef>
              <c:f>Sheet2!$M$626:$M$631</c:f>
              <c:strCache>
                <c:ptCount val="6"/>
                <c:pt idx="0">
                  <c:v>très difficiles</c:v>
                </c:pt>
                <c:pt idx="1">
                  <c:v>difficiles</c:v>
                </c:pt>
                <c:pt idx="2">
                  <c:v>gagnables</c:v>
                </c:pt>
                <c:pt idx="3">
                  <c:v>perdables</c:v>
                </c:pt>
                <c:pt idx="4">
                  <c:v>faciles</c:v>
                </c:pt>
                <c:pt idx="5">
                  <c:v>très faciles</c:v>
                </c:pt>
              </c:strCache>
            </c:strRef>
          </c:cat>
          <c:val>
            <c:numRef>
              <c:f>Sheet2!$O$626:$O$631</c:f>
              <c:numCache>
                <c:formatCode>General</c:formatCode>
                <c:ptCount val="6"/>
                <c:pt idx="0">
                  <c:v>0.70967741935483875</c:v>
                </c:pt>
                <c:pt idx="1">
                  <c:v>0.48717948717948717</c:v>
                </c:pt>
                <c:pt idx="2">
                  <c:v>0.46551724137931033</c:v>
                </c:pt>
                <c:pt idx="3">
                  <c:v>0.50757575757575757</c:v>
                </c:pt>
                <c:pt idx="4">
                  <c:v>0.40860215053763443</c:v>
                </c:pt>
                <c:pt idx="5">
                  <c:v>0.42424242424242425</c:v>
                </c:pt>
              </c:numCache>
            </c:numRef>
          </c:val>
        </c:ser>
        <c:axId val="122895744"/>
        <c:axId val="122961280"/>
      </c:barChart>
      <c:catAx>
        <c:axId val="122895744"/>
        <c:scaling>
          <c:orientation val="minMax"/>
        </c:scaling>
        <c:axPos val="b"/>
        <c:tickLblPos val="nextTo"/>
        <c:crossAx val="122961280"/>
        <c:crosses val="autoZero"/>
        <c:auto val="1"/>
        <c:lblAlgn val="ctr"/>
        <c:lblOffset val="100"/>
      </c:catAx>
      <c:valAx>
        <c:axId val="122961280"/>
        <c:scaling>
          <c:orientation val="minMax"/>
        </c:scaling>
        <c:axPos val="l"/>
        <c:majorGridlines/>
        <c:numFmt formatCode="General" sourceLinked="1"/>
        <c:tickLblPos val="nextTo"/>
        <c:crossAx val="122895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600</xdr:row>
      <xdr:rowOff>9525</xdr:rowOff>
    </xdr:from>
    <xdr:to>
      <xdr:col>24</xdr:col>
      <xdr:colOff>19050</xdr:colOff>
      <xdr:row>617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637</xdr:row>
      <xdr:rowOff>85725</xdr:rowOff>
    </xdr:from>
    <xdr:to>
      <xdr:col>18</xdr:col>
      <xdr:colOff>171450</xdr:colOff>
      <xdr:row>654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34"/>
  <sheetViews>
    <sheetView topLeftCell="A556" workbookViewId="0">
      <selection activeCell="D561" sqref="D561"/>
    </sheetView>
  </sheetViews>
  <sheetFormatPr defaultRowHeight="12.75"/>
  <cols>
    <col min="6" max="6" width="31.28515625" hidden="1" customWidth="1"/>
    <col min="7" max="10" width="0" hidden="1" customWidth="1"/>
  </cols>
  <sheetData>
    <row r="1" spans="1:15">
      <c r="K1" s="1" t="s">
        <v>0</v>
      </c>
      <c r="L1" s="1"/>
    </row>
    <row r="2" spans="1:15">
      <c r="A2">
        <v>93</v>
      </c>
      <c r="B2" t="s">
        <v>837</v>
      </c>
      <c r="C2" s="2" t="s">
        <v>58</v>
      </c>
      <c r="D2">
        <v>93</v>
      </c>
      <c r="E2" s="2">
        <v>7</v>
      </c>
      <c r="F2" s="2" t="s">
        <v>848</v>
      </c>
      <c r="G2">
        <v>7</v>
      </c>
      <c r="H2" t="s">
        <v>849</v>
      </c>
      <c r="I2" t="s">
        <v>294</v>
      </c>
      <c r="K2" t="s">
        <v>294</v>
      </c>
      <c r="L2">
        <f>VLOOKUP(A2&amp;"-"&amp;E2,Sheet4!$A$2:$J$578,10,FALSE)</f>
        <v>0.24998553993868933</v>
      </c>
      <c r="N2" t="str">
        <f t="shared" ref="N2:N65" si="0">A2&amp;"-"&amp;E2</f>
        <v>93-7</v>
      </c>
      <c r="O2" t="str">
        <f>K2</f>
        <v>f</v>
      </c>
    </row>
    <row r="3" spans="1:15">
      <c r="A3" t="s">
        <v>1863</v>
      </c>
      <c r="B3" t="s">
        <v>899</v>
      </c>
      <c r="C3" s="2" t="s">
        <v>6</v>
      </c>
      <c r="D3">
        <v>974</v>
      </c>
      <c r="E3" s="2">
        <v>2</v>
      </c>
      <c r="F3" s="2" t="s">
        <v>902</v>
      </c>
      <c r="G3">
        <v>7</v>
      </c>
      <c r="H3" t="s">
        <v>903</v>
      </c>
      <c r="I3" t="s">
        <v>294</v>
      </c>
      <c r="K3" t="s">
        <v>294</v>
      </c>
      <c r="L3">
        <f>VLOOKUP(A3&amp;"-"&amp;E3,Sheet4!$A$2:$J$578,10,FALSE)</f>
        <v>0.25783041147368602</v>
      </c>
      <c r="N3" t="str">
        <f t="shared" si="0"/>
        <v>ZD-2</v>
      </c>
      <c r="O3" t="str">
        <f t="shared" ref="O3:O66" si="1">K3</f>
        <v>f</v>
      </c>
    </row>
    <row r="4" spans="1:15">
      <c r="A4">
        <v>93</v>
      </c>
      <c r="B4" t="s">
        <v>837</v>
      </c>
      <c r="C4" s="2" t="s">
        <v>3</v>
      </c>
      <c r="D4">
        <v>93</v>
      </c>
      <c r="E4" s="2">
        <v>1</v>
      </c>
      <c r="F4" s="2" t="s">
        <v>838</v>
      </c>
      <c r="G4">
        <v>6</v>
      </c>
      <c r="H4" t="s">
        <v>839</v>
      </c>
      <c r="I4" t="s">
        <v>294</v>
      </c>
      <c r="K4" t="s">
        <v>294</v>
      </c>
      <c r="L4">
        <f>VLOOKUP(A4&amp;"-"&amp;E4,Sheet4!$A$2:$J$578,10,FALSE)</f>
        <v>0.27523285029058703</v>
      </c>
      <c r="N4" t="str">
        <f t="shared" si="0"/>
        <v>93-1</v>
      </c>
      <c r="O4" t="str">
        <f t="shared" si="1"/>
        <v>f</v>
      </c>
    </row>
    <row r="5" spans="1:15">
      <c r="A5">
        <v>93</v>
      </c>
      <c r="B5" t="s">
        <v>837</v>
      </c>
      <c r="C5" s="2" t="s">
        <v>55</v>
      </c>
      <c r="D5">
        <v>93</v>
      </c>
      <c r="E5" s="2">
        <v>6</v>
      </c>
      <c r="F5" s="2" t="s">
        <v>846</v>
      </c>
      <c r="G5">
        <v>7</v>
      </c>
      <c r="H5" t="s">
        <v>847</v>
      </c>
      <c r="I5" t="s">
        <v>294</v>
      </c>
      <c r="K5" t="s">
        <v>294</v>
      </c>
      <c r="L5">
        <f>VLOOKUP(A5&amp;"-"&amp;E5,Sheet4!$A$2:$J$578,10,FALSE)</f>
        <v>0.27888789936546809</v>
      </c>
      <c r="N5" t="str">
        <f t="shared" si="0"/>
        <v>93-6</v>
      </c>
      <c r="O5" t="str">
        <f t="shared" si="1"/>
        <v>f</v>
      </c>
    </row>
    <row r="6" spans="1:15">
      <c r="A6">
        <v>75</v>
      </c>
      <c r="B6" t="s">
        <v>672</v>
      </c>
      <c r="C6" s="2" t="s">
        <v>533</v>
      </c>
      <c r="D6">
        <v>75</v>
      </c>
      <c r="E6" s="2">
        <v>17</v>
      </c>
      <c r="F6" s="2" t="s">
        <v>695</v>
      </c>
      <c r="G6">
        <v>7</v>
      </c>
      <c r="H6" t="s">
        <v>696</v>
      </c>
      <c r="I6" t="s">
        <v>294</v>
      </c>
      <c r="K6" t="s">
        <v>294</v>
      </c>
      <c r="L6">
        <f>VLOOKUP(A6&amp;"-"&amp;E6,Sheet4!$A$2:$J$578,10,FALSE)</f>
        <v>0.27917310205536416</v>
      </c>
      <c r="N6" t="str">
        <f t="shared" si="0"/>
        <v>75-17</v>
      </c>
      <c r="O6" t="str">
        <f t="shared" si="1"/>
        <v>f</v>
      </c>
    </row>
    <row r="7" spans="1:15">
      <c r="A7" t="s">
        <v>1863</v>
      </c>
      <c r="B7" t="s">
        <v>899</v>
      </c>
      <c r="C7" s="2" t="s">
        <v>12</v>
      </c>
      <c r="D7">
        <v>974</v>
      </c>
      <c r="E7" s="2">
        <v>4</v>
      </c>
      <c r="F7" s="2" t="s">
        <v>905</v>
      </c>
      <c r="G7">
        <v>9</v>
      </c>
      <c r="H7" t="s">
        <v>587</v>
      </c>
      <c r="I7" t="s">
        <v>294</v>
      </c>
      <c r="K7" t="s">
        <v>294</v>
      </c>
      <c r="L7">
        <f>VLOOKUP(A7&amp;"-"&amp;E7,Sheet4!$A$2:$J$578,10,FALSE)</f>
        <v>0.28856546394042137</v>
      </c>
      <c r="N7" t="str">
        <f t="shared" si="0"/>
        <v>ZD-4</v>
      </c>
      <c r="O7" t="str">
        <f t="shared" si="1"/>
        <v>f</v>
      </c>
    </row>
    <row r="8" spans="1:15">
      <c r="A8">
        <v>75</v>
      </c>
      <c r="B8" t="s">
        <v>672</v>
      </c>
      <c r="C8" s="2" t="s">
        <v>133</v>
      </c>
      <c r="D8">
        <v>75</v>
      </c>
      <c r="E8" s="2">
        <v>15</v>
      </c>
      <c r="F8" s="2" t="s">
        <v>692</v>
      </c>
      <c r="G8">
        <v>9</v>
      </c>
      <c r="H8" t="s">
        <v>214</v>
      </c>
      <c r="I8" t="s">
        <v>294</v>
      </c>
      <c r="K8" t="s">
        <v>294</v>
      </c>
      <c r="L8">
        <f>VLOOKUP(A8&amp;"-"&amp;E8,Sheet4!$A$2:$J$578,10,FALSE)</f>
        <v>0.29488520430033777</v>
      </c>
      <c r="N8" t="str">
        <f t="shared" si="0"/>
        <v>75-15</v>
      </c>
      <c r="O8" t="str">
        <f t="shared" si="1"/>
        <v>f</v>
      </c>
    </row>
    <row r="9" spans="1:15">
      <c r="A9">
        <v>92</v>
      </c>
      <c r="B9" t="s">
        <v>822</v>
      </c>
      <c r="C9" s="2" t="s">
        <v>3</v>
      </c>
      <c r="D9">
        <v>92</v>
      </c>
      <c r="E9" s="2">
        <v>1</v>
      </c>
      <c r="F9" s="2" t="s">
        <v>823</v>
      </c>
      <c r="G9">
        <v>5</v>
      </c>
      <c r="H9" t="s">
        <v>109</v>
      </c>
      <c r="I9" t="s">
        <v>294</v>
      </c>
      <c r="K9" t="s">
        <v>294</v>
      </c>
      <c r="L9">
        <f>VLOOKUP(A9&amp;"-"&amp;E9,Sheet4!$A$2:$J$578,10,FALSE)</f>
        <v>0.30038005610352003</v>
      </c>
      <c r="N9" t="str">
        <f t="shared" si="0"/>
        <v>92-1</v>
      </c>
      <c r="O9" t="str">
        <f t="shared" si="1"/>
        <v>f</v>
      </c>
    </row>
    <row r="10" spans="1:15">
      <c r="A10" t="s">
        <v>1863</v>
      </c>
      <c r="B10" t="s">
        <v>899</v>
      </c>
      <c r="C10" s="2" t="s">
        <v>9</v>
      </c>
      <c r="D10">
        <v>974</v>
      </c>
      <c r="E10" s="2">
        <v>3</v>
      </c>
      <c r="F10" s="2" t="s">
        <v>904</v>
      </c>
      <c r="G10">
        <v>9</v>
      </c>
      <c r="H10" t="s">
        <v>214</v>
      </c>
      <c r="I10" t="s">
        <v>294</v>
      </c>
      <c r="K10" t="s">
        <v>294</v>
      </c>
      <c r="L10">
        <f>VLOOKUP(A10&amp;"-"&amp;E10,Sheet4!$A$2:$J$578,10,FALSE)</f>
        <v>0.30260327947831173</v>
      </c>
      <c r="N10" t="str">
        <f t="shared" si="0"/>
        <v>ZD-3</v>
      </c>
      <c r="O10" t="str">
        <f t="shared" si="1"/>
        <v>f</v>
      </c>
    </row>
    <row r="11" spans="1:15">
      <c r="A11">
        <v>13</v>
      </c>
      <c r="B11" t="s">
        <v>103</v>
      </c>
      <c r="C11" s="2" t="s">
        <v>12</v>
      </c>
      <c r="D11">
        <v>13</v>
      </c>
      <c r="E11" s="2">
        <v>4</v>
      </c>
      <c r="F11" s="2" t="s">
        <v>110</v>
      </c>
      <c r="G11">
        <v>8</v>
      </c>
      <c r="H11" t="s">
        <v>111</v>
      </c>
      <c r="I11" t="s">
        <v>294</v>
      </c>
      <c r="K11" t="s">
        <v>294</v>
      </c>
      <c r="L11">
        <f>VLOOKUP(A11&amp;"-"&amp;E11,Sheet4!$A$2:$J$578,10,FALSE)</f>
        <v>0.30611006047022016</v>
      </c>
      <c r="N11" t="str">
        <f t="shared" si="0"/>
        <v>13-4</v>
      </c>
      <c r="O11" t="str">
        <f t="shared" si="1"/>
        <v>f</v>
      </c>
    </row>
    <row r="12" spans="1:15">
      <c r="A12" t="s">
        <v>1861</v>
      </c>
      <c r="B12" t="s">
        <v>888</v>
      </c>
      <c r="C12" s="2" t="s">
        <v>3</v>
      </c>
      <c r="D12">
        <v>972</v>
      </c>
      <c r="E12" s="2">
        <v>1</v>
      </c>
      <c r="F12" s="2" t="s">
        <v>889</v>
      </c>
      <c r="G12">
        <v>6</v>
      </c>
      <c r="H12" t="s">
        <v>890</v>
      </c>
      <c r="I12" t="s">
        <v>294</v>
      </c>
      <c r="K12" t="s">
        <v>294</v>
      </c>
      <c r="L12">
        <f>VLOOKUP(A12&amp;"-"&amp;E12,Sheet4!$A$2:$J$578,10,FALSE)</f>
        <v>0.31885062250248308</v>
      </c>
      <c r="N12" t="str">
        <f t="shared" si="0"/>
        <v>ZB-1</v>
      </c>
      <c r="O12" t="str">
        <f t="shared" si="1"/>
        <v>f</v>
      </c>
    </row>
    <row r="13" spans="1:15">
      <c r="A13" t="s">
        <v>1860</v>
      </c>
      <c r="B13" t="s">
        <v>884</v>
      </c>
      <c r="C13" s="2" t="s">
        <v>12</v>
      </c>
      <c r="D13">
        <v>971</v>
      </c>
      <c r="E13" s="2">
        <v>4</v>
      </c>
      <c r="F13" s="2" t="s">
        <v>886</v>
      </c>
      <c r="G13">
        <v>11</v>
      </c>
      <c r="H13" t="s">
        <v>887</v>
      </c>
      <c r="I13" t="s">
        <v>294</v>
      </c>
      <c r="K13" t="s">
        <v>294</v>
      </c>
      <c r="L13">
        <f>VLOOKUP(A13&amp;"-"&amp;E13,Sheet4!$A$2:$J$578,10,FALSE)</f>
        <v>0.32139887626294439</v>
      </c>
      <c r="N13" t="str">
        <f t="shared" si="0"/>
        <v>ZA-4</v>
      </c>
      <c r="O13" t="str">
        <f t="shared" si="1"/>
        <v>f</v>
      </c>
    </row>
    <row r="14" spans="1:15">
      <c r="A14">
        <v>94</v>
      </c>
      <c r="B14" t="s">
        <v>856</v>
      </c>
      <c r="C14" s="2" t="s">
        <v>123</v>
      </c>
      <c r="D14">
        <v>94</v>
      </c>
      <c r="E14" s="2">
        <v>11</v>
      </c>
      <c r="F14" s="2" t="s">
        <v>867</v>
      </c>
      <c r="G14">
        <v>11</v>
      </c>
      <c r="H14" t="s">
        <v>868</v>
      </c>
      <c r="I14" t="s">
        <v>294</v>
      </c>
      <c r="K14" t="s">
        <v>294</v>
      </c>
      <c r="L14">
        <f>VLOOKUP(A14&amp;"-"&amp;E14,Sheet4!$A$2:$J$578,10,FALSE)</f>
        <v>0.32170237640234717</v>
      </c>
      <c r="N14" t="str">
        <f t="shared" si="0"/>
        <v>94-11</v>
      </c>
      <c r="O14" t="str">
        <f t="shared" si="1"/>
        <v>f</v>
      </c>
    </row>
    <row r="15" spans="1:15">
      <c r="A15">
        <v>9</v>
      </c>
      <c r="B15" t="s">
        <v>79</v>
      </c>
      <c r="C15" s="2" t="s">
        <v>3</v>
      </c>
      <c r="D15">
        <v>9</v>
      </c>
      <c r="E15" s="2">
        <v>1</v>
      </c>
      <c r="F15" s="2" t="s">
        <v>80</v>
      </c>
      <c r="G15">
        <v>7</v>
      </c>
      <c r="H15" t="s">
        <v>81</v>
      </c>
      <c r="I15" t="s">
        <v>294</v>
      </c>
      <c r="K15" t="s">
        <v>294</v>
      </c>
      <c r="L15">
        <f>VLOOKUP(A15&amp;"-"&amp;E15,Sheet4!$A$2:$J$578,10,FALSE)</f>
        <v>0.32668434776794669</v>
      </c>
      <c r="N15" t="str">
        <f t="shared" si="0"/>
        <v>9-1</v>
      </c>
      <c r="O15" t="str">
        <f t="shared" si="1"/>
        <v>f</v>
      </c>
    </row>
    <row r="16" spans="1:15">
      <c r="A16">
        <v>33</v>
      </c>
      <c r="B16" t="s">
        <v>300</v>
      </c>
      <c r="C16" s="2" t="s">
        <v>9</v>
      </c>
      <c r="D16">
        <v>33</v>
      </c>
      <c r="E16" s="2">
        <v>3</v>
      </c>
      <c r="F16" s="2" t="s">
        <v>303</v>
      </c>
      <c r="G16">
        <v>6</v>
      </c>
      <c r="H16" t="s">
        <v>259</v>
      </c>
      <c r="I16" t="s">
        <v>294</v>
      </c>
      <c r="K16" t="s">
        <v>294</v>
      </c>
      <c r="L16">
        <f>VLOOKUP(A16&amp;"-"&amp;E16,Sheet4!$A$2:$J$578,10,FALSE)</f>
        <v>0.32846359873386899</v>
      </c>
      <c r="N16" t="str">
        <f t="shared" si="0"/>
        <v>33-3</v>
      </c>
      <c r="O16" t="str">
        <f t="shared" si="1"/>
        <v>f</v>
      </c>
    </row>
    <row r="17" spans="1:15">
      <c r="A17">
        <v>13</v>
      </c>
      <c r="B17" t="s">
        <v>103</v>
      </c>
      <c r="C17" s="2" t="s">
        <v>58</v>
      </c>
      <c r="D17">
        <v>13</v>
      </c>
      <c r="E17" s="2">
        <v>7</v>
      </c>
      <c r="F17" s="2" t="s">
        <v>116</v>
      </c>
      <c r="G17">
        <v>6</v>
      </c>
      <c r="H17" t="s">
        <v>117</v>
      </c>
      <c r="I17" t="s">
        <v>294</v>
      </c>
      <c r="K17" t="s">
        <v>294</v>
      </c>
      <c r="L17">
        <f>VLOOKUP(A17&amp;"-"&amp;E17,Sheet4!$A$2:$J$578,10,FALSE)</f>
        <v>0.32912846619962605</v>
      </c>
      <c r="N17" t="str">
        <f t="shared" si="0"/>
        <v>13-7</v>
      </c>
      <c r="O17" t="str">
        <f t="shared" si="1"/>
        <v>f</v>
      </c>
    </row>
    <row r="18" spans="1:15">
      <c r="A18">
        <v>87</v>
      </c>
      <c r="B18" t="s">
        <v>793</v>
      </c>
      <c r="C18" s="2" t="s">
        <v>3</v>
      </c>
      <c r="D18">
        <v>87</v>
      </c>
      <c r="E18" s="2">
        <v>1</v>
      </c>
      <c r="F18" s="2" t="s">
        <v>794</v>
      </c>
      <c r="G18">
        <v>9</v>
      </c>
      <c r="H18" t="s">
        <v>795</v>
      </c>
      <c r="I18" t="s">
        <v>294</v>
      </c>
      <c r="K18" t="s">
        <v>294</v>
      </c>
      <c r="L18">
        <f>VLOOKUP(A18&amp;"-"&amp;E18,Sheet4!$A$2:$J$578,10,FALSE)</f>
        <v>0.34059990659415157</v>
      </c>
      <c r="N18" t="str">
        <f t="shared" si="0"/>
        <v>87-1</v>
      </c>
      <c r="O18" t="str">
        <f t="shared" si="1"/>
        <v>f</v>
      </c>
    </row>
    <row r="19" spans="1:15">
      <c r="A19">
        <v>44</v>
      </c>
      <c r="B19" t="s">
        <v>400</v>
      </c>
      <c r="C19" s="2" t="s">
        <v>60</v>
      </c>
      <c r="D19">
        <v>44</v>
      </c>
      <c r="E19" s="2">
        <v>8</v>
      </c>
      <c r="F19" s="2" t="s">
        <v>411</v>
      </c>
      <c r="G19">
        <v>10</v>
      </c>
      <c r="H19" t="s">
        <v>412</v>
      </c>
      <c r="I19" t="s">
        <v>294</v>
      </c>
      <c r="K19" t="s">
        <v>294</v>
      </c>
      <c r="L19">
        <f>VLOOKUP(A19&amp;"-"&amp;E19,Sheet4!$A$2:$J$578,10,FALSE)</f>
        <v>0.34130275287887973</v>
      </c>
      <c r="N19" t="str">
        <f t="shared" si="0"/>
        <v>44-8</v>
      </c>
      <c r="O19" t="str">
        <f t="shared" si="1"/>
        <v>f</v>
      </c>
    </row>
    <row r="20" spans="1:15">
      <c r="A20">
        <v>22</v>
      </c>
      <c r="B20" t="s">
        <v>198</v>
      </c>
      <c r="C20" s="2" t="s">
        <v>12</v>
      </c>
      <c r="D20">
        <v>22</v>
      </c>
      <c r="E20" s="2">
        <v>4</v>
      </c>
      <c r="F20" s="2" t="s">
        <v>204</v>
      </c>
      <c r="G20">
        <v>8</v>
      </c>
      <c r="H20" t="s">
        <v>105</v>
      </c>
      <c r="I20" t="s">
        <v>294</v>
      </c>
      <c r="K20" t="s">
        <v>294</v>
      </c>
      <c r="L20">
        <f>VLOOKUP(A20&amp;"-"&amp;E20,Sheet4!$A$2:$J$578,10,FALSE)</f>
        <v>0.34297005951191006</v>
      </c>
      <c r="N20" t="str">
        <f t="shared" si="0"/>
        <v>22-4</v>
      </c>
      <c r="O20" t="str">
        <f t="shared" si="1"/>
        <v>f</v>
      </c>
    </row>
    <row r="21" spans="1:15">
      <c r="A21">
        <v>93</v>
      </c>
      <c r="B21" t="s">
        <v>837</v>
      </c>
      <c r="C21" s="2" t="s">
        <v>123</v>
      </c>
      <c r="D21">
        <v>93</v>
      </c>
      <c r="E21" s="2">
        <v>11</v>
      </c>
      <c r="F21" s="2" t="s">
        <v>854</v>
      </c>
      <c r="G21">
        <v>8</v>
      </c>
      <c r="H21" t="s">
        <v>290</v>
      </c>
      <c r="I21" t="s">
        <v>294</v>
      </c>
      <c r="K21" t="s">
        <v>294</v>
      </c>
      <c r="L21">
        <f>VLOOKUP(A21&amp;"-"&amp;E21,Sheet4!$A$2:$J$578,10,FALSE)</f>
        <v>0.34327092584741037</v>
      </c>
      <c r="N21" t="str">
        <f t="shared" si="0"/>
        <v>93-11</v>
      </c>
      <c r="O21" t="str">
        <f t="shared" si="1"/>
        <v>f</v>
      </c>
    </row>
    <row r="22" spans="1:15">
      <c r="A22">
        <v>75</v>
      </c>
      <c r="B22" t="s">
        <v>672</v>
      </c>
      <c r="C22" s="2" t="s">
        <v>63</v>
      </c>
      <c r="D22">
        <v>75</v>
      </c>
      <c r="E22" s="2">
        <v>9</v>
      </c>
      <c r="F22" s="2" t="s">
        <v>684</v>
      </c>
      <c r="G22">
        <v>12</v>
      </c>
      <c r="H22" t="s">
        <v>685</v>
      </c>
      <c r="I22" t="s">
        <v>294</v>
      </c>
      <c r="K22" t="s">
        <v>294</v>
      </c>
      <c r="L22">
        <f>VLOOKUP(A22&amp;"-"&amp;E22,Sheet4!$A$2:$J$578,10,FALSE)</f>
        <v>0.34615603051700966</v>
      </c>
      <c r="N22" t="str">
        <f t="shared" si="0"/>
        <v>75-9</v>
      </c>
      <c r="O22" t="str">
        <f t="shared" si="1"/>
        <v>f</v>
      </c>
    </row>
    <row r="23" spans="1:15">
      <c r="A23">
        <v>34</v>
      </c>
      <c r="B23" t="s">
        <v>320</v>
      </c>
      <c r="C23" s="2" t="s">
        <v>6</v>
      </c>
      <c r="D23">
        <v>34</v>
      </c>
      <c r="E23" s="2">
        <v>2</v>
      </c>
      <c r="F23" s="2" t="s">
        <v>322</v>
      </c>
      <c r="G23">
        <v>5</v>
      </c>
      <c r="H23" t="s">
        <v>323</v>
      </c>
      <c r="I23" t="s">
        <v>294</v>
      </c>
      <c r="K23" t="s">
        <v>294</v>
      </c>
      <c r="L23">
        <f>VLOOKUP(A23&amp;"-"&amp;E23,Sheet4!$A$2:$J$578,10,FALSE)</f>
        <v>0.34734625884965992</v>
      </c>
      <c r="N23" t="str">
        <f t="shared" si="0"/>
        <v>34-2</v>
      </c>
      <c r="O23" t="str">
        <f t="shared" si="1"/>
        <v>f</v>
      </c>
    </row>
    <row r="24" spans="1:15">
      <c r="A24">
        <v>44</v>
      </c>
      <c r="B24" t="s">
        <v>400</v>
      </c>
      <c r="C24" s="2" t="s">
        <v>9</v>
      </c>
      <c r="D24">
        <v>44</v>
      </c>
      <c r="E24" s="2">
        <v>3</v>
      </c>
      <c r="F24" s="2" t="s">
        <v>404</v>
      </c>
      <c r="G24">
        <v>7</v>
      </c>
      <c r="H24" t="s">
        <v>405</v>
      </c>
      <c r="I24" t="s">
        <v>294</v>
      </c>
      <c r="K24" t="s">
        <v>294</v>
      </c>
      <c r="L24">
        <f>VLOOKUP(A24&amp;"-"&amp;E24,Sheet4!$A$2:$J$578,10,FALSE)</f>
        <v>0.3477552577894536</v>
      </c>
      <c r="N24" t="str">
        <f t="shared" si="0"/>
        <v>44-3</v>
      </c>
      <c r="O24" t="str">
        <f t="shared" si="1"/>
        <v>f</v>
      </c>
    </row>
    <row r="25" spans="1:15">
      <c r="A25">
        <v>95</v>
      </c>
      <c r="B25" t="s">
        <v>869</v>
      </c>
      <c r="C25" s="2" t="s">
        <v>60</v>
      </c>
      <c r="D25">
        <v>95</v>
      </c>
      <c r="E25" s="2">
        <v>8</v>
      </c>
      <c r="F25" s="2" t="s">
        <v>878</v>
      </c>
      <c r="G25">
        <v>13</v>
      </c>
      <c r="H25" t="s">
        <v>879</v>
      </c>
      <c r="I25" t="s">
        <v>294</v>
      </c>
      <c r="K25" t="s">
        <v>294</v>
      </c>
      <c r="L25">
        <f>VLOOKUP(A25&amp;"-"&amp;E25,Sheet4!$A$2:$J$578,10,FALSE)</f>
        <v>0.3481448391843599</v>
      </c>
      <c r="N25" t="str">
        <f t="shared" si="0"/>
        <v>95-8</v>
      </c>
      <c r="O25" t="str">
        <f t="shared" si="1"/>
        <v>f</v>
      </c>
    </row>
    <row r="26" spans="1:15">
      <c r="A26">
        <v>35</v>
      </c>
      <c r="B26" t="s">
        <v>337</v>
      </c>
      <c r="C26" s="2" t="s">
        <v>3</v>
      </c>
      <c r="D26">
        <v>35</v>
      </c>
      <c r="E26" s="2">
        <v>1</v>
      </c>
      <c r="F26" s="2" t="s">
        <v>338</v>
      </c>
      <c r="G26">
        <v>10</v>
      </c>
      <c r="H26" t="s">
        <v>328</v>
      </c>
      <c r="I26" t="s">
        <v>294</v>
      </c>
      <c r="K26" t="s">
        <v>294</v>
      </c>
      <c r="L26">
        <f>VLOOKUP(A26&amp;"-"&amp;E26,Sheet4!$A$2:$J$578,10,FALSE)</f>
        <v>0.34967871369173958</v>
      </c>
      <c r="N26" t="str">
        <f t="shared" si="0"/>
        <v>35-1</v>
      </c>
      <c r="O26" t="str">
        <f t="shared" si="1"/>
        <v>f</v>
      </c>
    </row>
    <row r="27" spans="1:15">
      <c r="A27">
        <v>94</v>
      </c>
      <c r="B27" t="s">
        <v>856</v>
      </c>
      <c r="C27" s="2" t="s">
        <v>63</v>
      </c>
      <c r="D27">
        <v>94</v>
      </c>
      <c r="E27" s="2">
        <v>9</v>
      </c>
      <c r="F27" s="2" t="s">
        <v>865</v>
      </c>
      <c r="G27">
        <v>8</v>
      </c>
      <c r="H27" t="s">
        <v>92</v>
      </c>
      <c r="I27" t="s">
        <v>294</v>
      </c>
      <c r="K27" t="s">
        <v>294</v>
      </c>
      <c r="L27">
        <f>VLOOKUP(A27&amp;"-"&amp;E27,Sheet4!$A$2:$J$578,10,FALSE)</f>
        <v>0.35165609584214236</v>
      </c>
      <c r="N27" t="str">
        <f t="shared" si="0"/>
        <v>94-9</v>
      </c>
      <c r="O27" t="str">
        <f t="shared" si="1"/>
        <v>f</v>
      </c>
    </row>
    <row r="28" spans="1:15">
      <c r="A28">
        <v>44</v>
      </c>
      <c r="B28" t="s">
        <v>400</v>
      </c>
      <c r="C28" s="2" t="s">
        <v>12</v>
      </c>
      <c r="D28">
        <v>44</v>
      </c>
      <c r="E28" s="2">
        <v>4</v>
      </c>
      <c r="F28" s="2" t="s">
        <v>406</v>
      </c>
      <c r="G28">
        <v>9</v>
      </c>
      <c r="H28" t="s">
        <v>25</v>
      </c>
      <c r="I28" t="s">
        <v>294</v>
      </c>
      <c r="K28" t="s">
        <v>294</v>
      </c>
      <c r="L28">
        <f>VLOOKUP(A28&amp;"-"&amp;E28,Sheet4!$A$2:$J$578,10,FALSE)</f>
        <v>0.35455535060929516</v>
      </c>
      <c r="N28" t="str">
        <f t="shared" si="0"/>
        <v>44-4</v>
      </c>
      <c r="O28" t="str">
        <f t="shared" si="1"/>
        <v>f</v>
      </c>
    </row>
    <row r="29" spans="1:15">
      <c r="A29">
        <v>76</v>
      </c>
      <c r="B29" t="s">
        <v>699</v>
      </c>
      <c r="C29" s="2" t="s">
        <v>60</v>
      </c>
      <c r="D29">
        <v>76</v>
      </c>
      <c r="E29" s="2">
        <v>8</v>
      </c>
      <c r="F29" s="2" t="s">
        <v>709</v>
      </c>
      <c r="G29">
        <v>6</v>
      </c>
      <c r="H29" t="s">
        <v>259</v>
      </c>
      <c r="I29" t="s">
        <v>294</v>
      </c>
      <c r="K29" t="s">
        <v>294</v>
      </c>
      <c r="L29">
        <f>VLOOKUP(A29&amp;"-"&amp;E29,Sheet4!$A$2:$J$578,10,FALSE)</f>
        <v>0.35788688935368301</v>
      </c>
      <c r="N29" t="str">
        <f t="shared" si="0"/>
        <v>76-8</v>
      </c>
      <c r="O29" t="str">
        <f t="shared" si="1"/>
        <v>f</v>
      </c>
    </row>
    <row r="30" spans="1:15">
      <c r="A30">
        <v>14</v>
      </c>
      <c r="B30" t="s">
        <v>138</v>
      </c>
      <c r="C30" s="2" t="s">
        <v>6</v>
      </c>
      <c r="D30">
        <v>14</v>
      </c>
      <c r="E30" s="2">
        <v>2</v>
      </c>
      <c r="F30" s="2" t="s">
        <v>141</v>
      </c>
      <c r="G30">
        <v>9</v>
      </c>
      <c r="H30" t="s">
        <v>142</v>
      </c>
      <c r="I30" t="s">
        <v>294</v>
      </c>
      <c r="K30" t="s">
        <v>294</v>
      </c>
      <c r="L30">
        <f>VLOOKUP(A30&amp;"-"&amp;E30,Sheet4!$A$2:$J$578,10,FALSE)</f>
        <v>0.35870874027637084</v>
      </c>
      <c r="N30" t="str">
        <f t="shared" si="0"/>
        <v>14-2</v>
      </c>
      <c r="O30" t="str">
        <f t="shared" si="1"/>
        <v>f</v>
      </c>
    </row>
    <row r="31" spans="1:15">
      <c r="A31">
        <v>62</v>
      </c>
      <c r="B31" t="s">
        <v>561</v>
      </c>
      <c r="C31" s="2" t="s">
        <v>9</v>
      </c>
      <c r="D31">
        <v>62</v>
      </c>
      <c r="E31" s="2">
        <v>3</v>
      </c>
      <c r="F31" s="2" t="s">
        <v>564</v>
      </c>
      <c r="G31">
        <v>7</v>
      </c>
      <c r="H31" t="s">
        <v>565</v>
      </c>
      <c r="I31" t="s">
        <v>294</v>
      </c>
      <c r="K31" t="s">
        <v>294</v>
      </c>
      <c r="L31">
        <f>VLOOKUP(A31&amp;"-"&amp;E31,Sheet4!$A$2:$J$578,10,FALSE)</f>
        <v>0.35963492566699479</v>
      </c>
      <c r="N31" t="str">
        <f t="shared" si="0"/>
        <v>62-3</v>
      </c>
      <c r="O31" t="str">
        <f t="shared" si="1"/>
        <v>f</v>
      </c>
    </row>
    <row r="32" spans="1:15">
      <c r="A32">
        <v>38</v>
      </c>
      <c r="B32" t="s">
        <v>356</v>
      </c>
      <c r="C32" s="2" t="s">
        <v>9</v>
      </c>
      <c r="D32">
        <v>38</v>
      </c>
      <c r="E32" s="2">
        <v>3</v>
      </c>
      <c r="F32" s="2" t="s">
        <v>360</v>
      </c>
      <c r="G32">
        <v>9</v>
      </c>
      <c r="H32" t="s">
        <v>214</v>
      </c>
      <c r="I32" t="s">
        <v>294</v>
      </c>
      <c r="K32" t="s">
        <v>294</v>
      </c>
      <c r="L32">
        <f>VLOOKUP(A32&amp;"-"&amp;E32,Sheet4!$A$2:$J$578,10,FALSE)</f>
        <v>0.35977100077067048</v>
      </c>
      <c r="N32" t="str">
        <f t="shared" si="0"/>
        <v>38-3</v>
      </c>
      <c r="O32" t="str">
        <f t="shared" si="1"/>
        <v>f</v>
      </c>
    </row>
    <row r="33" spans="1:15">
      <c r="A33">
        <v>91</v>
      </c>
      <c r="B33" t="s">
        <v>812</v>
      </c>
      <c r="C33" s="2" t="s">
        <v>3</v>
      </c>
      <c r="D33">
        <v>91</v>
      </c>
      <c r="E33" s="2">
        <v>1</v>
      </c>
      <c r="F33" s="2" t="s">
        <v>813</v>
      </c>
      <c r="G33">
        <v>9</v>
      </c>
      <c r="H33" t="s">
        <v>814</v>
      </c>
      <c r="I33" t="s">
        <v>294</v>
      </c>
      <c r="K33" t="s">
        <v>294</v>
      </c>
      <c r="L33">
        <f>VLOOKUP(A33&amp;"-"&amp;E33,Sheet4!$A$2:$J$578,10,FALSE)</f>
        <v>0.36301489242210044</v>
      </c>
      <c r="N33" t="str">
        <f t="shared" si="0"/>
        <v>91-1</v>
      </c>
      <c r="O33" t="str">
        <f t="shared" si="1"/>
        <v>f</v>
      </c>
    </row>
    <row r="34" spans="1:15">
      <c r="A34">
        <v>75</v>
      </c>
      <c r="B34" t="s">
        <v>672</v>
      </c>
      <c r="C34" s="2" t="s">
        <v>58</v>
      </c>
      <c r="D34">
        <v>75</v>
      </c>
      <c r="E34" s="2">
        <v>7</v>
      </c>
      <c r="F34" s="2" t="s">
        <v>681</v>
      </c>
      <c r="G34">
        <v>14</v>
      </c>
      <c r="H34" t="s">
        <v>682</v>
      </c>
      <c r="I34" t="s">
        <v>294</v>
      </c>
      <c r="K34" t="s">
        <v>294</v>
      </c>
      <c r="L34">
        <f>VLOOKUP(A34&amp;"-"&amp;E34,Sheet4!$A$2:$J$578,10,FALSE)</f>
        <v>0.36354019144470795</v>
      </c>
      <c r="N34" t="str">
        <f t="shared" si="0"/>
        <v>75-7</v>
      </c>
      <c r="O34" t="str">
        <f t="shared" si="1"/>
        <v>f</v>
      </c>
    </row>
    <row r="35" spans="1:15">
      <c r="A35">
        <v>31</v>
      </c>
      <c r="B35" t="s">
        <v>276</v>
      </c>
      <c r="C35" s="2" t="s">
        <v>63</v>
      </c>
      <c r="D35">
        <v>31</v>
      </c>
      <c r="E35" s="2">
        <v>9</v>
      </c>
      <c r="F35" s="2" t="s">
        <v>291</v>
      </c>
      <c r="G35">
        <v>10</v>
      </c>
      <c r="H35" t="s">
        <v>292</v>
      </c>
      <c r="I35" t="s">
        <v>294</v>
      </c>
      <c r="K35" t="s">
        <v>294</v>
      </c>
      <c r="L35">
        <f>VLOOKUP(A35&amp;"-"&amp;E35,Sheet4!$A$2:$J$578,10,FALSE)</f>
        <v>0.36369463162818094</v>
      </c>
      <c r="N35" t="str">
        <f t="shared" si="0"/>
        <v>31-9</v>
      </c>
      <c r="O35" t="str">
        <f t="shared" si="1"/>
        <v>f</v>
      </c>
    </row>
    <row r="36" spans="1:15">
      <c r="A36">
        <v>59</v>
      </c>
      <c r="B36" t="s">
        <v>507</v>
      </c>
      <c r="C36" s="2" t="s">
        <v>135</v>
      </c>
      <c r="D36">
        <v>59</v>
      </c>
      <c r="E36" s="2">
        <v>16</v>
      </c>
      <c r="F36" s="2" t="s">
        <v>531</v>
      </c>
      <c r="G36">
        <v>9</v>
      </c>
      <c r="H36" t="s">
        <v>532</v>
      </c>
      <c r="I36" t="s">
        <v>294</v>
      </c>
      <c r="K36" t="s">
        <v>294</v>
      </c>
      <c r="L36">
        <f>VLOOKUP(A36&amp;"-"&amp;E36,Sheet4!$A$2:$J$578,10,FALSE)</f>
        <v>0.3641672196416722</v>
      </c>
      <c r="N36" t="str">
        <f t="shared" si="0"/>
        <v>59-16</v>
      </c>
      <c r="O36" t="str">
        <f t="shared" si="1"/>
        <v>f</v>
      </c>
    </row>
    <row r="37" spans="1:15">
      <c r="A37">
        <v>33</v>
      </c>
      <c r="B37" t="s">
        <v>300</v>
      </c>
      <c r="C37" s="2" t="s">
        <v>12</v>
      </c>
      <c r="D37">
        <v>33</v>
      </c>
      <c r="E37" s="2">
        <v>4</v>
      </c>
      <c r="F37" s="2" t="s">
        <v>304</v>
      </c>
      <c r="G37">
        <v>10</v>
      </c>
      <c r="H37" t="s">
        <v>305</v>
      </c>
      <c r="I37" t="s">
        <v>294</v>
      </c>
      <c r="K37" t="s">
        <v>294</v>
      </c>
      <c r="L37">
        <f>VLOOKUP(A37&amp;"-"&amp;E37,Sheet4!$A$2:$J$578,10,FALSE)</f>
        <v>0.36451912393650215</v>
      </c>
      <c r="N37" t="str">
        <f t="shared" si="0"/>
        <v>33-4</v>
      </c>
      <c r="O37" t="str">
        <f t="shared" si="1"/>
        <v>f</v>
      </c>
    </row>
    <row r="38" spans="1:15">
      <c r="A38">
        <v>62</v>
      </c>
      <c r="B38" t="s">
        <v>561</v>
      </c>
      <c r="C38" s="2" t="s">
        <v>120</v>
      </c>
      <c r="D38">
        <v>62</v>
      </c>
      <c r="E38" s="2">
        <v>10</v>
      </c>
      <c r="F38" s="2" t="s">
        <v>572</v>
      </c>
      <c r="G38">
        <v>8</v>
      </c>
      <c r="H38" t="s">
        <v>573</v>
      </c>
      <c r="I38" t="s">
        <v>294</v>
      </c>
      <c r="K38" t="s">
        <v>294</v>
      </c>
      <c r="L38">
        <f>VLOOKUP(A38&amp;"-"&amp;E38,Sheet4!$A$2:$J$578,10,FALSE)</f>
        <v>0.37344325835557252</v>
      </c>
      <c r="N38" t="str">
        <f t="shared" si="0"/>
        <v>62-10</v>
      </c>
      <c r="O38" t="str">
        <f t="shared" si="1"/>
        <v>f</v>
      </c>
    </row>
    <row r="39" spans="1:15">
      <c r="A39">
        <v>46</v>
      </c>
      <c r="B39" t="s">
        <v>425</v>
      </c>
      <c r="C39" s="2" t="s">
        <v>6</v>
      </c>
      <c r="D39">
        <v>46</v>
      </c>
      <c r="E39" s="2">
        <v>2</v>
      </c>
      <c r="F39" s="2" t="s">
        <v>428</v>
      </c>
      <c r="G39">
        <v>6</v>
      </c>
      <c r="H39" t="s">
        <v>429</v>
      </c>
      <c r="I39" t="s">
        <v>294</v>
      </c>
      <c r="K39" t="s">
        <v>294</v>
      </c>
      <c r="L39">
        <f>VLOOKUP(A39&amp;"-"&amp;E39,Sheet4!$A$2:$J$578,10,FALSE)</f>
        <v>0.37520040741648902</v>
      </c>
      <c r="N39" t="str">
        <f t="shared" si="0"/>
        <v>46-2</v>
      </c>
      <c r="O39" t="str">
        <f t="shared" si="1"/>
        <v>f</v>
      </c>
    </row>
    <row r="40" spans="1:15">
      <c r="A40" t="s">
        <v>1871</v>
      </c>
      <c r="C40" s="2" t="s">
        <v>63</v>
      </c>
      <c r="D40" t="s">
        <v>925</v>
      </c>
      <c r="E40" s="2">
        <v>9</v>
      </c>
      <c r="F40" s="2" t="s">
        <v>936</v>
      </c>
      <c r="G40">
        <v>8</v>
      </c>
      <c r="H40" t="s">
        <v>937</v>
      </c>
      <c r="I40" t="s">
        <v>294</v>
      </c>
      <c r="K40" t="s">
        <v>294</v>
      </c>
      <c r="L40">
        <f>VLOOKUP(A40&amp;"-"&amp;E40,Sheet4!$A$2:$J$578,10,FALSE)</f>
        <v>0.3831732330966634</v>
      </c>
      <c r="N40" t="str">
        <f t="shared" si="0"/>
        <v>ZZ-9</v>
      </c>
      <c r="O40" t="str">
        <f t="shared" si="1"/>
        <v>f</v>
      </c>
    </row>
    <row r="41" spans="1:15">
      <c r="A41">
        <v>33</v>
      </c>
      <c r="B41" t="s">
        <v>300</v>
      </c>
      <c r="C41" s="2" t="s">
        <v>58</v>
      </c>
      <c r="D41">
        <v>33</v>
      </c>
      <c r="E41" s="2">
        <v>7</v>
      </c>
      <c r="F41" s="2" t="s">
        <v>310</v>
      </c>
      <c r="G41">
        <v>5</v>
      </c>
      <c r="H41" t="s">
        <v>311</v>
      </c>
      <c r="I41" t="s">
        <v>294</v>
      </c>
      <c r="K41" t="s">
        <v>294</v>
      </c>
      <c r="L41">
        <f>VLOOKUP(A41&amp;"-"&amp;E41,Sheet4!$A$2:$J$578,10,FALSE)</f>
        <v>0.3832496443934123</v>
      </c>
      <c r="N41" t="str">
        <f t="shared" si="0"/>
        <v>33-7</v>
      </c>
      <c r="O41" t="str">
        <f t="shared" si="1"/>
        <v>f</v>
      </c>
    </row>
    <row r="42" spans="1:15">
      <c r="A42">
        <v>22</v>
      </c>
      <c r="B42" t="s">
        <v>198</v>
      </c>
      <c r="C42" s="2" t="s">
        <v>3</v>
      </c>
      <c r="D42">
        <v>22</v>
      </c>
      <c r="E42" s="2">
        <v>1</v>
      </c>
      <c r="F42" s="2" t="s">
        <v>199</v>
      </c>
      <c r="G42">
        <v>7</v>
      </c>
      <c r="H42" t="s">
        <v>200</v>
      </c>
      <c r="I42" t="s">
        <v>294</v>
      </c>
      <c r="K42" t="s">
        <v>294</v>
      </c>
      <c r="L42">
        <f>VLOOKUP(A42&amp;"-"&amp;E42,Sheet4!$A$2:$J$578,10,FALSE)</f>
        <v>0.38630538264372027</v>
      </c>
      <c r="N42" t="str">
        <f t="shared" si="0"/>
        <v>22-1</v>
      </c>
      <c r="O42" t="str">
        <f t="shared" si="1"/>
        <v>f</v>
      </c>
    </row>
    <row r="43" spans="1:15">
      <c r="A43">
        <v>59</v>
      </c>
      <c r="B43" t="s">
        <v>507</v>
      </c>
      <c r="C43" s="2" t="s">
        <v>60</v>
      </c>
      <c r="D43">
        <v>59</v>
      </c>
      <c r="E43" s="2">
        <v>8</v>
      </c>
      <c r="F43" s="2" t="s">
        <v>521</v>
      </c>
      <c r="G43">
        <v>7</v>
      </c>
      <c r="H43" t="s">
        <v>522</v>
      </c>
      <c r="I43" t="s">
        <v>294</v>
      </c>
      <c r="K43" t="s">
        <v>294</v>
      </c>
      <c r="L43">
        <f>VLOOKUP(A43&amp;"-"&amp;E43,Sheet4!$A$2:$J$578,10,FALSE)</f>
        <v>0.38809748562601903</v>
      </c>
      <c r="N43" t="str">
        <f t="shared" si="0"/>
        <v>59-8</v>
      </c>
      <c r="O43" t="str">
        <f t="shared" si="1"/>
        <v>f</v>
      </c>
    </row>
    <row r="44" spans="1:15">
      <c r="A44">
        <v>16</v>
      </c>
      <c r="B44" t="s">
        <v>153</v>
      </c>
      <c r="C44" s="2" t="s">
        <v>3</v>
      </c>
      <c r="D44">
        <v>16</v>
      </c>
      <c r="E44" s="2">
        <v>1</v>
      </c>
      <c r="F44" s="2" t="s">
        <v>154</v>
      </c>
      <c r="G44">
        <v>6</v>
      </c>
      <c r="H44" t="s">
        <v>155</v>
      </c>
      <c r="I44" t="s">
        <v>294</v>
      </c>
      <c r="K44" t="s">
        <v>294</v>
      </c>
      <c r="L44">
        <f>VLOOKUP(A44&amp;"-"&amp;E44,Sheet4!$A$2:$J$578,10,FALSE)</f>
        <v>0.3896065073396372</v>
      </c>
      <c r="N44" t="str">
        <f t="shared" si="0"/>
        <v>16-1</v>
      </c>
      <c r="O44" t="str">
        <f t="shared" si="1"/>
        <v>f</v>
      </c>
    </row>
    <row r="45" spans="1:15">
      <c r="A45">
        <v>59</v>
      </c>
      <c r="B45" t="s">
        <v>507</v>
      </c>
      <c r="C45" s="2" t="s">
        <v>6</v>
      </c>
      <c r="D45">
        <v>59</v>
      </c>
      <c r="E45" s="2">
        <v>2</v>
      </c>
      <c r="F45" s="2" t="s">
        <v>510</v>
      </c>
      <c r="G45">
        <v>9</v>
      </c>
      <c r="H45" t="s">
        <v>511</v>
      </c>
      <c r="I45" t="s">
        <v>294</v>
      </c>
      <c r="K45" t="s">
        <v>294</v>
      </c>
      <c r="L45">
        <f>VLOOKUP(A45&amp;"-"&amp;E45,Sheet4!$A$2:$J$578,10,FALSE)</f>
        <v>0.39170492520066208</v>
      </c>
      <c r="N45" t="str">
        <f t="shared" si="0"/>
        <v>59-2</v>
      </c>
      <c r="O45" t="str">
        <f t="shared" si="1"/>
        <v>f</v>
      </c>
    </row>
    <row r="46" spans="1:15">
      <c r="A46">
        <v>24</v>
      </c>
      <c r="B46" t="s">
        <v>208</v>
      </c>
      <c r="C46" s="2" t="s">
        <v>12</v>
      </c>
      <c r="D46">
        <v>24</v>
      </c>
      <c r="E46" s="2">
        <v>4</v>
      </c>
      <c r="F46" s="2" t="s">
        <v>213</v>
      </c>
      <c r="G46">
        <v>9</v>
      </c>
      <c r="H46" t="s">
        <v>214</v>
      </c>
      <c r="I46" t="s">
        <v>294</v>
      </c>
      <c r="K46" t="s">
        <v>294</v>
      </c>
      <c r="L46">
        <f>VLOOKUP(A46&amp;"-"&amp;E46,Sheet4!$A$2:$J$578,10,FALSE)</f>
        <v>0.39248925526668077</v>
      </c>
      <c r="N46" t="str">
        <f t="shared" si="0"/>
        <v>24-4</v>
      </c>
      <c r="O46" t="str">
        <f t="shared" si="1"/>
        <v>f</v>
      </c>
    </row>
    <row r="47" spans="1:15">
      <c r="A47">
        <v>64</v>
      </c>
      <c r="B47" t="s">
        <v>583</v>
      </c>
      <c r="C47" s="2" t="s">
        <v>9</v>
      </c>
      <c r="D47">
        <v>64</v>
      </c>
      <c r="E47" s="2">
        <v>3</v>
      </c>
      <c r="F47" s="2" t="s">
        <v>586</v>
      </c>
      <c r="G47">
        <v>9</v>
      </c>
      <c r="H47" t="s">
        <v>587</v>
      </c>
      <c r="I47" t="s">
        <v>294</v>
      </c>
      <c r="K47" t="s">
        <v>294</v>
      </c>
      <c r="L47">
        <f>VLOOKUP(A47&amp;"-"&amp;E47,Sheet4!$A$2:$J$578,10,FALSE)</f>
        <v>0.39258747697974217</v>
      </c>
      <c r="N47" t="str">
        <f t="shared" si="0"/>
        <v>64-3</v>
      </c>
      <c r="O47" t="str">
        <f t="shared" si="1"/>
        <v>f</v>
      </c>
    </row>
    <row r="48" spans="1:15">
      <c r="A48">
        <v>29</v>
      </c>
      <c r="B48" t="s">
        <v>252</v>
      </c>
      <c r="C48" s="2" t="s">
        <v>12</v>
      </c>
      <c r="D48">
        <v>29</v>
      </c>
      <c r="E48" s="2">
        <v>4</v>
      </c>
      <c r="F48" s="2" t="s">
        <v>258</v>
      </c>
      <c r="G48">
        <v>6</v>
      </c>
      <c r="H48" t="s">
        <v>259</v>
      </c>
      <c r="I48" t="s">
        <v>294</v>
      </c>
      <c r="K48" t="s">
        <v>294</v>
      </c>
      <c r="L48">
        <f>VLOOKUP(A48&amp;"-"&amp;E48,Sheet4!$A$2:$J$578,10,FALSE)</f>
        <v>0.39285980806256621</v>
      </c>
      <c r="N48" t="str">
        <f t="shared" si="0"/>
        <v>29-4</v>
      </c>
      <c r="O48" t="str">
        <f t="shared" si="1"/>
        <v>f</v>
      </c>
    </row>
    <row r="49" spans="1:15">
      <c r="A49">
        <v>95</v>
      </c>
      <c r="B49" t="s">
        <v>869</v>
      </c>
      <c r="C49" s="2" t="s">
        <v>120</v>
      </c>
      <c r="D49">
        <v>95</v>
      </c>
      <c r="E49" s="2">
        <v>10</v>
      </c>
      <c r="F49" s="2" t="s">
        <v>882</v>
      </c>
      <c r="G49">
        <v>7</v>
      </c>
      <c r="H49" t="s">
        <v>883</v>
      </c>
      <c r="I49" t="s">
        <v>294</v>
      </c>
      <c r="K49" t="s">
        <v>294</v>
      </c>
      <c r="L49">
        <f>VLOOKUP(A49&amp;"-"&amp;E49,Sheet4!$A$2:$J$578,10,FALSE)</f>
        <v>0.39304274937133277</v>
      </c>
      <c r="N49" t="str">
        <f t="shared" si="0"/>
        <v>95-10</v>
      </c>
      <c r="O49" t="str">
        <f t="shared" si="1"/>
        <v>f</v>
      </c>
    </row>
    <row r="50" spans="1:15">
      <c r="A50">
        <v>86</v>
      </c>
      <c r="B50" t="s">
        <v>786</v>
      </c>
      <c r="C50" s="2" t="s">
        <v>3</v>
      </c>
      <c r="D50">
        <v>86</v>
      </c>
      <c r="E50" s="2">
        <v>1</v>
      </c>
      <c r="F50" s="2" t="s">
        <v>787</v>
      </c>
      <c r="G50">
        <v>11</v>
      </c>
      <c r="H50" t="s">
        <v>601</v>
      </c>
      <c r="I50" t="s">
        <v>294</v>
      </c>
      <c r="K50" t="s">
        <v>294</v>
      </c>
      <c r="L50">
        <f>VLOOKUP(A50&amp;"-"&amp;E50,Sheet4!$A$2:$J$578,10,FALSE)</f>
        <v>0.39566710349518108</v>
      </c>
      <c r="N50" t="str">
        <f t="shared" si="0"/>
        <v>86-1</v>
      </c>
      <c r="O50" t="str">
        <f t="shared" si="1"/>
        <v>f</v>
      </c>
    </row>
    <row r="51" spans="1:15">
      <c r="A51">
        <v>44</v>
      </c>
      <c r="B51" t="s">
        <v>400</v>
      </c>
      <c r="C51" s="2" t="s">
        <v>6</v>
      </c>
      <c r="D51">
        <v>44</v>
      </c>
      <c r="E51" s="2">
        <v>2</v>
      </c>
      <c r="F51" s="2" t="s">
        <v>402</v>
      </c>
      <c r="G51">
        <v>9</v>
      </c>
      <c r="H51" t="s">
        <v>403</v>
      </c>
      <c r="I51" t="s">
        <v>294</v>
      </c>
      <c r="K51" t="s">
        <v>294</v>
      </c>
      <c r="L51">
        <f>VLOOKUP(A51&amp;"-"&amp;E51,Sheet4!$A$2:$J$578,10,FALSE)</f>
        <v>0.40001254449375129</v>
      </c>
      <c r="N51" t="str">
        <f t="shared" si="0"/>
        <v>44-2</v>
      </c>
      <c r="O51" t="str">
        <f t="shared" si="1"/>
        <v>f</v>
      </c>
    </row>
    <row r="52" spans="1:15">
      <c r="A52">
        <v>77</v>
      </c>
      <c r="B52" t="s">
        <v>713</v>
      </c>
      <c r="C52" s="2" t="s">
        <v>123</v>
      </c>
      <c r="D52">
        <v>77</v>
      </c>
      <c r="E52" s="2">
        <v>11</v>
      </c>
      <c r="F52" s="2" t="s">
        <v>725</v>
      </c>
      <c r="G52">
        <v>6</v>
      </c>
      <c r="H52" t="s">
        <v>726</v>
      </c>
      <c r="I52" t="s">
        <v>294</v>
      </c>
      <c r="K52" t="s">
        <v>294</v>
      </c>
      <c r="L52">
        <f>VLOOKUP(A52&amp;"-"&amp;E52,Sheet4!$A$2:$J$578,10,FALSE)</f>
        <v>0.40055534030737439</v>
      </c>
      <c r="N52" t="str">
        <f t="shared" si="0"/>
        <v>77-11</v>
      </c>
      <c r="O52" t="str">
        <f t="shared" si="1"/>
        <v>f</v>
      </c>
    </row>
    <row r="53" spans="1:15">
      <c r="A53">
        <v>38</v>
      </c>
      <c r="B53" t="s">
        <v>356</v>
      </c>
      <c r="C53" s="2" t="s">
        <v>6</v>
      </c>
      <c r="D53">
        <v>38</v>
      </c>
      <c r="E53" s="2">
        <v>2</v>
      </c>
      <c r="F53" s="2" t="s">
        <v>358</v>
      </c>
      <c r="G53">
        <v>8</v>
      </c>
      <c r="H53" t="s">
        <v>359</v>
      </c>
      <c r="I53" t="s">
        <v>294</v>
      </c>
      <c r="K53" t="s">
        <v>294</v>
      </c>
      <c r="L53">
        <f>VLOOKUP(A53&amp;"-"&amp;E53,Sheet4!$A$2:$J$578,10,FALSE)</f>
        <v>0.40166461159062883</v>
      </c>
      <c r="N53" t="str">
        <f t="shared" si="0"/>
        <v>38-2</v>
      </c>
      <c r="O53" t="str">
        <f t="shared" si="1"/>
        <v>f</v>
      </c>
    </row>
    <row r="54" spans="1:15">
      <c r="A54">
        <v>40</v>
      </c>
      <c r="B54" t="s">
        <v>376</v>
      </c>
      <c r="C54" s="2" t="s">
        <v>9</v>
      </c>
      <c r="D54">
        <v>40</v>
      </c>
      <c r="E54" s="2">
        <v>3</v>
      </c>
      <c r="F54" s="2" t="s">
        <v>379</v>
      </c>
      <c r="G54">
        <v>15</v>
      </c>
      <c r="H54" t="s">
        <v>380</v>
      </c>
      <c r="I54" t="s">
        <v>294</v>
      </c>
      <c r="K54" t="s">
        <v>294</v>
      </c>
      <c r="L54">
        <f>VLOOKUP(A54&amp;"-"&amp;E54,Sheet4!$A$2:$J$578,10,FALSE)</f>
        <v>0.40190696706384305</v>
      </c>
      <c r="N54" t="str">
        <f t="shared" si="0"/>
        <v>40-3</v>
      </c>
      <c r="O54" t="str">
        <f t="shared" si="1"/>
        <v>f</v>
      </c>
    </row>
    <row r="55" spans="1:15">
      <c r="A55">
        <v>31</v>
      </c>
      <c r="B55" t="s">
        <v>276</v>
      </c>
      <c r="C55" s="2" t="s">
        <v>60</v>
      </c>
      <c r="D55">
        <v>31</v>
      </c>
      <c r="E55" s="2">
        <v>8</v>
      </c>
      <c r="F55" s="2" t="s">
        <v>289</v>
      </c>
      <c r="G55">
        <v>8</v>
      </c>
      <c r="H55" t="s">
        <v>290</v>
      </c>
      <c r="I55" t="s">
        <v>294</v>
      </c>
      <c r="K55" t="s">
        <v>294</v>
      </c>
      <c r="L55">
        <f>VLOOKUP(A55&amp;"-"&amp;E55,Sheet4!$A$2:$J$578,10,FALSE)</f>
        <v>0.40194590328162472</v>
      </c>
      <c r="N55" t="str">
        <f t="shared" si="0"/>
        <v>31-8</v>
      </c>
      <c r="O55" t="str">
        <f t="shared" si="1"/>
        <v>f</v>
      </c>
    </row>
    <row r="56" spans="1:15">
      <c r="A56">
        <v>32</v>
      </c>
      <c r="B56" t="s">
        <v>295</v>
      </c>
      <c r="C56" s="2" t="s">
        <v>3</v>
      </c>
      <c r="D56">
        <v>32</v>
      </c>
      <c r="E56" s="2">
        <v>1</v>
      </c>
      <c r="F56" s="2" t="s">
        <v>296</v>
      </c>
      <c r="G56">
        <v>6</v>
      </c>
      <c r="H56" t="s">
        <v>297</v>
      </c>
      <c r="I56" t="s">
        <v>294</v>
      </c>
      <c r="K56" t="s">
        <v>294</v>
      </c>
      <c r="L56">
        <f>VLOOKUP(A56&amp;"-"&amp;E56,Sheet4!$A$2:$J$578,10,FALSE)</f>
        <v>0.40558272895935232</v>
      </c>
      <c r="N56" t="str">
        <f t="shared" si="0"/>
        <v>32-1</v>
      </c>
      <c r="O56" t="str">
        <f t="shared" si="1"/>
        <v>f</v>
      </c>
    </row>
    <row r="57" spans="1:15">
      <c r="A57">
        <v>24</v>
      </c>
      <c r="B57" t="s">
        <v>208</v>
      </c>
      <c r="C57" s="2" t="s">
        <v>9</v>
      </c>
      <c r="D57">
        <v>24</v>
      </c>
      <c r="E57" s="2">
        <v>3</v>
      </c>
      <c r="F57" s="2" t="s">
        <v>211</v>
      </c>
      <c r="G57">
        <v>14</v>
      </c>
      <c r="H57" t="s">
        <v>212</v>
      </c>
      <c r="I57" t="s">
        <v>294</v>
      </c>
      <c r="K57" t="s">
        <v>294</v>
      </c>
      <c r="L57">
        <f>VLOOKUP(A57&amp;"-"&amp;E57,Sheet4!$A$2:$J$578,10,FALSE)</f>
        <v>0.40711886212565218</v>
      </c>
      <c r="N57" t="str">
        <f t="shared" si="0"/>
        <v>24-3</v>
      </c>
      <c r="O57" t="str">
        <f t="shared" si="1"/>
        <v>f</v>
      </c>
    </row>
    <row r="58" spans="1:15">
      <c r="A58">
        <v>31</v>
      </c>
      <c r="B58" t="s">
        <v>276</v>
      </c>
      <c r="C58" s="2" t="s">
        <v>55</v>
      </c>
      <c r="D58">
        <v>31</v>
      </c>
      <c r="E58" s="2">
        <v>6</v>
      </c>
      <c r="F58" s="2" t="s">
        <v>285</v>
      </c>
      <c r="G58">
        <v>9</v>
      </c>
      <c r="H58" t="s">
        <v>286</v>
      </c>
      <c r="I58" t="s">
        <v>294</v>
      </c>
      <c r="K58" t="s">
        <v>294</v>
      </c>
      <c r="L58">
        <f>VLOOKUP(A58&amp;"-"&amp;E58,Sheet4!$A$2:$J$578,10,FALSE)</f>
        <v>0.40739793121093609</v>
      </c>
      <c r="N58" t="str">
        <f t="shared" si="0"/>
        <v>31-6</v>
      </c>
      <c r="O58" t="str">
        <f t="shared" si="1"/>
        <v>f</v>
      </c>
    </row>
    <row r="59" spans="1:15">
      <c r="A59">
        <v>31</v>
      </c>
      <c r="B59" t="s">
        <v>276</v>
      </c>
      <c r="C59" s="2" t="s">
        <v>120</v>
      </c>
      <c r="D59">
        <v>31</v>
      </c>
      <c r="E59" s="2">
        <v>10</v>
      </c>
      <c r="F59" s="2" t="s">
        <v>293</v>
      </c>
      <c r="G59">
        <v>10</v>
      </c>
      <c r="H59" t="s">
        <v>107</v>
      </c>
      <c r="I59">
        <v>0</v>
      </c>
      <c r="J59" s="1" t="s">
        <v>294</v>
      </c>
      <c r="K59" t="s">
        <v>294</v>
      </c>
      <c r="L59">
        <f>VLOOKUP(A59&amp;"-"&amp;E59,Sheet4!$A$2:$J$578,10,FALSE)</f>
        <v>0.41362037581945338</v>
      </c>
      <c r="N59" t="str">
        <f t="shared" si="0"/>
        <v>31-10</v>
      </c>
      <c r="O59" t="str">
        <f t="shared" si="1"/>
        <v>f</v>
      </c>
    </row>
    <row r="60" spans="1:15">
      <c r="A60">
        <v>58</v>
      </c>
      <c r="B60" t="s">
        <v>504</v>
      </c>
      <c r="C60" s="2" t="s">
        <v>6</v>
      </c>
      <c r="D60">
        <v>58</v>
      </c>
      <c r="E60" s="2">
        <v>2</v>
      </c>
      <c r="F60" s="2" t="s">
        <v>506</v>
      </c>
      <c r="G60">
        <v>8</v>
      </c>
      <c r="H60" t="s">
        <v>65</v>
      </c>
      <c r="I60" t="s">
        <v>294</v>
      </c>
      <c r="K60" t="s">
        <v>294</v>
      </c>
      <c r="L60">
        <f>VLOOKUP(A60&amp;"-"&amp;E60,Sheet4!$A$2:$J$578,10,FALSE)</f>
        <v>0.4162003610108303</v>
      </c>
      <c r="N60" t="str">
        <f t="shared" si="0"/>
        <v>58-2</v>
      </c>
      <c r="O60" t="str">
        <f t="shared" si="1"/>
        <v>f</v>
      </c>
    </row>
    <row r="61" spans="1:15">
      <c r="A61">
        <v>75</v>
      </c>
      <c r="B61" t="s">
        <v>672</v>
      </c>
      <c r="C61" s="2" t="s">
        <v>9</v>
      </c>
      <c r="D61">
        <v>75</v>
      </c>
      <c r="E61" s="2">
        <v>3</v>
      </c>
      <c r="F61" s="2" t="s">
        <v>675</v>
      </c>
      <c r="G61">
        <v>8</v>
      </c>
      <c r="H61" t="s">
        <v>105</v>
      </c>
      <c r="I61" t="s">
        <v>294</v>
      </c>
      <c r="K61" t="s">
        <v>294</v>
      </c>
      <c r="L61">
        <f>VLOOKUP(A61&amp;"-"&amp;E61,Sheet4!$A$2:$J$578,10,FALSE)</f>
        <v>0.41743854301012234</v>
      </c>
      <c r="N61" t="str">
        <f t="shared" si="0"/>
        <v>75-3</v>
      </c>
      <c r="O61" t="str">
        <f t="shared" si="1"/>
        <v>f</v>
      </c>
    </row>
    <row r="62" spans="1:15">
      <c r="A62">
        <v>57</v>
      </c>
      <c r="B62" t="s">
        <v>489</v>
      </c>
      <c r="C62" s="2" t="s">
        <v>60</v>
      </c>
      <c r="D62">
        <v>57</v>
      </c>
      <c r="E62" s="2">
        <v>8</v>
      </c>
      <c r="F62" s="2" t="s">
        <v>502</v>
      </c>
      <c r="G62">
        <v>7</v>
      </c>
      <c r="H62" t="s">
        <v>200</v>
      </c>
      <c r="I62" t="s">
        <v>294</v>
      </c>
      <c r="K62" t="s">
        <v>294</v>
      </c>
      <c r="L62">
        <f>VLOOKUP(A62&amp;"-"&amp;E62,Sheet4!$A$2:$J$578,10,FALSE)</f>
        <v>0.41840624999999998</v>
      </c>
      <c r="N62" t="str">
        <f t="shared" si="0"/>
        <v>57-8</v>
      </c>
      <c r="O62" t="str">
        <f t="shared" si="1"/>
        <v>f</v>
      </c>
    </row>
    <row r="63" spans="1:15">
      <c r="A63">
        <v>18</v>
      </c>
      <c r="B63" t="s">
        <v>169</v>
      </c>
      <c r="C63" s="2" t="s">
        <v>6</v>
      </c>
      <c r="D63">
        <v>18</v>
      </c>
      <c r="E63" s="2">
        <v>2</v>
      </c>
      <c r="F63" s="2" t="s">
        <v>171</v>
      </c>
      <c r="G63">
        <v>6</v>
      </c>
      <c r="H63" t="s">
        <v>172</v>
      </c>
      <c r="I63" t="s">
        <v>294</v>
      </c>
      <c r="K63" t="s">
        <v>294</v>
      </c>
      <c r="L63">
        <f>VLOOKUP(A63&amp;"-"&amp;E63,Sheet4!$A$2:$J$578,10,FALSE)</f>
        <v>0.41867920495832445</v>
      </c>
      <c r="N63" t="str">
        <f t="shared" si="0"/>
        <v>18-2</v>
      </c>
      <c r="O63" t="str">
        <f t="shared" si="1"/>
        <v>f</v>
      </c>
    </row>
    <row r="64" spans="1:15">
      <c r="A64">
        <v>69</v>
      </c>
      <c r="B64" t="s">
        <v>622</v>
      </c>
      <c r="C64" s="2" t="s">
        <v>55</v>
      </c>
      <c r="D64">
        <v>69</v>
      </c>
      <c r="E64" s="2">
        <v>6</v>
      </c>
      <c r="F64" s="2" t="s">
        <v>628</v>
      </c>
      <c r="G64">
        <v>11</v>
      </c>
      <c r="H64" t="s">
        <v>629</v>
      </c>
      <c r="I64" t="s">
        <v>294</v>
      </c>
      <c r="K64" t="s">
        <v>294</v>
      </c>
      <c r="L64">
        <f>VLOOKUP(A64&amp;"-"&amp;E64,Sheet4!$A$2:$J$578,10,FALSE)</f>
        <v>0.41987455833375598</v>
      </c>
      <c r="N64" t="str">
        <f t="shared" si="0"/>
        <v>69-6</v>
      </c>
      <c r="O64" t="str">
        <f t="shared" si="1"/>
        <v>f</v>
      </c>
    </row>
    <row r="65" spans="1:15">
      <c r="A65">
        <v>77</v>
      </c>
      <c r="B65" t="s">
        <v>713</v>
      </c>
      <c r="C65" s="2" t="s">
        <v>120</v>
      </c>
      <c r="D65">
        <v>77</v>
      </c>
      <c r="E65" s="2">
        <v>10</v>
      </c>
      <c r="F65" s="2" t="s">
        <v>723</v>
      </c>
      <c r="G65">
        <v>9</v>
      </c>
      <c r="H65" t="s">
        <v>724</v>
      </c>
      <c r="I65" t="s">
        <v>294</v>
      </c>
      <c r="K65" t="s">
        <v>294</v>
      </c>
      <c r="L65">
        <f>VLOOKUP(A65&amp;"-"&amp;E65,Sheet4!$A$2:$J$578,10,FALSE)</f>
        <v>0.42091207538825293</v>
      </c>
      <c r="N65" t="str">
        <f t="shared" si="0"/>
        <v>77-10</v>
      </c>
      <c r="O65" t="str">
        <f t="shared" si="1"/>
        <v>f</v>
      </c>
    </row>
    <row r="66" spans="1:15">
      <c r="A66">
        <v>56</v>
      </c>
      <c r="B66" t="s">
        <v>481</v>
      </c>
      <c r="C66" s="2" t="s">
        <v>15</v>
      </c>
      <c r="D66">
        <v>56</v>
      </c>
      <c r="E66" s="2">
        <v>5</v>
      </c>
      <c r="F66" s="2" t="s">
        <v>486</v>
      </c>
      <c r="G66">
        <v>9</v>
      </c>
      <c r="H66" t="s">
        <v>487</v>
      </c>
      <c r="I66" t="s">
        <v>294</v>
      </c>
      <c r="K66" t="s">
        <v>294</v>
      </c>
      <c r="L66">
        <f>VLOOKUP(A66&amp;"-"&amp;E66,Sheet4!$A$2:$J$578,10,FALSE)</f>
        <v>0.42352787910369982</v>
      </c>
      <c r="N66" t="str">
        <f t="shared" ref="N66:N129" si="2">A66&amp;"-"&amp;E66</f>
        <v>56-5</v>
      </c>
      <c r="O66" t="str">
        <f t="shared" si="1"/>
        <v>f</v>
      </c>
    </row>
    <row r="67" spans="1:15">
      <c r="A67">
        <v>42</v>
      </c>
      <c r="B67" t="s">
        <v>387</v>
      </c>
      <c r="C67" s="2" t="s">
        <v>6</v>
      </c>
      <c r="D67">
        <v>42</v>
      </c>
      <c r="E67" s="2">
        <v>2</v>
      </c>
      <c r="F67" s="2" t="s">
        <v>389</v>
      </c>
      <c r="G67">
        <v>10</v>
      </c>
      <c r="H67" t="s">
        <v>390</v>
      </c>
      <c r="I67" t="s">
        <v>294</v>
      </c>
      <c r="K67" t="s">
        <v>294</v>
      </c>
      <c r="L67">
        <f>VLOOKUP(A67&amp;"-"&amp;E67,Sheet4!$A$2:$J$578,10,FALSE)</f>
        <v>0.42540115264127032</v>
      </c>
      <c r="N67" t="str">
        <f t="shared" si="2"/>
        <v>42-2</v>
      </c>
      <c r="O67" t="str">
        <f t="shared" ref="O67:O130" si="3">K67</f>
        <v>f</v>
      </c>
    </row>
    <row r="68" spans="1:15">
      <c r="A68">
        <v>11</v>
      </c>
      <c r="B68" t="s">
        <v>90</v>
      </c>
      <c r="C68" s="2" t="s">
        <v>3</v>
      </c>
      <c r="D68">
        <v>11</v>
      </c>
      <c r="E68" s="2">
        <v>1</v>
      </c>
      <c r="F68" s="2" t="s">
        <v>91</v>
      </c>
      <c r="G68">
        <v>8</v>
      </c>
      <c r="H68" t="s">
        <v>92</v>
      </c>
      <c r="I68" t="s">
        <v>294</v>
      </c>
      <c r="K68" t="s">
        <v>294</v>
      </c>
      <c r="L68">
        <f>VLOOKUP(A68&amp;"-"&amp;E68,Sheet4!$A$2:$J$578,10,FALSE)</f>
        <v>0.42629273533706163</v>
      </c>
      <c r="N68" t="str">
        <f t="shared" si="2"/>
        <v>11-1</v>
      </c>
      <c r="O68" t="str">
        <f t="shared" si="3"/>
        <v>f</v>
      </c>
    </row>
    <row r="69" spans="1:15">
      <c r="A69">
        <v>67</v>
      </c>
      <c r="B69" t="s">
        <v>602</v>
      </c>
      <c r="C69" s="2" t="s">
        <v>3</v>
      </c>
      <c r="D69">
        <v>67</v>
      </c>
      <c r="E69" s="2">
        <v>1</v>
      </c>
      <c r="F69" s="2" t="s">
        <v>603</v>
      </c>
      <c r="G69">
        <v>5</v>
      </c>
      <c r="H69" t="s">
        <v>323</v>
      </c>
      <c r="I69" t="s">
        <v>294</v>
      </c>
      <c r="K69" t="s">
        <v>294</v>
      </c>
      <c r="L69">
        <f>VLOOKUP(A69&amp;"-"&amp;E69,Sheet4!$A$2:$J$578,10,FALSE)</f>
        <v>0.4343791890080429</v>
      </c>
      <c r="N69" t="str">
        <f t="shared" si="2"/>
        <v>67-1</v>
      </c>
      <c r="O69" t="str">
        <f t="shared" si="3"/>
        <v>f</v>
      </c>
    </row>
    <row r="70" spans="1:15">
      <c r="A70">
        <v>31</v>
      </c>
      <c r="B70" t="s">
        <v>276</v>
      </c>
      <c r="C70" s="2" t="s">
        <v>58</v>
      </c>
      <c r="D70">
        <v>31</v>
      </c>
      <c r="E70" s="2">
        <v>7</v>
      </c>
      <c r="F70" s="2" t="s">
        <v>287</v>
      </c>
      <c r="G70">
        <v>8</v>
      </c>
      <c r="H70" t="s">
        <v>288</v>
      </c>
      <c r="I70" t="s">
        <v>294</v>
      </c>
      <c r="K70" t="s">
        <v>294</v>
      </c>
      <c r="L70">
        <f>VLOOKUP(A70&amp;"-"&amp;E70,Sheet4!$A$2:$J$578,10,FALSE)</f>
        <v>0.43450780172825687</v>
      </c>
      <c r="N70" t="str">
        <f t="shared" si="2"/>
        <v>31-7</v>
      </c>
      <c r="O70" t="str">
        <f t="shared" si="3"/>
        <v>f</v>
      </c>
    </row>
    <row r="71" spans="1:15">
      <c r="A71">
        <v>76</v>
      </c>
      <c r="B71" t="s">
        <v>699</v>
      </c>
      <c r="C71" s="2" t="s">
        <v>15</v>
      </c>
      <c r="D71">
        <v>76</v>
      </c>
      <c r="E71" s="2">
        <v>5</v>
      </c>
      <c r="F71" s="2" t="s">
        <v>705</v>
      </c>
      <c r="G71">
        <v>8</v>
      </c>
      <c r="H71" t="s">
        <v>105</v>
      </c>
      <c r="I71" t="s">
        <v>294</v>
      </c>
      <c r="K71" t="s">
        <v>294</v>
      </c>
      <c r="L71">
        <f>VLOOKUP(A71&amp;"-"&amp;E71,Sheet4!$A$2:$J$578,10,FALSE)</f>
        <v>0.43507859198583132</v>
      </c>
      <c r="N71" t="str">
        <f t="shared" si="2"/>
        <v>76-5</v>
      </c>
      <c r="O71" t="str">
        <f t="shared" si="3"/>
        <v>f</v>
      </c>
    </row>
    <row r="72" spans="1:15">
      <c r="A72">
        <v>69</v>
      </c>
      <c r="B72" t="s">
        <v>622</v>
      </c>
      <c r="C72" s="2" t="s">
        <v>9</v>
      </c>
      <c r="D72">
        <v>69</v>
      </c>
      <c r="E72" s="2">
        <v>3</v>
      </c>
      <c r="F72" s="2" t="s">
        <v>625</v>
      </c>
      <c r="G72">
        <v>6</v>
      </c>
      <c r="H72" t="s">
        <v>249</v>
      </c>
      <c r="I72" t="s">
        <v>294</v>
      </c>
      <c r="K72" t="s">
        <v>294</v>
      </c>
      <c r="L72">
        <f>VLOOKUP(A72&amp;"-"&amp;E72,Sheet4!$A$2:$J$578,10,FALSE)</f>
        <v>0.43818888721123356</v>
      </c>
      <c r="N72" t="str">
        <f t="shared" si="2"/>
        <v>69-3</v>
      </c>
      <c r="O72" t="str">
        <f t="shared" si="3"/>
        <v>f</v>
      </c>
    </row>
    <row r="73" spans="1:15">
      <c r="A73">
        <v>71</v>
      </c>
      <c r="B73" t="s">
        <v>643</v>
      </c>
      <c r="C73" s="2" t="s">
        <v>15</v>
      </c>
      <c r="D73">
        <v>71</v>
      </c>
      <c r="E73" s="2">
        <v>5</v>
      </c>
      <c r="F73" s="2" t="s">
        <v>648</v>
      </c>
      <c r="G73">
        <v>9</v>
      </c>
      <c r="H73" t="s">
        <v>25</v>
      </c>
      <c r="I73" t="s">
        <v>294</v>
      </c>
      <c r="K73" t="s">
        <v>294</v>
      </c>
      <c r="L73">
        <f>VLOOKUP(A73&amp;"-"&amp;E73,Sheet4!$A$2:$J$578,10,FALSE)</f>
        <v>0.44068074208629882</v>
      </c>
      <c r="N73" t="str">
        <f t="shared" si="2"/>
        <v>71-5</v>
      </c>
      <c r="O73" t="str">
        <f t="shared" si="3"/>
        <v>f</v>
      </c>
    </row>
    <row r="74" spans="1:15">
      <c r="A74">
        <v>29</v>
      </c>
      <c r="B74" t="s">
        <v>252</v>
      </c>
      <c r="C74" s="2" t="s">
        <v>9</v>
      </c>
      <c r="D74">
        <v>29</v>
      </c>
      <c r="E74" s="2">
        <v>3</v>
      </c>
      <c r="F74" s="2" t="s">
        <v>256</v>
      </c>
      <c r="G74">
        <v>11</v>
      </c>
      <c r="H74" t="s">
        <v>257</v>
      </c>
      <c r="I74" t="s">
        <v>294</v>
      </c>
      <c r="K74" t="s">
        <v>294</v>
      </c>
      <c r="L74">
        <f>VLOOKUP(A74&amp;"-"&amp;E74,Sheet4!$A$2:$J$578,10,FALSE)</f>
        <v>0.44123554560844741</v>
      </c>
      <c r="N74" t="str">
        <f t="shared" si="2"/>
        <v>29-3</v>
      </c>
      <c r="O74" t="str">
        <f t="shared" si="3"/>
        <v>f</v>
      </c>
    </row>
    <row r="75" spans="1:15">
      <c r="A75">
        <v>59</v>
      </c>
      <c r="B75" t="s">
        <v>507</v>
      </c>
      <c r="C75" s="2" t="s">
        <v>539</v>
      </c>
      <c r="D75">
        <v>59</v>
      </c>
      <c r="E75" s="2">
        <v>20</v>
      </c>
      <c r="F75" s="2" t="s">
        <v>540</v>
      </c>
      <c r="G75">
        <v>8</v>
      </c>
      <c r="H75" t="s">
        <v>92</v>
      </c>
      <c r="I75" t="s">
        <v>294</v>
      </c>
      <c r="K75" t="s">
        <v>294</v>
      </c>
      <c r="L75">
        <f>VLOOKUP(A75&amp;"-"&amp;E75,Sheet4!$A$2:$J$578,10,FALSE)</f>
        <v>0.44160374995527246</v>
      </c>
      <c r="N75" t="str">
        <f t="shared" si="2"/>
        <v>59-20</v>
      </c>
      <c r="O75" t="str">
        <f t="shared" si="3"/>
        <v>f</v>
      </c>
    </row>
    <row r="76" spans="1:15">
      <c r="A76">
        <v>17</v>
      </c>
      <c r="B76" t="s">
        <v>159</v>
      </c>
      <c r="C76" s="2" t="s">
        <v>3</v>
      </c>
      <c r="D76">
        <v>17</v>
      </c>
      <c r="E76" s="2">
        <v>1</v>
      </c>
      <c r="F76" s="2" t="s">
        <v>160</v>
      </c>
      <c r="G76">
        <v>6</v>
      </c>
      <c r="H76" t="s">
        <v>161</v>
      </c>
      <c r="I76" t="s">
        <v>294</v>
      </c>
      <c r="K76" t="s">
        <v>294</v>
      </c>
      <c r="L76">
        <f>VLOOKUP(A76&amp;"-"&amp;E76,Sheet4!$A$2:$J$578,10,FALSE)</f>
        <v>0.44409511980541322</v>
      </c>
      <c r="N76" t="str">
        <f t="shared" si="2"/>
        <v>17-1</v>
      </c>
      <c r="O76" t="str">
        <f t="shared" si="3"/>
        <v>f</v>
      </c>
    </row>
    <row r="77" spans="1:15">
      <c r="A77">
        <v>78</v>
      </c>
      <c r="B77" t="s">
        <v>727</v>
      </c>
      <c r="C77" s="2" t="s">
        <v>60</v>
      </c>
      <c r="D77">
        <v>78</v>
      </c>
      <c r="E77" s="2">
        <v>8</v>
      </c>
      <c r="F77" s="2" t="s">
        <v>736</v>
      </c>
      <c r="G77">
        <v>7</v>
      </c>
      <c r="H77" t="s">
        <v>737</v>
      </c>
      <c r="I77" t="s">
        <v>294</v>
      </c>
      <c r="K77" t="s">
        <v>294</v>
      </c>
      <c r="L77">
        <f>VLOOKUP(A77&amp;"-"&amp;E77,Sheet4!$A$2:$J$578,10,FALSE)</f>
        <v>0.44442771934445968</v>
      </c>
      <c r="N77" t="str">
        <f t="shared" si="2"/>
        <v>78-8</v>
      </c>
      <c r="O77" t="str">
        <f t="shared" si="3"/>
        <v>f</v>
      </c>
    </row>
    <row r="78" spans="1:15">
      <c r="A78">
        <v>13</v>
      </c>
      <c r="B78" t="s">
        <v>103</v>
      </c>
      <c r="C78" s="2" t="s">
        <v>128</v>
      </c>
      <c r="D78">
        <v>13</v>
      </c>
      <c r="E78" s="2">
        <v>13</v>
      </c>
      <c r="F78" s="2" t="s">
        <v>129</v>
      </c>
      <c r="G78">
        <v>8</v>
      </c>
      <c r="H78" t="s">
        <v>65</v>
      </c>
      <c r="I78" t="s">
        <v>294</v>
      </c>
      <c r="K78" t="s">
        <v>294</v>
      </c>
      <c r="L78">
        <f>VLOOKUP(A78&amp;"-"&amp;E78,Sheet4!$A$2:$J$578,10,FALSE)</f>
        <v>0.44880754782912552</v>
      </c>
      <c r="N78" t="str">
        <f t="shared" si="2"/>
        <v>13-13</v>
      </c>
      <c r="O78" t="str">
        <f t="shared" si="3"/>
        <v>f</v>
      </c>
    </row>
    <row r="79" spans="1:15">
      <c r="A79">
        <v>34</v>
      </c>
      <c r="B79" t="s">
        <v>320</v>
      </c>
      <c r="C79" s="2" t="s">
        <v>15</v>
      </c>
      <c r="D79">
        <v>34</v>
      </c>
      <c r="E79" s="2">
        <v>5</v>
      </c>
      <c r="F79" s="2" t="s">
        <v>327</v>
      </c>
      <c r="G79">
        <v>10</v>
      </c>
      <c r="H79" t="s">
        <v>328</v>
      </c>
      <c r="I79" t="s">
        <v>294</v>
      </c>
      <c r="K79" t="s">
        <v>294</v>
      </c>
      <c r="L79">
        <f>VLOOKUP(A79&amp;"-"&amp;E79,Sheet4!$A$2:$J$578,10,FALSE)</f>
        <v>0.44953880316574618</v>
      </c>
      <c r="N79" t="str">
        <f t="shared" si="2"/>
        <v>34-5</v>
      </c>
      <c r="O79" t="str">
        <f t="shared" si="3"/>
        <v>f</v>
      </c>
    </row>
    <row r="80" spans="1:15">
      <c r="A80">
        <v>2</v>
      </c>
      <c r="B80" t="s">
        <v>18</v>
      </c>
      <c r="C80" s="2" t="s">
        <v>3</v>
      </c>
      <c r="D80">
        <v>2</v>
      </c>
      <c r="E80" s="2">
        <v>1</v>
      </c>
      <c r="F80" s="2" t="s">
        <v>19</v>
      </c>
      <c r="G80">
        <v>5</v>
      </c>
      <c r="H80" t="s">
        <v>20</v>
      </c>
      <c r="I80" t="s">
        <v>294</v>
      </c>
      <c r="K80" t="s">
        <v>294</v>
      </c>
      <c r="L80">
        <f>VLOOKUP(A80&amp;"-"&amp;E80,Sheet4!$A$2:$J$578,10,FALSE)</f>
        <v>0.45128486511202559</v>
      </c>
      <c r="N80" t="str">
        <f t="shared" si="2"/>
        <v>2-1</v>
      </c>
      <c r="O80" t="str">
        <f t="shared" si="3"/>
        <v>f</v>
      </c>
    </row>
    <row r="81" spans="1:15">
      <c r="A81">
        <v>91</v>
      </c>
      <c r="B81" t="s">
        <v>812</v>
      </c>
      <c r="C81" s="2" t="s">
        <v>58</v>
      </c>
      <c r="D81">
        <v>91</v>
      </c>
      <c r="E81" s="2">
        <v>7</v>
      </c>
      <c r="F81" s="2" t="s">
        <v>820</v>
      </c>
      <c r="G81">
        <v>10</v>
      </c>
      <c r="H81" t="s">
        <v>217</v>
      </c>
      <c r="I81" t="s">
        <v>294</v>
      </c>
      <c r="K81" t="s">
        <v>294</v>
      </c>
      <c r="L81">
        <f>VLOOKUP(A81&amp;"-"&amp;E81,Sheet4!$A$2:$J$578,10,FALSE)</f>
        <v>0.4581251029710583</v>
      </c>
      <c r="N81" t="str">
        <f t="shared" si="2"/>
        <v>91-7</v>
      </c>
      <c r="O81" t="str">
        <f t="shared" si="3"/>
        <v>f</v>
      </c>
    </row>
    <row r="82" spans="1:15">
      <c r="A82">
        <v>25</v>
      </c>
      <c r="B82" t="s">
        <v>215</v>
      </c>
      <c r="C82" s="2" t="s">
        <v>3</v>
      </c>
      <c r="D82">
        <v>25</v>
      </c>
      <c r="E82" s="2">
        <v>1</v>
      </c>
      <c r="F82" s="2" t="s">
        <v>216</v>
      </c>
      <c r="G82">
        <v>10</v>
      </c>
      <c r="H82" t="s">
        <v>217</v>
      </c>
      <c r="I82" t="s">
        <v>294</v>
      </c>
      <c r="K82" t="s">
        <v>294</v>
      </c>
      <c r="L82">
        <f>VLOOKUP(A82&amp;"-"&amp;E82,Sheet4!$A$2:$J$578,10,FALSE)</f>
        <v>0.46355371171330212</v>
      </c>
      <c r="N82" t="str">
        <f t="shared" si="2"/>
        <v>25-1</v>
      </c>
      <c r="O82" t="str">
        <f t="shared" si="3"/>
        <v>f</v>
      </c>
    </row>
    <row r="83" spans="1:15">
      <c r="A83">
        <v>2</v>
      </c>
      <c r="B83" t="s">
        <v>18</v>
      </c>
      <c r="C83" s="2" t="s">
        <v>12</v>
      </c>
      <c r="D83">
        <v>2</v>
      </c>
      <c r="E83" s="2">
        <v>4</v>
      </c>
      <c r="F83" s="2" t="s">
        <v>24</v>
      </c>
      <c r="G83">
        <v>9</v>
      </c>
      <c r="H83" t="s">
        <v>25</v>
      </c>
      <c r="I83" t="s">
        <v>294</v>
      </c>
      <c r="K83" t="s">
        <v>294</v>
      </c>
      <c r="L83">
        <f>VLOOKUP(A83&amp;"-"&amp;E83,Sheet4!$A$2:$J$578,10,FALSE)</f>
        <v>0.46418512465662926</v>
      </c>
      <c r="N83" t="str">
        <f t="shared" si="2"/>
        <v>2-4</v>
      </c>
      <c r="O83" t="str">
        <f t="shared" si="3"/>
        <v>f</v>
      </c>
    </row>
    <row r="84" spans="1:15">
      <c r="A84">
        <v>21</v>
      </c>
      <c r="B84" t="s">
        <v>190</v>
      </c>
      <c r="C84" s="2" t="s">
        <v>9</v>
      </c>
      <c r="D84">
        <v>21</v>
      </c>
      <c r="E84" s="2">
        <v>3</v>
      </c>
      <c r="F84" s="2" t="s">
        <v>194</v>
      </c>
      <c r="G84">
        <v>8</v>
      </c>
      <c r="H84" t="s">
        <v>195</v>
      </c>
      <c r="I84" t="s">
        <v>294</v>
      </c>
      <c r="K84" t="s">
        <v>294</v>
      </c>
      <c r="L84">
        <f>VLOOKUP(A84&amp;"-"&amp;E84,Sheet4!$A$2:$J$578,10,FALSE)</f>
        <v>0.46506078007308527</v>
      </c>
      <c r="N84" t="str">
        <f t="shared" si="2"/>
        <v>21-3</v>
      </c>
      <c r="O84" t="str">
        <f t="shared" si="3"/>
        <v>f</v>
      </c>
    </row>
    <row r="85" spans="1:15">
      <c r="A85">
        <v>38</v>
      </c>
      <c r="B85" t="s">
        <v>356</v>
      </c>
      <c r="C85" s="2" t="s">
        <v>12</v>
      </c>
      <c r="D85">
        <v>38</v>
      </c>
      <c r="E85" s="2">
        <v>4</v>
      </c>
      <c r="F85" s="2" t="s">
        <v>361</v>
      </c>
      <c r="G85">
        <v>8</v>
      </c>
      <c r="H85" t="s">
        <v>362</v>
      </c>
      <c r="I85" t="s">
        <v>294</v>
      </c>
      <c r="K85" t="s">
        <v>294</v>
      </c>
      <c r="L85">
        <f>VLOOKUP(A85&amp;"-"&amp;E85,Sheet4!$A$2:$J$578,10,FALSE)</f>
        <v>0.46744564585513315</v>
      </c>
      <c r="N85" t="str">
        <f t="shared" si="2"/>
        <v>38-4</v>
      </c>
      <c r="O85" t="str">
        <f t="shared" si="3"/>
        <v>f</v>
      </c>
    </row>
    <row r="86" spans="1:15">
      <c r="A86" t="s">
        <v>1871</v>
      </c>
      <c r="C86" s="2" t="s">
        <v>9</v>
      </c>
      <c r="D86" t="s">
        <v>925</v>
      </c>
      <c r="E86" s="2">
        <v>3</v>
      </c>
      <c r="F86" s="2" t="s">
        <v>928</v>
      </c>
      <c r="G86">
        <v>11</v>
      </c>
      <c r="H86" t="s">
        <v>629</v>
      </c>
      <c r="I86" t="s">
        <v>294</v>
      </c>
      <c r="K86" t="s">
        <v>294</v>
      </c>
      <c r="L86">
        <f>VLOOKUP(A86&amp;"-"&amp;E86,Sheet4!$A$2:$J$578,10,FALSE)</f>
        <v>0.46902318510072216</v>
      </c>
      <c r="N86" t="str">
        <f t="shared" si="2"/>
        <v>ZZ-3</v>
      </c>
      <c r="O86" t="str">
        <f t="shared" si="3"/>
        <v>f</v>
      </c>
    </row>
    <row r="87" spans="1:15">
      <c r="A87">
        <v>73</v>
      </c>
      <c r="B87" t="s">
        <v>656</v>
      </c>
      <c r="C87" s="2" t="s">
        <v>12</v>
      </c>
      <c r="D87">
        <v>73</v>
      </c>
      <c r="E87" s="2">
        <v>4</v>
      </c>
      <c r="F87" s="2" t="s">
        <v>661</v>
      </c>
      <c r="G87">
        <v>11</v>
      </c>
      <c r="H87" t="s">
        <v>662</v>
      </c>
      <c r="I87" t="s">
        <v>294</v>
      </c>
      <c r="K87" t="s">
        <v>294</v>
      </c>
      <c r="L87">
        <f>VLOOKUP(A87&amp;"-"&amp;E87,Sheet4!$A$2:$J$578,10,FALSE)</f>
        <v>0.46936868959074413</v>
      </c>
      <c r="N87" t="str">
        <f t="shared" si="2"/>
        <v>73-4</v>
      </c>
      <c r="O87" t="str">
        <f t="shared" si="3"/>
        <v>f</v>
      </c>
    </row>
    <row r="88" spans="1:15">
      <c r="A88">
        <v>54</v>
      </c>
      <c r="B88" t="s">
        <v>470</v>
      </c>
      <c r="C88" s="2" t="s">
        <v>6</v>
      </c>
      <c r="D88">
        <v>54</v>
      </c>
      <c r="E88" s="2">
        <v>2</v>
      </c>
      <c r="F88" s="2" t="s">
        <v>471</v>
      </c>
      <c r="G88">
        <v>8</v>
      </c>
      <c r="H88" t="s">
        <v>105</v>
      </c>
      <c r="I88" t="s">
        <v>294</v>
      </c>
      <c r="K88" t="s">
        <v>294</v>
      </c>
      <c r="L88">
        <f>VLOOKUP(A88&amp;"-"&amp;E88,Sheet4!$A$2:$J$578,10,FALSE)</f>
        <v>0.46989233266779867</v>
      </c>
      <c r="N88" t="str">
        <f t="shared" si="2"/>
        <v>54-2</v>
      </c>
      <c r="O88" t="str">
        <f t="shared" si="3"/>
        <v>f</v>
      </c>
    </row>
    <row r="89" spans="1:15">
      <c r="A89">
        <v>60</v>
      </c>
      <c r="B89" t="s">
        <v>543</v>
      </c>
      <c r="C89" s="2" t="s">
        <v>9</v>
      </c>
      <c r="D89">
        <v>60</v>
      </c>
      <c r="E89" s="2">
        <v>3</v>
      </c>
      <c r="F89" s="2" t="s">
        <v>547</v>
      </c>
      <c r="G89">
        <v>16</v>
      </c>
      <c r="H89" t="s">
        <v>373</v>
      </c>
      <c r="I89" t="s">
        <v>294</v>
      </c>
      <c r="K89" t="s">
        <v>294</v>
      </c>
      <c r="L89">
        <f>VLOOKUP(A89&amp;"-"&amp;E89,Sheet4!$A$2:$J$578,10,FALSE)</f>
        <v>0.47086513756306148</v>
      </c>
      <c r="N89" t="str">
        <f t="shared" si="2"/>
        <v>60-3</v>
      </c>
      <c r="O89" t="str">
        <f t="shared" si="3"/>
        <v>f</v>
      </c>
    </row>
    <row r="90" spans="1:15">
      <c r="A90">
        <v>59</v>
      </c>
      <c r="B90" t="s">
        <v>507</v>
      </c>
      <c r="C90" s="2" t="s">
        <v>9</v>
      </c>
      <c r="D90">
        <v>59</v>
      </c>
      <c r="E90" s="2">
        <v>3</v>
      </c>
      <c r="F90" s="2" t="s">
        <v>512</v>
      </c>
      <c r="G90">
        <v>10</v>
      </c>
      <c r="H90" t="s">
        <v>513</v>
      </c>
      <c r="I90" t="s">
        <v>294</v>
      </c>
      <c r="K90" t="s">
        <v>294</v>
      </c>
      <c r="L90">
        <f>VLOOKUP(A90&amp;"-"&amp;E90,Sheet4!$A$2:$J$578,10,FALSE)</f>
        <v>0.47609126405967711</v>
      </c>
      <c r="N90" t="str">
        <f t="shared" si="2"/>
        <v>59-3</v>
      </c>
      <c r="O90" t="str">
        <f t="shared" si="3"/>
        <v>f</v>
      </c>
    </row>
    <row r="91" spans="1:15">
      <c r="A91">
        <v>84</v>
      </c>
      <c r="B91" t="s">
        <v>773</v>
      </c>
      <c r="C91" s="2" t="s">
        <v>3</v>
      </c>
      <c r="D91">
        <v>84</v>
      </c>
      <c r="E91" s="2">
        <v>1</v>
      </c>
      <c r="F91" s="2" t="s">
        <v>774</v>
      </c>
      <c r="G91">
        <v>8</v>
      </c>
      <c r="H91" t="s">
        <v>105</v>
      </c>
      <c r="I91" t="s">
        <v>294</v>
      </c>
      <c r="K91" t="s">
        <v>294</v>
      </c>
      <c r="L91">
        <f>VLOOKUP(A91&amp;"-"&amp;E91,Sheet4!$A$2:$J$578,10,FALSE)</f>
        <v>0.47779983092586464</v>
      </c>
      <c r="N91" t="str">
        <f t="shared" si="2"/>
        <v>84-1</v>
      </c>
      <c r="O91" t="str">
        <f t="shared" si="3"/>
        <v>f</v>
      </c>
    </row>
    <row r="92" spans="1:15">
      <c r="A92">
        <v>66</v>
      </c>
      <c r="B92" t="s">
        <v>595</v>
      </c>
      <c r="C92" s="2" t="s">
        <v>12</v>
      </c>
      <c r="D92">
        <v>66</v>
      </c>
      <c r="E92" s="2">
        <v>4</v>
      </c>
      <c r="F92" s="2" t="s">
        <v>600</v>
      </c>
      <c r="G92">
        <v>11</v>
      </c>
      <c r="H92" t="s">
        <v>601</v>
      </c>
      <c r="I92" t="s">
        <v>294</v>
      </c>
      <c r="K92" t="s">
        <v>294</v>
      </c>
      <c r="L92">
        <f>VLOOKUP(A92&amp;"-"&amp;E92,Sheet4!$A$2:$J$578,10,FALSE)</f>
        <v>0.48127645261653168</v>
      </c>
      <c r="N92" t="str">
        <f t="shared" si="2"/>
        <v>66-4</v>
      </c>
      <c r="O92" t="str">
        <f t="shared" si="3"/>
        <v>f</v>
      </c>
    </row>
    <row r="93" spans="1:15">
      <c r="A93">
        <v>4</v>
      </c>
      <c r="B93" t="s">
        <v>35</v>
      </c>
      <c r="C93" s="2" t="s">
        <v>3</v>
      </c>
      <c r="D93">
        <v>4</v>
      </c>
      <c r="E93" s="2">
        <v>1</v>
      </c>
      <c r="F93" s="2" t="s">
        <v>36</v>
      </c>
      <c r="G93">
        <v>7</v>
      </c>
      <c r="H93" t="s">
        <v>37</v>
      </c>
      <c r="I93" t="s">
        <v>294</v>
      </c>
      <c r="K93" t="s">
        <v>294</v>
      </c>
      <c r="L93">
        <f>VLOOKUP(A93&amp;"-"&amp;E93,Sheet4!$A$2:$J$578,10,FALSE)</f>
        <v>0.48131284386264467</v>
      </c>
      <c r="N93" t="str">
        <f t="shared" si="2"/>
        <v>4-1</v>
      </c>
      <c r="O93" t="str">
        <f t="shared" si="3"/>
        <v>f</v>
      </c>
    </row>
    <row r="94" spans="1:15">
      <c r="A94">
        <v>82</v>
      </c>
      <c r="B94" t="s">
        <v>758</v>
      </c>
      <c r="C94" s="2" t="s">
        <v>3</v>
      </c>
      <c r="D94">
        <v>82</v>
      </c>
      <c r="E94" s="2">
        <v>1</v>
      </c>
      <c r="F94" s="2" t="s">
        <v>759</v>
      </c>
      <c r="G94">
        <v>9</v>
      </c>
      <c r="H94" t="s">
        <v>487</v>
      </c>
      <c r="I94" t="s">
        <v>294</v>
      </c>
      <c r="K94" t="s">
        <v>294</v>
      </c>
      <c r="L94">
        <f>VLOOKUP(A94&amp;"-"&amp;E94,Sheet4!$A$2:$J$578,10,FALSE)</f>
        <v>0.48341044863535199</v>
      </c>
      <c r="N94" t="str">
        <f t="shared" si="2"/>
        <v>82-1</v>
      </c>
      <c r="O94" t="str">
        <f t="shared" si="3"/>
        <v>f</v>
      </c>
    </row>
    <row r="95" spans="1:15">
      <c r="A95">
        <v>64</v>
      </c>
      <c r="B95" t="s">
        <v>583</v>
      </c>
      <c r="C95" s="2" t="s">
        <v>55</v>
      </c>
      <c r="D95">
        <v>64</v>
      </c>
      <c r="E95" s="2">
        <v>6</v>
      </c>
      <c r="F95" s="2" t="s">
        <v>591</v>
      </c>
      <c r="G95">
        <v>8</v>
      </c>
      <c r="H95" t="s">
        <v>65</v>
      </c>
      <c r="I95" t="s">
        <v>294</v>
      </c>
      <c r="K95" t="s">
        <v>294</v>
      </c>
      <c r="L95">
        <f>VLOOKUP(A95&amp;"-"&amp;E95,Sheet4!$A$2:$J$578,10,FALSE)</f>
        <v>0.48409326142615894</v>
      </c>
      <c r="N95" t="str">
        <f t="shared" si="2"/>
        <v>64-6</v>
      </c>
      <c r="O95" t="str">
        <f t="shared" si="3"/>
        <v>f</v>
      </c>
    </row>
    <row r="96" spans="1:15">
      <c r="A96">
        <v>33</v>
      </c>
      <c r="B96" t="s">
        <v>300</v>
      </c>
      <c r="C96" s="2" t="s">
        <v>3</v>
      </c>
      <c r="D96">
        <v>33</v>
      </c>
      <c r="E96" s="2">
        <v>1</v>
      </c>
      <c r="F96" s="2" t="s">
        <v>301</v>
      </c>
      <c r="G96">
        <v>8</v>
      </c>
      <c r="H96" t="s">
        <v>44</v>
      </c>
      <c r="I96" t="s">
        <v>294</v>
      </c>
      <c r="K96" t="s">
        <v>294</v>
      </c>
      <c r="L96">
        <f>VLOOKUP(A96&amp;"-"&amp;E96,Sheet4!$A$2:$J$578,10,FALSE)</f>
        <v>0.48514880864069315</v>
      </c>
      <c r="N96" t="str">
        <f t="shared" si="2"/>
        <v>33-1</v>
      </c>
      <c r="O96" t="str">
        <f t="shared" si="3"/>
        <v>f</v>
      </c>
    </row>
    <row r="97" spans="1:15">
      <c r="A97">
        <v>72</v>
      </c>
      <c r="B97" t="s">
        <v>649</v>
      </c>
      <c r="C97" s="2" t="s">
        <v>9</v>
      </c>
      <c r="D97">
        <v>72</v>
      </c>
      <c r="E97" s="2">
        <v>3</v>
      </c>
      <c r="F97" s="2" t="s">
        <v>653</v>
      </c>
      <c r="G97">
        <v>9</v>
      </c>
      <c r="H97" t="s">
        <v>587</v>
      </c>
      <c r="I97" t="s">
        <v>294</v>
      </c>
      <c r="K97" t="s">
        <v>294</v>
      </c>
      <c r="L97">
        <f>VLOOKUP(A97&amp;"-"&amp;E97,Sheet4!$A$2:$J$578,10,FALSE)</f>
        <v>0.48635559996925204</v>
      </c>
      <c r="N97" t="str">
        <f t="shared" si="2"/>
        <v>72-3</v>
      </c>
      <c r="O97" t="str">
        <f t="shared" si="3"/>
        <v>f</v>
      </c>
    </row>
    <row r="98" spans="1:15">
      <c r="A98">
        <v>53</v>
      </c>
      <c r="B98" t="s">
        <v>464</v>
      </c>
      <c r="C98" s="2" t="s">
        <v>3</v>
      </c>
      <c r="D98">
        <v>53</v>
      </c>
      <c r="E98" s="2">
        <v>1</v>
      </c>
      <c r="F98" s="2" t="s">
        <v>465</v>
      </c>
      <c r="G98">
        <v>6</v>
      </c>
      <c r="H98" t="s">
        <v>466</v>
      </c>
      <c r="I98" t="s">
        <v>294</v>
      </c>
      <c r="K98" t="s">
        <v>294</v>
      </c>
      <c r="L98">
        <f>VLOOKUP(A98&amp;"-"&amp;E98,Sheet4!$A$2:$J$578,10,FALSE)</f>
        <v>0.48699146865966297</v>
      </c>
      <c r="N98" t="str">
        <f t="shared" si="2"/>
        <v>53-1</v>
      </c>
      <c r="O98" t="str">
        <f t="shared" si="3"/>
        <v>f</v>
      </c>
    </row>
    <row r="99" spans="1:15">
      <c r="A99">
        <v>77</v>
      </c>
      <c r="B99" t="s">
        <v>713</v>
      </c>
      <c r="C99" s="2" t="s">
        <v>60</v>
      </c>
      <c r="D99">
        <v>77</v>
      </c>
      <c r="E99" s="2">
        <v>8</v>
      </c>
      <c r="F99" s="2" t="s">
        <v>721</v>
      </c>
      <c r="G99">
        <v>8</v>
      </c>
      <c r="H99" t="s">
        <v>44</v>
      </c>
      <c r="I99" t="s">
        <v>294</v>
      </c>
      <c r="K99" t="s">
        <v>294</v>
      </c>
      <c r="L99">
        <f>VLOOKUP(A99&amp;"-"&amp;E99,Sheet4!$A$2:$J$578,10,FALSE)</f>
        <v>0.48816846598041674</v>
      </c>
      <c r="N99" t="str">
        <f t="shared" si="2"/>
        <v>77-8</v>
      </c>
      <c r="O99" t="str">
        <f t="shared" si="3"/>
        <v>f</v>
      </c>
    </row>
    <row r="100" spans="1:15">
      <c r="A100">
        <v>13</v>
      </c>
      <c r="B100" t="s">
        <v>103</v>
      </c>
      <c r="C100" s="2" t="s">
        <v>9</v>
      </c>
      <c r="D100">
        <v>13</v>
      </c>
      <c r="E100" s="2">
        <v>3</v>
      </c>
      <c r="F100" s="2" t="s">
        <v>108</v>
      </c>
      <c r="G100">
        <v>5</v>
      </c>
      <c r="H100" t="s">
        <v>109</v>
      </c>
      <c r="I100" t="s">
        <v>294</v>
      </c>
      <c r="K100" t="s">
        <v>294</v>
      </c>
      <c r="L100">
        <f>VLOOKUP(A100&amp;"-"&amp;E100,Sheet4!$A$2:$J$578,10,FALSE)</f>
        <v>0.49323963028034529</v>
      </c>
      <c r="N100" t="str">
        <f t="shared" si="2"/>
        <v>13-3</v>
      </c>
      <c r="O100" t="str">
        <f t="shared" si="3"/>
        <v>f</v>
      </c>
    </row>
    <row r="101" spans="1:15">
      <c r="A101">
        <v>72</v>
      </c>
      <c r="B101" t="s">
        <v>649</v>
      </c>
      <c r="C101" s="2" t="s">
        <v>3</v>
      </c>
      <c r="D101">
        <v>72</v>
      </c>
      <c r="E101" s="2">
        <v>1</v>
      </c>
      <c r="F101" s="2" t="s">
        <v>650</v>
      </c>
      <c r="G101">
        <v>9</v>
      </c>
      <c r="H101" t="s">
        <v>651</v>
      </c>
      <c r="I101" t="s">
        <v>294</v>
      </c>
      <c r="K101" t="s">
        <v>294</v>
      </c>
      <c r="L101">
        <f>VLOOKUP(A101&amp;"-"&amp;E101,Sheet4!$A$2:$J$578,10,FALSE)</f>
        <v>0.49631763752588459</v>
      </c>
      <c r="N101" t="str">
        <f t="shared" si="2"/>
        <v>72-1</v>
      </c>
      <c r="O101" t="str">
        <f t="shared" si="3"/>
        <v>f</v>
      </c>
    </row>
    <row r="102" spans="1:15">
      <c r="A102">
        <v>91</v>
      </c>
      <c r="B102" t="s">
        <v>812</v>
      </c>
      <c r="C102" s="2" t="s">
        <v>9</v>
      </c>
      <c r="D102">
        <v>91</v>
      </c>
      <c r="E102" s="2">
        <v>3</v>
      </c>
      <c r="F102" s="2" t="s">
        <v>816</v>
      </c>
      <c r="G102">
        <v>10</v>
      </c>
      <c r="H102" t="s">
        <v>763</v>
      </c>
      <c r="I102" t="s">
        <v>294</v>
      </c>
      <c r="K102" t="s">
        <v>294</v>
      </c>
      <c r="L102">
        <f>VLOOKUP(A102&amp;"-"&amp;E102,Sheet4!$A$2:$J$578,10,FALSE)</f>
        <v>0.49773201614025325</v>
      </c>
      <c r="N102" t="str">
        <f t="shared" si="2"/>
        <v>91-3</v>
      </c>
      <c r="O102" t="str">
        <f t="shared" si="3"/>
        <v>f</v>
      </c>
    </row>
    <row r="103" spans="1:15">
      <c r="A103">
        <v>5</v>
      </c>
      <c r="B103" t="s">
        <v>40</v>
      </c>
      <c r="C103" s="2" t="s">
        <v>6</v>
      </c>
      <c r="D103">
        <v>5</v>
      </c>
      <c r="E103" s="2">
        <v>2</v>
      </c>
      <c r="F103" s="2" t="s">
        <v>43</v>
      </c>
      <c r="G103">
        <v>8</v>
      </c>
      <c r="H103" t="s">
        <v>44</v>
      </c>
      <c r="I103" t="s">
        <v>294</v>
      </c>
      <c r="K103" t="s">
        <v>294</v>
      </c>
      <c r="L103">
        <f>VLOOKUP(A103&amp;"-"&amp;E103,Sheet4!$A$2:$J$578,10,FALSE)</f>
        <v>0.4977872768418406</v>
      </c>
      <c r="N103" t="str">
        <f t="shared" si="2"/>
        <v>5-2</v>
      </c>
      <c r="O103" t="str">
        <f t="shared" si="3"/>
        <v>f</v>
      </c>
    </row>
    <row r="104" spans="1:15">
      <c r="A104">
        <v>37</v>
      </c>
      <c r="B104" t="s">
        <v>349</v>
      </c>
      <c r="C104" s="2" t="s">
        <v>6</v>
      </c>
      <c r="D104">
        <v>37</v>
      </c>
      <c r="E104" s="2">
        <v>2</v>
      </c>
      <c r="F104" s="2" t="s">
        <v>352</v>
      </c>
      <c r="G104">
        <v>7</v>
      </c>
      <c r="H104" t="s">
        <v>33</v>
      </c>
      <c r="I104">
        <v>0</v>
      </c>
      <c r="J104" s="1" t="s">
        <v>294</v>
      </c>
      <c r="K104" t="s">
        <v>294</v>
      </c>
      <c r="L104">
        <f>VLOOKUP(A104&amp;"-"&amp;E104,Sheet4!$A$2:$J$578,10,FALSE)</f>
        <v>0.50598303430673375</v>
      </c>
      <c r="N104" t="str">
        <f t="shared" si="2"/>
        <v>37-2</v>
      </c>
      <c r="O104" t="str">
        <f t="shared" si="3"/>
        <v>f</v>
      </c>
    </row>
    <row r="105" spans="1:15">
      <c r="A105">
        <v>59</v>
      </c>
      <c r="B105" t="s">
        <v>507</v>
      </c>
      <c r="C105" s="2" t="s">
        <v>133</v>
      </c>
      <c r="D105">
        <v>59</v>
      </c>
      <c r="E105" s="2">
        <v>15</v>
      </c>
      <c r="F105" s="2" t="s">
        <v>530</v>
      </c>
      <c r="G105">
        <v>10</v>
      </c>
      <c r="H105" t="s">
        <v>217</v>
      </c>
      <c r="I105" t="s">
        <v>294</v>
      </c>
      <c r="K105" t="s">
        <v>294</v>
      </c>
      <c r="L105">
        <f>VLOOKUP(A105&amp;"-"&amp;E105,Sheet4!$A$2:$J$578,10,FALSE)</f>
        <v>0.50730608657437926</v>
      </c>
      <c r="N105" t="str">
        <f t="shared" si="2"/>
        <v>59-15</v>
      </c>
      <c r="O105" t="str">
        <f t="shared" si="3"/>
        <v>f</v>
      </c>
    </row>
    <row r="106" spans="1:15">
      <c r="A106">
        <v>8</v>
      </c>
      <c r="B106" t="s">
        <v>72</v>
      </c>
      <c r="C106" s="2" t="s">
        <v>3</v>
      </c>
      <c r="D106">
        <v>8</v>
      </c>
      <c r="E106" s="2">
        <v>1</v>
      </c>
      <c r="F106" s="2" t="s">
        <v>73</v>
      </c>
      <c r="G106">
        <v>10</v>
      </c>
      <c r="H106" t="s">
        <v>74</v>
      </c>
      <c r="I106" t="s">
        <v>294</v>
      </c>
      <c r="K106" t="s">
        <v>294</v>
      </c>
      <c r="L106">
        <f>VLOOKUP(A106&amp;"-"&amp;E106,Sheet4!$A$2:$J$578,10,FALSE)</f>
        <v>0.50950758408441421</v>
      </c>
      <c r="N106" t="str">
        <f t="shared" si="2"/>
        <v>8-1</v>
      </c>
      <c r="O106" t="str">
        <f t="shared" si="3"/>
        <v>f</v>
      </c>
    </row>
    <row r="107" spans="1:15">
      <c r="A107">
        <v>91</v>
      </c>
      <c r="B107" t="s">
        <v>812</v>
      </c>
      <c r="C107" s="2" t="s">
        <v>12</v>
      </c>
      <c r="D107">
        <v>91</v>
      </c>
      <c r="E107" s="2">
        <v>4</v>
      </c>
      <c r="F107" s="2" t="s">
        <v>817</v>
      </c>
      <c r="G107">
        <v>9</v>
      </c>
      <c r="H107" t="s">
        <v>214</v>
      </c>
      <c r="I107" t="s">
        <v>294</v>
      </c>
      <c r="K107" t="s">
        <v>294</v>
      </c>
      <c r="L107">
        <f>VLOOKUP(A107&amp;"-"&amp;E107,Sheet4!$A$2:$J$578,10,FALSE)</f>
        <v>0.50996632630892891</v>
      </c>
      <c r="N107" t="str">
        <f t="shared" si="2"/>
        <v>91-4</v>
      </c>
      <c r="O107" t="str">
        <f t="shared" si="3"/>
        <v>f</v>
      </c>
    </row>
    <row r="108" spans="1:15">
      <c r="A108">
        <v>2</v>
      </c>
      <c r="B108" t="s">
        <v>18</v>
      </c>
      <c r="C108" s="2" t="s">
        <v>15</v>
      </c>
      <c r="D108">
        <v>2</v>
      </c>
      <c r="E108" s="2">
        <v>5</v>
      </c>
      <c r="F108" s="2" t="s">
        <v>26</v>
      </c>
      <c r="G108">
        <v>9</v>
      </c>
      <c r="H108" t="s">
        <v>25</v>
      </c>
      <c r="I108" t="s">
        <v>294</v>
      </c>
      <c r="K108" t="s">
        <v>294</v>
      </c>
      <c r="L108">
        <f>VLOOKUP(A108&amp;"-"&amp;E108,Sheet4!$A$2:$J$578,10,FALSE)</f>
        <v>0.5169300225733634</v>
      </c>
      <c r="N108" t="str">
        <f t="shared" si="2"/>
        <v>2-5</v>
      </c>
      <c r="O108" t="str">
        <f t="shared" si="3"/>
        <v>f</v>
      </c>
    </row>
    <row r="109" spans="1:15">
      <c r="A109">
        <v>26</v>
      </c>
      <c r="B109" t="s">
        <v>225</v>
      </c>
      <c r="C109" s="2" t="s">
        <v>12</v>
      </c>
      <c r="D109">
        <v>26</v>
      </c>
      <c r="E109" s="2">
        <v>4</v>
      </c>
      <c r="F109" s="2" t="s">
        <v>232</v>
      </c>
      <c r="G109">
        <v>13</v>
      </c>
      <c r="H109" t="s">
        <v>233</v>
      </c>
      <c r="I109" t="s">
        <v>294</v>
      </c>
      <c r="K109" t="s">
        <v>294</v>
      </c>
      <c r="L109">
        <f>VLOOKUP(A109&amp;"-"&amp;E109,Sheet4!$A$2:$J$578,10,FALSE)</f>
        <v>0.52396727545082677</v>
      </c>
      <c r="N109" t="str">
        <f t="shared" si="2"/>
        <v>26-4</v>
      </c>
      <c r="O109" t="str">
        <f t="shared" si="3"/>
        <v>f</v>
      </c>
    </row>
    <row r="110" spans="1:15">
      <c r="A110">
        <v>28</v>
      </c>
      <c r="B110" t="s">
        <v>244</v>
      </c>
      <c r="C110" s="2" t="s">
        <v>9</v>
      </c>
      <c r="D110">
        <v>28</v>
      </c>
      <c r="E110" s="2">
        <v>3</v>
      </c>
      <c r="F110" s="2" t="s">
        <v>248</v>
      </c>
      <c r="G110">
        <v>6</v>
      </c>
      <c r="H110" t="s">
        <v>249</v>
      </c>
      <c r="I110" t="s">
        <v>294</v>
      </c>
      <c r="K110" t="s">
        <v>294</v>
      </c>
      <c r="L110">
        <f>VLOOKUP(A110&amp;"-"&amp;E110,Sheet4!$A$2:$J$578,10,FALSE)</f>
        <v>0.52451978237536545</v>
      </c>
      <c r="N110" t="str">
        <f t="shared" si="2"/>
        <v>28-3</v>
      </c>
      <c r="O110" t="str">
        <f t="shared" si="3"/>
        <v>f</v>
      </c>
    </row>
    <row r="111" spans="1:15">
      <c r="A111">
        <v>57</v>
      </c>
      <c r="B111" t="s">
        <v>489</v>
      </c>
      <c r="C111" s="2" t="s">
        <v>9</v>
      </c>
      <c r="D111">
        <v>57</v>
      </c>
      <c r="E111" s="2">
        <v>3</v>
      </c>
      <c r="F111" s="2" t="s">
        <v>493</v>
      </c>
      <c r="G111">
        <v>9</v>
      </c>
      <c r="H111" t="s">
        <v>494</v>
      </c>
      <c r="I111" t="s">
        <v>294</v>
      </c>
      <c r="K111" t="s">
        <v>294</v>
      </c>
      <c r="L111">
        <f>VLOOKUP(A111&amp;"-"&amp;E111,Sheet4!$A$2:$J$578,10,FALSE)</f>
        <v>0.52471489894802781</v>
      </c>
      <c r="N111" t="str">
        <f t="shared" si="2"/>
        <v>57-3</v>
      </c>
      <c r="O111" t="str">
        <f t="shared" si="3"/>
        <v>f</v>
      </c>
    </row>
    <row r="112" spans="1:15">
      <c r="A112">
        <v>54</v>
      </c>
      <c r="B112" t="s">
        <v>470</v>
      </c>
      <c r="C112" s="2" t="s">
        <v>15</v>
      </c>
      <c r="D112">
        <v>54</v>
      </c>
      <c r="E112" s="2">
        <v>5</v>
      </c>
      <c r="F112" s="2" t="s">
        <v>474</v>
      </c>
      <c r="G112">
        <v>7</v>
      </c>
      <c r="H112" t="s">
        <v>475</v>
      </c>
      <c r="I112" t="s">
        <v>294</v>
      </c>
      <c r="K112" t="s">
        <v>294</v>
      </c>
      <c r="L112">
        <f>VLOOKUP(A112&amp;"-"&amp;E112,Sheet4!$A$2:$J$578,10,FALSE)</f>
        <v>0.5283790693710585</v>
      </c>
      <c r="N112" t="str">
        <f t="shared" si="2"/>
        <v>54-5</v>
      </c>
      <c r="O112" t="str">
        <f t="shared" si="3"/>
        <v>f</v>
      </c>
    </row>
    <row r="113" spans="1:15">
      <c r="A113">
        <v>13</v>
      </c>
      <c r="B113" t="s">
        <v>103</v>
      </c>
      <c r="C113" s="2" t="s">
        <v>130</v>
      </c>
      <c r="D113">
        <v>13</v>
      </c>
      <c r="E113" s="2">
        <v>14</v>
      </c>
      <c r="F113" s="2" t="s">
        <v>131</v>
      </c>
      <c r="G113">
        <v>7</v>
      </c>
      <c r="H113" t="s">
        <v>132</v>
      </c>
      <c r="I113" t="s">
        <v>294</v>
      </c>
      <c r="K113" t="s">
        <v>294</v>
      </c>
      <c r="L113">
        <f>VLOOKUP(A113&amp;"-"&amp;E113,Sheet4!$A$2:$J$578,10,FALSE)</f>
        <v>0.5300504124033536</v>
      </c>
      <c r="N113" t="str">
        <f t="shared" si="2"/>
        <v>13-14</v>
      </c>
      <c r="O113" t="str">
        <f t="shared" si="3"/>
        <v>f</v>
      </c>
    </row>
    <row r="114" spans="1:15">
      <c r="A114" t="s">
        <v>1871</v>
      </c>
      <c r="C114" s="2" t="s">
        <v>12</v>
      </c>
      <c r="D114" t="s">
        <v>925</v>
      </c>
      <c r="E114" s="2">
        <v>4</v>
      </c>
      <c r="F114" s="2" t="s">
        <v>929</v>
      </c>
      <c r="G114">
        <v>11</v>
      </c>
      <c r="H114" t="s">
        <v>930</v>
      </c>
      <c r="I114" t="s">
        <v>294</v>
      </c>
      <c r="K114" t="s">
        <v>294</v>
      </c>
      <c r="L114">
        <f>VLOOKUP(A114&amp;"-"&amp;E114,Sheet4!$A$2:$J$578,10,FALSE)</f>
        <v>0.53123048723991384</v>
      </c>
      <c r="N114" t="str">
        <f t="shared" si="2"/>
        <v>ZZ-4</v>
      </c>
      <c r="O114" t="str">
        <f t="shared" si="3"/>
        <v>f</v>
      </c>
    </row>
    <row r="115" spans="1:15">
      <c r="A115">
        <v>35</v>
      </c>
      <c r="B115" t="s">
        <v>337</v>
      </c>
      <c r="C115" s="2" t="s">
        <v>15</v>
      </c>
      <c r="D115">
        <v>35</v>
      </c>
      <c r="E115" s="2">
        <v>5</v>
      </c>
      <c r="F115" s="2" t="s">
        <v>342</v>
      </c>
      <c r="G115">
        <v>9</v>
      </c>
      <c r="H115" t="s">
        <v>25</v>
      </c>
      <c r="I115" t="s">
        <v>294</v>
      </c>
      <c r="K115" t="s">
        <v>294</v>
      </c>
      <c r="L115">
        <f>VLOOKUP(A115&amp;"-"&amp;E115,Sheet4!$A$2:$J$578,10,FALSE)</f>
        <v>0.53372917065696224</v>
      </c>
      <c r="N115" t="str">
        <f t="shared" si="2"/>
        <v>35-5</v>
      </c>
      <c r="O115" t="str">
        <f t="shared" si="3"/>
        <v>f</v>
      </c>
    </row>
    <row r="116" spans="1:15">
      <c r="A116" t="s">
        <v>1871</v>
      </c>
      <c r="C116" s="2" t="s">
        <v>15</v>
      </c>
      <c r="D116" t="s">
        <v>925</v>
      </c>
      <c r="E116" s="2">
        <v>5</v>
      </c>
      <c r="F116" s="2" t="s">
        <v>931</v>
      </c>
      <c r="G116">
        <v>9</v>
      </c>
      <c r="H116" t="s">
        <v>403</v>
      </c>
      <c r="I116" t="s">
        <v>294</v>
      </c>
      <c r="K116" t="s">
        <v>294</v>
      </c>
      <c r="L116">
        <f>VLOOKUP(A116&amp;"-"&amp;E116,Sheet4!$A$2:$J$578,10,FALSE)</f>
        <v>0.53400161681487468</v>
      </c>
      <c r="N116" t="str">
        <f t="shared" si="2"/>
        <v>ZZ-5</v>
      </c>
      <c r="O116" t="str">
        <f t="shared" si="3"/>
        <v>f</v>
      </c>
    </row>
    <row r="117" spans="1:15">
      <c r="A117">
        <v>51</v>
      </c>
      <c r="B117" t="s">
        <v>451</v>
      </c>
      <c r="C117" s="2" t="s">
        <v>6</v>
      </c>
      <c r="D117">
        <v>51</v>
      </c>
      <c r="E117" s="2">
        <v>2</v>
      </c>
      <c r="F117" s="2" t="s">
        <v>453</v>
      </c>
      <c r="G117">
        <v>10</v>
      </c>
      <c r="H117" t="s">
        <v>328</v>
      </c>
      <c r="I117" t="s">
        <v>294</v>
      </c>
      <c r="K117" t="s">
        <v>294</v>
      </c>
      <c r="L117">
        <f>VLOOKUP(A117&amp;"-"&amp;E117,Sheet4!$A$2:$J$578,10,FALSE)</f>
        <v>0.53594406634683323</v>
      </c>
      <c r="N117" t="str">
        <f t="shared" si="2"/>
        <v>51-2</v>
      </c>
      <c r="O117" t="str">
        <f t="shared" si="3"/>
        <v>f</v>
      </c>
    </row>
    <row r="118" spans="1:15">
      <c r="A118">
        <v>76</v>
      </c>
      <c r="B118" t="s">
        <v>699</v>
      </c>
      <c r="C118" s="2" t="s">
        <v>6</v>
      </c>
      <c r="D118">
        <v>76</v>
      </c>
      <c r="E118" s="2">
        <v>2</v>
      </c>
      <c r="F118" s="2" t="s">
        <v>702</v>
      </c>
      <c r="G118">
        <v>10</v>
      </c>
      <c r="H118" t="s">
        <v>217</v>
      </c>
      <c r="I118" t="s">
        <v>294</v>
      </c>
      <c r="K118" t="s">
        <v>294</v>
      </c>
      <c r="L118">
        <f>VLOOKUP(A118&amp;"-"&amp;E118,Sheet4!$A$2:$J$578,10,FALSE)</f>
        <v>0.53602365483924708</v>
      </c>
      <c r="N118" t="str">
        <f t="shared" si="2"/>
        <v>76-2</v>
      </c>
      <c r="O118" t="str">
        <f t="shared" si="3"/>
        <v>f</v>
      </c>
    </row>
    <row r="119" spans="1:15">
      <c r="A119" t="s">
        <v>184</v>
      </c>
      <c r="B119" t="s">
        <v>185</v>
      </c>
      <c r="C119" s="2" t="s">
        <v>6</v>
      </c>
      <c r="D119" t="s">
        <v>184</v>
      </c>
      <c r="E119" s="2">
        <v>2</v>
      </c>
      <c r="F119" s="2" t="s">
        <v>188</v>
      </c>
      <c r="G119">
        <v>10</v>
      </c>
      <c r="H119" t="s">
        <v>189</v>
      </c>
      <c r="I119" t="s">
        <v>294</v>
      </c>
      <c r="K119" t="s">
        <v>294</v>
      </c>
      <c r="L119">
        <f>VLOOKUP(A119&amp;"-"&amp;E119,Sheet4!$A$2:$J$578,10,FALSE)</f>
        <v>0.53683001863165647</v>
      </c>
      <c r="N119" t="str">
        <f t="shared" si="2"/>
        <v>2B-2</v>
      </c>
      <c r="O119" t="str">
        <f t="shared" si="3"/>
        <v>f</v>
      </c>
    </row>
    <row r="120" spans="1:15">
      <c r="A120">
        <v>69</v>
      </c>
      <c r="B120" t="s">
        <v>622</v>
      </c>
      <c r="C120" s="2" t="s">
        <v>12</v>
      </c>
      <c r="D120">
        <v>69</v>
      </c>
      <c r="E120" s="2">
        <v>4</v>
      </c>
      <c r="F120" s="2" t="s">
        <v>626</v>
      </c>
      <c r="G120">
        <v>10</v>
      </c>
      <c r="H120" t="s">
        <v>107</v>
      </c>
      <c r="I120">
        <v>0</v>
      </c>
      <c r="J120" s="1" t="s">
        <v>294</v>
      </c>
      <c r="K120" t="s">
        <v>294</v>
      </c>
      <c r="L120">
        <f>VLOOKUP(A120&amp;"-"&amp;E120,Sheet4!$A$2:$J$578,10,FALSE)</f>
        <v>0.53880171651325059</v>
      </c>
      <c r="N120" t="str">
        <f t="shared" si="2"/>
        <v>69-4</v>
      </c>
      <c r="O120" t="str">
        <f t="shared" si="3"/>
        <v>f</v>
      </c>
    </row>
    <row r="121" spans="1:15">
      <c r="A121">
        <v>39</v>
      </c>
      <c r="B121" t="s">
        <v>370</v>
      </c>
      <c r="C121" s="2" t="s">
        <v>6</v>
      </c>
      <c r="D121">
        <v>39</v>
      </c>
      <c r="E121" s="2">
        <v>2</v>
      </c>
      <c r="F121" s="2" t="s">
        <v>372</v>
      </c>
      <c r="G121">
        <v>16</v>
      </c>
      <c r="H121" t="s">
        <v>373</v>
      </c>
      <c r="I121" t="s">
        <v>294</v>
      </c>
      <c r="K121" t="s">
        <v>294</v>
      </c>
      <c r="L121">
        <f>VLOOKUP(A121&amp;"-"&amp;E121,Sheet4!$A$2:$J$578,10,FALSE)</f>
        <v>0.54598064712635597</v>
      </c>
      <c r="N121" t="str">
        <f t="shared" si="2"/>
        <v>39-2</v>
      </c>
      <c r="O121" t="str">
        <f t="shared" si="3"/>
        <v>f</v>
      </c>
    </row>
    <row r="122" spans="1:15">
      <c r="A122">
        <v>57</v>
      </c>
      <c r="B122" t="s">
        <v>489</v>
      </c>
      <c r="C122" s="2" t="s">
        <v>63</v>
      </c>
      <c r="D122">
        <v>57</v>
      </c>
      <c r="E122" s="2">
        <v>9</v>
      </c>
      <c r="F122" s="2" t="s">
        <v>503</v>
      </c>
      <c r="G122">
        <v>5</v>
      </c>
      <c r="H122" t="s">
        <v>323</v>
      </c>
      <c r="I122" t="s">
        <v>294</v>
      </c>
      <c r="K122" t="s">
        <v>294</v>
      </c>
      <c r="L122">
        <f>VLOOKUP(A122&amp;"-"&amp;E122,Sheet4!$A$2:$J$578,10,FALSE)</f>
        <v>0.54635409377186839</v>
      </c>
      <c r="N122" t="str">
        <f t="shared" si="2"/>
        <v>57-9</v>
      </c>
      <c r="O122" t="str">
        <f t="shared" si="3"/>
        <v>f</v>
      </c>
    </row>
    <row r="123" spans="1:15">
      <c r="A123">
        <v>77</v>
      </c>
      <c r="B123" t="s">
        <v>713</v>
      </c>
      <c r="C123" s="2" t="s">
        <v>6</v>
      </c>
      <c r="D123">
        <v>77</v>
      </c>
      <c r="E123" s="2">
        <v>2</v>
      </c>
      <c r="F123" s="2" t="s">
        <v>715</v>
      </c>
      <c r="G123">
        <v>8</v>
      </c>
      <c r="H123" t="s">
        <v>105</v>
      </c>
      <c r="I123" t="s">
        <v>294</v>
      </c>
      <c r="K123" t="s">
        <v>294</v>
      </c>
      <c r="L123">
        <f>VLOOKUP(A123&amp;"-"&amp;E123,Sheet4!$A$2:$J$578,10,FALSE)</f>
        <v>0.54696516261305206</v>
      </c>
      <c r="N123" t="str">
        <f t="shared" si="2"/>
        <v>77-2</v>
      </c>
      <c r="O123" t="str">
        <f t="shared" si="3"/>
        <v>f</v>
      </c>
    </row>
    <row r="124" spans="1:15">
      <c r="A124">
        <v>14</v>
      </c>
      <c r="B124" t="s">
        <v>138</v>
      </c>
      <c r="C124" s="2" t="s">
        <v>12</v>
      </c>
      <c r="D124">
        <v>14</v>
      </c>
      <c r="E124" s="2">
        <v>4</v>
      </c>
      <c r="F124" s="2" t="s">
        <v>144</v>
      </c>
      <c r="G124">
        <v>7</v>
      </c>
      <c r="H124" t="s">
        <v>81</v>
      </c>
      <c r="I124" t="s">
        <v>294</v>
      </c>
      <c r="K124" t="s">
        <v>294</v>
      </c>
      <c r="L124">
        <f>VLOOKUP(A124&amp;"-"&amp;E124,Sheet4!$A$2:$J$578,10,FALSE)</f>
        <v>0.54780553066022419</v>
      </c>
      <c r="N124" t="str">
        <f t="shared" si="2"/>
        <v>14-4</v>
      </c>
      <c r="O124" t="str">
        <f t="shared" si="3"/>
        <v>f</v>
      </c>
    </row>
    <row r="125" spans="1:15">
      <c r="A125">
        <v>45</v>
      </c>
      <c r="B125" t="s">
        <v>415</v>
      </c>
      <c r="C125" s="2" t="s">
        <v>15</v>
      </c>
      <c r="D125">
        <v>45</v>
      </c>
      <c r="E125" s="2">
        <v>5</v>
      </c>
      <c r="F125" s="2" t="s">
        <v>421</v>
      </c>
      <c r="G125">
        <v>9</v>
      </c>
      <c r="H125" t="s">
        <v>422</v>
      </c>
      <c r="I125" t="s">
        <v>294</v>
      </c>
      <c r="K125" t="s">
        <v>294</v>
      </c>
      <c r="L125">
        <f>VLOOKUP(A125&amp;"-"&amp;E125,Sheet4!$A$2:$J$578,10,FALSE)</f>
        <v>0.55460797299994558</v>
      </c>
      <c r="N125" t="str">
        <f t="shared" si="2"/>
        <v>45-5</v>
      </c>
      <c r="O125" t="str">
        <f t="shared" si="3"/>
        <v>f</v>
      </c>
    </row>
    <row r="126" spans="1:15">
      <c r="A126">
        <v>89</v>
      </c>
      <c r="B126" t="s">
        <v>804</v>
      </c>
      <c r="C126" s="2" t="s">
        <v>9</v>
      </c>
      <c r="D126">
        <v>89</v>
      </c>
      <c r="E126" s="2">
        <v>3</v>
      </c>
      <c r="F126" s="2" t="s">
        <v>807</v>
      </c>
      <c r="G126">
        <v>13</v>
      </c>
      <c r="H126" t="s">
        <v>808</v>
      </c>
      <c r="I126" t="s">
        <v>294</v>
      </c>
      <c r="K126" t="s">
        <v>294</v>
      </c>
      <c r="L126">
        <f>VLOOKUP(A126&amp;"-"&amp;E126,Sheet4!$A$2:$J$578,10,FALSE)</f>
        <v>0.55590095076349189</v>
      </c>
      <c r="N126" t="str">
        <f t="shared" si="2"/>
        <v>89-3</v>
      </c>
      <c r="O126" t="str">
        <f t="shared" si="3"/>
        <v>f</v>
      </c>
    </row>
    <row r="127" spans="1:15">
      <c r="A127">
        <v>13</v>
      </c>
      <c r="B127" t="s">
        <v>103</v>
      </c>
      <c r="C127" s="2" t="s">
        <v>3</v>
      </c>
      <c r="D127">
        <v>13</v>
      </c>
      <c r="E127" s="2">
        <v>1</v>
      </c>
      <c r="F127" s="2" t="s">
        <v>104</v>
      </c>
      <c r="G127">
        <v>8</v>
      </c>
      <c r="H127" t="s">
        <v>105</v>
      </c>
      <c r="I127" t="s">
        <v>294</v>
      </c>
      <c r="K127" t="s">
        <v>294</v>
      </c>
      <c r="L127">
        <f>VLOOKUP(A127&amp;"-"&amp;E127,Sheet4!$A$2:$J$578,10,FALSE)</f>
        <v>0.55777335002556738</v>
      </c>
      <c r="N127" t="str">
        <f t="shared" si="2"/>
        <v>13-1</v>
      </c>
      <c r="O127" t="str">
        <f t="shared" si="3"/>
        <v>f</v>
      </c>
    </row>
    <row r="128" spans="1:15">
      <c r="A128">
        <v>78</v>
      </c>
      <c r="B128" t="s">
        <v>727</v>
      </c>
      <c r="C128" s="2" t="s">
        <v>6</v>
      </c>
      <c r="D128">
        <v>78</v>
      </c>
      <c r="E128" s="2">
        <v>2</v>
      </c>
      <c r="F128" s="2" t="s">
        <v>729</v>
      </c>
      <c r="G128">
        <v>8</v>
      </c>
      <c r="H128" t="s">
        <v>105</v>
      </c>
      <c r="I128" t="s">
        <v>294</v>
      </c>
      <c r="K128" t="s">
        <v>294</v>
      </c>
      <c r="L128">
        <f>VLOOKUP(A128&amp;"-"&amp;E128,Sheet4!$A$2:$J$578,10,FALSE)</f>
        <v>0.56884014602908617</v>
      </c>
      <c r="N128" t="str">
        <f t="shared" si="2"/>
        <v>78-2</v>
      </c>
      <c r="O128" t="str">
        <f t="shared" si="3"/>
        <v>f</v>
      </c>
    </row>
    <row r="129" spans="1:15">
      <c r="A129">
        <v>61</v>
      </c>
      <c r="B129" t="s">
        <v>555</v>
      </c>
      <c r="C129" s="2" t="s">
        <v>6</v>
      </c>
      <c r="D129">
        <v>61</v>
      </c>
      <c r="E129" s="2">
        <v>2</v>
      </c>
      <c r="F129" s="2" t="s">
        <v>557</v>
      </c>
      <c r="G129">
        <v>10</v>
      </c>
      <c r="H129" t="s">
        <v>558</v>
      </c>
      <c r="I129" t="s">
        <v>294</v>
      </c>
      <c r="K129" t="s">
        <v>294</v>
      </c>
      <c r="L129">
        <f>VLOOKUP(A129&amp;"-"&amp;E129,Sheet4!$A$2:$J$578,10,FALSE)</f>
        <v>0.57706133664577575</v>
      </c>
      <c r="N129" t="str">
        <f t="shared" si="2"/>
        <v>61-2</v>
      </c>
      <c r="O129" t="str">
        <f t="shared" si="3"/>
        <v>f</v>
      </c>
    </row>
    <row r="130" spans="1:15">
      <c r="A130">
        <v>68</v>
      </c>
      <c r="B130" t="s">
        <v>614</v>
      </c>
      <c r="C130" s="2" t="s">
        <v>15</v>
      </c>
      <c r="D130">
        <v>68</v>
      </c>
      <c r="E130" s="2">
        <v>5</v>
      </c>
      <c r="F130" s="2" t="s">
        <v>619</v>
      </c>
      <c r="G130">
        <v>8</v>
      </c>
      <c r="H130" t="s">
        <v>620</v>
      </c>
      <c r="I130" t="s">
        <v>294</v>
      </c>
      <c r="K130" t="s">
        <v>294</v>
      </c>
      <c r="L130">
        <f>VLOOKUP(A130&amp;"-"&amp;E130,Sheet4!$A$2:$J$578,10,FALSE)</f>
        <v>0.58317890982832765</v>
      </c>
      <c r="N130" t="str">
        <f t="shared" ref="N130:N193" si="4">A130&amp;"-"&amp;E130</f>
        <v>68-5</v>
      </c>
      <c r="O130" t="str">
        <f t="shared" si="3"/>
        <v>f</v>
      </c>
    </row>
    <row r="131" spans="1:15">
      <c r="A131">
        <v>85</v>
      </c>
      <c r="B131" t="s">
        <v>780</v>
      </c>
      <c r="C131" s="2" t="s">
        <v>12</v>
      </c>
      <c r="D131">
        <v>85</v>
      </c>
      <c r="E131" s="2">
        <v>4</v>
      </c>
      <c r="F131" s="2" t="s">
        <v>784</v>
      </c>
      <c r="G131">
        <v>10</v>
      </c>
      <c r="H131" t="s">
        <v>558</v>
      </c>
      <c r="I131" t="s">
        <v>294</v>
      </c>
      <c r="K131" t="s">
        <v>294</v>
      </c>
      <c r="L131">
        <f>VLOOKUP(A131&amp;"-"&amp;E131,Sheet4!$A$2:$J$578,10,FALSE)</f>
        <v>0.59307743510095412</v>
      </c>
      <c r="N131" t="str">
        <f t="shared" si="4"/>
        <v>85-4</v>
      </c>
      <c r="O131" t="str">
        <f t="shared" ref="O131:O194" si="5">K131</f>
        <v>f</v>
      </c>
    </row>
    <row r="132" spans="1:15">
      <c r="A132">
        <v>74</v>
      </c>
      <c r="B132" t="s">
        <v>663</v>
      </c>
      <c r="C132" s="2" t="s">
        <v>12</v>
      </c>
      <c r="D132">
        <v>74</v>
      </c>
      <c r="E132" s="2">
        <v>4</v>
      </c>
      <c r="F132" s="2" t="s">
        <v>668</v>
      </c>
      <c r="G132">
        <v>9</v>
      </c>
      <c r="H132" t="s">
        <v>669</v>
      </c>
      <c r="I132" t="s">
        <v>294</v>
      </c>
      <c r="K132" t="s">
        <v>294</v>
      </c>
      <c r="L132">
        <f>VLOOKUP(A132&amp;"-"&amp;E132,Sheet4!$A$2:$J$578,10,FALSE)</f>
        <v>0.59406637613141133</v>
      </c>
      <c r="N132" t="str">
        <f t="shared" si="4"/>
        <v>74-4</v>
      </c>
      <c r="O132" t="str">
        <f t="shared" si="5"/>
        <v>f</v>
      </c>
    </row>
    <row r="133" spans="1:15">
      <c r="A133">
        <v>83</v>
      </c>
      <c r="B133" t="s">
        <v>761</v>
      </c>
      <c r="C133" s="2" t="s">
        <v>55</v>
      </c>
      <c r="D133">
        <v>83</v>
      </c>
      <c r="E133" s="2">
        <v>6</v>
      </c>
      <c r="F133" s="2" t="s">
        <v>768</v>
      </c>
      <c r="G133">
        <v>8</v>
      </c>
      <c r="H133" t="s">
        <v>769</v>
      </c>
      <c r="I133" t="s">
        <v>294</v>
      </c>
      <c r="K133" t="s">
        <v>294</v>
      </c>
      <c r="L133">
        <f>VLOOKUP(A133&amp;"-"&amp;E133,Sheet4!$A$2:$J$578,10,FALSE)</f>
        <v>0.59649920436462833</v>
      </c>
      <c r="N133" t="str">
        <f t="shared" si="4"/>
        <v>83-6</v>
      </c>
      <c r="O133" t="str">
        <f t="shared" si="5"/>
        <v>f</v>
      </c>
    </row>
    <row r="134" spans="1:15">
      <c r="A134">
        <v>83</v>
      </c>
      <c r="B134" t="s">
        <v>761</v>
      </c>
      <c r="C134" s="2" t="s">
        <v>3</v>
      </c>
      <c r="D134">
        <v>83</v>
      </c>
      <c r="E134" s="2">
        <v>1</v>
      </c>
      <c r="F134" s="2" t="s">
        <v>762</v>
      </c>
      <c r="G134">
        <v>10</v>
      </c>
      <c r="H134" t="s">
        <v>763</v>
      </c>
      <c r="I134" t="s">
        <v>294</v>
      </c>
      <c r="K134" t="s">
        <v>294</v>
      </c>
      <c r="L134">
        <f>VLOOKUP(A134&amp;"-"&amp;E134,Sheet4!$A$2:$J$578,10,FALSE)</f>
        <v>0.59889909594634005</v>
      </c>
      <c r="N134" t="str">
        <f t="shared" si="4"/>
        <v>83-1</v>
      </c>
      <c r="O134" t="str">
        <f t="shared" si="5"/>
        <v>f</v>
      </c>
    </row>
    <row r="135" spans="1:15">
      <c r="A135">
        <v>84</v>
      </c>
      <c r="B135" t="s">
        <v>773</v>
      </c>
      <c r="C135" s="2" t="s">
        <v>12</v>
      </c>
      <c r="D135">
        <v>84</v>
      </c>
      <c r="E135" s="2">
        <v>4</v>
      </c>
      <c r="F135" s="2" t="s">
        <v>777</v>
      </c>
      <c r="G135">
        <v>10</v>
      </c>
      <c r="H135" t="s">
        <v>778</v>
      </c>
      <c r="I135" t="s">
        <v>294</v>
      </c>
      <c r="K135" t="s">
        <v>294</v>
      </c>
      <c r="L135">
        <f>VLOOKUP(A135&amp;"-"&amp;E135,Sheet4!$A$2:$J$578,10,FALSE)</f>
        <v>0.60019554753309268</v>
      </c>
      <c r="N135" t="str">
        <f t="shared" si="4"/>
        <v>84-4</v>
      </c>
      <c r="O135" t="str">
        <f t="shared" si="5"/>
        <v>f</v>
      </c>
    </row>
    <row r="136" spans="1:15">
      <c r="A136">
        <v>57</v>
      </c>
      <c r="B136" t="s">
        <v>489</v>
      </c>
      <c r="C136" s="2" t="s">
        <v>15</v>
      </c>
      <c r="D136">
        <v>57</v>
      </c>
      <c r="E136" s="2">
        <v>5</v>
      </c>
      <c r="F136" s="2" t="s">
        <v>496</v>
      </c>
      <c r="G136">
        <v>8</v>
      </c>
      <c r="H136" t="s">
        <v>497</v>
      </c>
      <c r="I136" t="s">
        <v>294</v>
      </c>
      <c r="K136" t="s">
        <v>294</v>
      </c>
      <c r="L136">
        <f>VLOOKUP(A136&amp;"-"&amp;E136,Sheet4!$A$2:$J$578,10,FALSE)</f>
        <v>0.60548295714155165</v>
      </c>
      <c r="N136" t="str">
        <f t="shared" si="4"/>
        <v>57-5</v>
      </c>
      <c r="O136" t="str">
        <f t="shared" si="5"/>
        <v>f</v>
      </c>
    </row>
    <row r="137" spans="1:15">
      <c r="A137" t="s">
        <v>1871</v>
      </c>
      <c r="C137" s="2" t="s">
        <v>55</v>
      </c>
      <c r="D137" t="s">
        <v>925</v>
      </c>
      <c r="E137" s="2">
        <v>6</v>
      </c>
      <c r="F137" s="2" t="s">
        <v>932</v>
      </c>
      <c r="G137">
        <v>9</v>
      </c>
      <c r="H137" t="s">
        <v>724</v>
      </c>
      <c r="I137" t="s">
        <v>294</v>
      </c>
      <c r="K137" t="s">
        <v>294</v>
      </c>
      <c r="L137">
        <f>VLOOKUP(A137&amp;"-"&amp;E137,Sheet4!$A$2:$J$578,10,FALSE)</f>
        <v>0.62286447813036827</v>
      </c>
      <c r="N137" t="str">
        <f t="shared" si="4"/>
        <v>ZZ-6</v>
      </c>
      <c r="O137" t="str">
        <f t="shared" si="5"/>
        <v>f</v>
      </c>
    </row>
    <row r="138" spans="1:15">
      <c r="A138" t="s">
        <v>1871</v>
      </c>
      <c r="C138" s="2" t="s">
        <v>60</v>
      </c>
      <c r="D138" t="s">
        <v>925</v>
      </c>
      <c r="E138" s="2">
        <v>8</v>
      </c>
      <c r="F138" s="2" t="s">
        <v>935</v>
      </c>
      <c r="G138">
        <v>8</v>
      </c>
      <c r="H138" t="s">
        <v>105</v>
      </c>
      <c r="I138" t="s">
        <v>294</v>
      </c>
      <c r="K138" t="s">
        <v>294</v>
      </c>
      <c r="L138">
        <f>VLOOKUP(A138&amp;"-"&amp;E138,Sheet4!$A$2:$J$578,10,FALSE)</f>
        <v>0.62907058899094359</v>
      </c>
      <c r="N138" t="str">
        <f t="shared" si="4"/>
        <v>ZZ-8</v>
      </c>
      <c r="O138" t="str">
        <f t="shared" si="5"/>
        <v>f</v>
      </c>
    </row>
    <row r="139" spans="1:15">
      <c r="A139">
        <v>25</v>
      </c>
      <c r="B139" t="s">
        <v>215</v>
      </c>
      <c r="C139" s="2" t="s">
        <v>15</v>
      </c>
      <c r="D139">
        <v>25</v>
      </c>
      <c r="E139" s="2">
        <v>5</v>
      </c>
      <c r="F139" s="2" t="s">
        <v>223</v>
      </c>
      <c r="G139">
        <v>6</v>
      </c>
      <c r="H139" t="s">
        <v>224</v>
      </c>
      <c r="I139" t="s">
        <v>294</v>
      </c>
      <c r="K139" t="s">
        <v>294</v>
      </c>
      <c r="L139">
        <f>VLOOKUP(A139&amp;"-"&amp;E139,Sheet4!$A$2:$J$578,10,FALSE)</f>
        <v>0.63235836796252021</v>
      </c>
      <c r="N139" t="str">
        <f t="shared" si="4"/>
        <v>25-5</v>
      </c>
      <c r="O139" t="str">
        <f t="shared" si="5"/>
        <v>f</v>
      </c>
    </row>
    <row r="140" spans="1:15">
      <c r="A140">
        <v>74</v>
      </c>
      <c r="B140" t="s">
        <v>663</v>
      </c>
      <c r="C140" s="2" t="s">
        <v>55</v>
      </c>
      <c r="D140">
        <v>74</v>
      </c>
      <c r="E140" s="2">
        <v>6</v>
      </c>
      <c r="F140" s="2" t="s">
        <v>671</v>
      </c>
      <c r="G140">
        <v>7</v>
      </c>
      <c r="H140" t="s">
        <v>565</v>
      </c>
      <c r="I140" t="s">
        <v>294</v>
      </c>
      <c r="K140" t="s">
        <v>294</v>
      </c>
      <c r="L140">
        <f>VLOOKUP(A140&amp;"-"&amp;E140,Sheet4!$A$2:$J$578,10,FALSE)</f>
        <v>0.6410341168078777</v>
      </c>
      <c r="N140" t="str">
        <f t="shared" si="4"/>
        <v>74-6</v>
      </c>
      <c r="O140" t="str">
        <f t="shared" si="5"/>
        <v>f</v>
      </c>
    </row>
    <row r="141" spans="1:15">
      <c r="A141">
        <v>67</v>
      </c>
      <c r="B141" t="s">
        <v>602</v>
      </c>
      <c r="C141" s="2" t="s">
        <v>12</v>
      </c>
      <c r="D141">
        <v>67</v>
      </c>
      <c r="E141" s="2">
        <v>4</v>
      </c>
      <c r="F141" s="2" t="s">
        <v>607</v>
      </c>
      <c r="G141">
        <v>7</v>
      </c>
      <c r="H141" t="s">
        <v>565</v>
      </c>
      <c r="I141" t="s">
        <v>294</v>
      </c>
      <c r="K141" t="s">
        <v>294</v>
      </c>
      <c r="L141">
        <f>VLOOKUP(A141&amp;"-"&amp;E141,Sheet4!$A$2:$J$578,10,FALSE)</f>
        <v>0.66158592939102245</v>
      </c>
      <c r="N141" t="str">
        <f t="shared" si="4"/>
        <v>67-4</v>
      </c>
      <c r="O141" t="str">
        <f t="shared" si="5"/>
        <v>f</v>
      </c>
    </row>
    <row r="142" spans="1:15">
      <c r="A142">
        <v>6</v>
      </c>
      <c r="B142" t="s">
        <v>45</v>
      </c>
      <c r="C142" s="2" t="s">
        <v>63</v>
      </c>
      <c r="D142">
        <v>6</v>
      </c>
      <c r="E142" s="2">
        <v>9</v>
      </c>
      <c r="F142" s="2" t="s">
        <v>64</v>
      </c>
      <c r="G142">
        <v>8</v>
      </c>
      <c r="H142" t="s">
        <v>65</v>
      </c>
      <c r="I142" t="s">
        <v>294</v>
      </c>
      <c r="K142" t="s">
        <v>294</v>
      </c>
      <c r="L142">
        <f>VLOOKUP(A142&amp;"-"&amp;E142,Sheet4!$A$2:$J$578,10,FALSE)</f>
        <v>0.66452427021115501</v>
      </c>
      <c r="N142" t="str">
        <f t="shared" si="4"/>
        <v>6-9</v>
      </c>
      <c r="O142" t="str">
        <f t="shared" si="5"/>
        <v>f</v>
      </c>
    </row>
    <row r="143" spans="1:15">
      <c r="A143">
        <v>67</v>
      </c>
      <c r="B143" t="s">
        <v>602</v>
      </c>
      <c r="C143" s="2" t="s">
        <v>63</v>
      </c>
      <c r="D143">
        <v>67</v>
      </c>
      <c r="E143" s="2">
        <v>9</v>
      </c>
      <c r="F143" s="2" t="s">
        <v>613</v>
      </c>
      <c r="G143">
        <v>7</v>
      </c>
      <c r="H143" t="s">
        <v>81</v>
      </c>
      <c r="I143" t="s">
        <v>294</v>
      </c>
      <c r="K143" t="s">
        <v>294</v>
      </c>
      <c r="L143">
        <f>VLOOKUP(A143&amp;"-"&amp;E143,Sheet4!$A$2:$J$578,10,FALSE)</f>
        <v>0.69822476416846169</v>
      </c>
      <c r="N143" t="str">
        <f t="shared" si="4"/>
        <v>67-9</v>
      </c>
      <c r="O143" t="str">
        <f t="shared" si="5"/>
        <v>f</v>
      </c>
    </row>
    <row r="144" spans="1:15">
      <c r="A144">
        <v>93</v>
      </c>
      <c r="B144" t="s">
        <v>837</v>
      </c>
      <c r="C144" s="2" t="s">
        <v>6</v>
      </c>
      <c r="D144">
        <v>93</v>
      </c>
      <c r="E144" s="2">
        <v>2</v>
      </c>
      <c r="F144" s="2" t="s">
        <v>840</v>
      </c>
      <c r="G144">
        <v>6</v>
      </c>
      <c r="H144" t="s">
        <v>841</v>
      </c>
      <c r="I144" t="s">
        <v>34</v>
      </c>
      <c r="K144" t="s">
        <v>34</v>
      </c>
      <c r="L144">
        <f>VLOOKUP(A144&amp;"-"&amp;E144,Sheet4!$A$2:$J$578,10,FALSE)</f>
        <v>0.23163279413797871</v>
      </c>
      <c r="N144" t="str">
        <f t="shared" si="4"/>
        <v>93-2</v>
      </c>
      <c r="O144" t="str">
        <f t="shared" si="5"/>
        <v>m</v>
      </c>
    </row>
    <row r="145" spans="1:15">
      <c r="A145" t="s">
        <v>1863</v>
      </c>
      <c r="B145" t="s">
        <v>899</v>
      </c>
      <c r="C145" s="2" t="s">
        <v>15</v>
      </c>
      <c r="D145">
        <v>974</v>
      </c>
      <c r="E145" s="2">
        <v>5</v>
      </c>
      <c r="F145" s="2" t="s">
        <v>906</v>
      </c>
      <c r="G145">
        <v>9</v>
      </c>
      <c r="H145" t="s">
        <v>477</v>
      </c>
      <c r="I145">
        <v>0</v>
      </c>
      <c r="J145" s="1" t="s">
        <v>34</v>
      </c>
      <c r="K145" t="s">
        <v>34</v>
      </c>
      <c r="L145">
        <f>VLOOKUP(A145&amp;"-"&amp;E145,Sheet4!$A$2:$J$578,10,FALSE)</f>
        <v>0.24932270758765251</v>
      </c>
      <c r="N145" t="str">
        <f t="shared" si="4"/>
        <v>ZD-5</v>
      </c>
      <c r="O145" t="str">
        <f t="shared" si="5"/>
        <v>m</v>
      </c>
    </row>
    <row r="146" spans="1:15">
      <c r="A146" t="s">
        <v>1863</v>
      </c>
      <c r="B146" t="s">
        <v>899</v>
      </c>
      <c r="C146" s="2" t="s">
        <v>58</v>
      </c>
      <c r="D146">
        <v>974</v>
      </c>
      <c r="E146" s="2">
        <v>7</v>
      </c>
      <c r="F146" s="2" t="s">
        <v>908</v>
      </c>
      <c r="G146">
        <v>12</v>
      </c>
      <c r="H146" t="s">
        <v>39</v>
      </c>
      <c r="I146" t="s">
        <v>34</v>
      </c>
      <c r="K146" t="s">
        <v>34</v>
      </c>
      <c r="L146">
        <f>VLOOKUP(A146&amp;"-"&amp;E146,Sheet4!$A$2:$J$578,10,FALSE)</f>
        <v>0.2747107108248304</v>
      </c>
      <c r="N146" t="str">
        <f t="shared" si="4"/>
        <v>ZD-7</v>
      </c>
      <c r="O146" t="str">
        <f t="shared" si="5"/>
        <v>m</v>
      </c>
    </row>
    <row r="147" spans="1:15">
      <c r="A147" t="s">
        <v>1863</v>
      </c>
      <c r="B147" t="s">
        <v>899</v>
      </c>
      <c r="C147" s="2" t="s">
        <v>55</v>
      </c>
      <c r="D147">
        <v>974</v>
      </c>
      <c r="E147" s="2">
        <v>6</v>
      </c>
      <c r="F147" s="2" t="s">
        <v>907</v>
      </c>
      <c r="G147">
        <v>11</v>
      </c>
      <c r="H147" t="s">
        <v>163</v>
      </c>
      <c r="I147" t="s">
        <v>34</v>
      </c>
      <c r="K147" t="s">
        <v>34</v>
      </c>
      <c r="L147">
        <f>VLOOKUP(A147&amp;"-"&amp;E147,Sheet4!$A$2:$J$578,10,FALSE)</f>
        <v>0.2775922652174862</v>
      </c>
      <c r="N147" t="str">
        <f t="shared" si="4"/>
        <v>ZD-6</v>
      </c>
      <c r="O147" t="str">
        <f t="shared" si="5"/>
        <v>m</v>
      </c>
    </row>
    <row r="148" spans="1:15">
      <c r="A148">
        <v>75</v>
      </c>
      <c r="B148" t="s">
        <v>672</v>
      </c>
      <c r="C148" s="2" t="s">
        <v>55</v>
      </c>
      <c r="D148">
        <v>75</v>
      </c>
      <c r="E148" s="2">
        <v>6</v>
      </c>
      <c r="F148" s="2" t="s">
        <v>679</v>
      </c>
      <c r="G148">
        <v>10</v>
      </c>
      <c r="H148" t="s">
        <v>680</v>
      </c>
      <c r="I148" t="s">
        <v>34</v>
      </c>
      <c r="K148" t="s">
        <v>34</v>
      </c>
      <c r="L148">
        <f>VLOOKUP(A148&amp;"-"&amp;E148,Sheet4!$A$2:$J$578,10,FALSE)</f>
        <v>0.28726181596256867</v>
      </c>
      <c r="N148" t="str">
        <f t="shared" si="4"/>
        <v>75-6</v>
      </c>
      <c r="O148" t="str">
        <f t="shared" si="5"/>
        <v>m</v>
      </c>
    </row>
    <row r="149" spans="1:15">
      <c r="A149" t="s">
        <v>1861</v>
      </c>
      <c r="B149" t="s">
        <v>888</v>
      </c>
      <c r="C149" s="2" t="s">
        <v>12</v>
      </c>
      <c r="D149">
        <v>972</v>
      </c>
      <c r="E149" s="2">
        <v>4</v>
      </c>
      <c r="F149" s="2" t="s">
        <v>894</v>
      </c>
      <c r="G149">
        <v>5</v>
      </c>
      <c r="H149" t="s">
        <v>895</v>
      </c>
      <c r="I149" t="s">
        <v>34</v>
      </c>
      <c r="K149" t="s">
        <v>34</v>
      </c>
      <c r="L149">
        <f>VLOOKUP(A149&amp;"-"&amp;E149,Sheet4!$A$2:$J$578,10,FALSE)</f>
        <v>0.28814923862538527</v>
      </c>
      <c r="N149" t="str">
        <f t="shared" si="4"/>
        <v>ZB-4</v>
      </c>
      <c r="O149" t="str">
        <f t="shared" si="5"/>
        <v>m</v>
      </c>
    </row>
    <row r="150" spans="1:15">
      <c r="A150">
        <v>93</v>
      </c>
      <c r="B150" t="s">
        <v>837</v>
      </c>
      <c r="C150" s="2" t="s">
        <v>12</v>
      </c>
      <c r="D150">
        <v>93</v>
      </c>
      <c r="E150" s="2">
        <v>4</v>
      </c>
      <c r="F150" s="2" t="s">
        <v>843</v>
      </c>
      <c r="G150">
        <v>8</v>
      </c>
      <c r="H150" t="s">
        <v>309</v>
      </c>
      <c r="I150" t="s">
        <v>34</v>
      </c>
      <c r="K150" t="s">
        <v>34</v>
      </c>
      <c r="L150">
        <f>VLOOKUP(A150&amp;"-"&amp;E150,Sheet4!$A$2:$J$578,10,FALSE)</f>
        <v>0.29339662746209438</v>
      </c>
      <c r="N150" t="str">
        <f t="shared" si="4"/>
        <v>93-4</v>
      </c>
      <c r="O150" t="str">
        <f t="shared" si="5"/>
        <v>m</v>
      </c>
    </row>
    <row r="151" spans="1:15">
      <c r="A151" t="s">
        <v>1860</v>
      </c>
      <c r="B151" t="s">
        <v>884</v>
      </c>
      <c r="C151" s="2" t="s">
        <v>6</v>
      </c>
      <c r="D151">
        <v>971</v>
      </c>
      <c r="E151" s="2">
        <v>2</v>
      </c>
      <c r="F151" s="2" t="s">
        <v>885</v>
      </c>
      <c r="G151">
        <v>8</v>
      </c>
      <c r="H151" t="s">
        <v>100</v>
      </c>
      <c r="I151" t="s">
        <v>34</v>
      </c>
      <c r="K151" t="s">
        <v>34</v>
      </c>
      <c r="L151">
        <f>VLOOKUP(A151&amp;"-"&amp;E151,Sheet4!$A$2:$J$578,10,FALSE)</f>
        <v>0.29426213613152052</v>
      </c>
      <c r="N151" t="str">
        <f t="shared" si="4"/>
        <v>ZA-2</v>
      </c>
      <c r="O151" t="str">
        <f t="shared" si="5"/>
        <v>m</v>
      </c>
    </row>
    <row r="152" spans="1:15">
      <c r="A152">
        <v>94</v>
      </c>
      <c r="B152" t="s">
        <v>856</v>
      </c>
      <c r="C152" s="2" t="s">
        <v>120</v>
      </c>
      <c r="D152">
        <v>94</v>
      </c>
      <c r="E152" s="2">
        <v>10</v>
      </c>
      <c r="F152" s="2" t="s">
        <v>866</v>
      </c>
      <c r="G152">
        <v>6</v>
      </c>
      <c r="H152" t="s">
        <v>236</v>
      </c>
      <c r="I152" t="s">
        <v>34</v>
      </c>
      <c r="K152" t="s">
        <v>34</v>
      </c>
      <c r="L152">
        <f>VLOOKUP(A152&amp;"-"&amp;E152,Sheet4!$A$2:$J$578,10,FALSE)</f>
        <v>0.29868018160701088</v>
      </c>
      <c r="N152" t="str">
        <f t="shared" si="4"/>
        <v>94-10</v>
      </c>
      <c r="O152" t="str">
        <f t="shared" si="5"/>
        <v>m</v>
      </c>
    </row>
    <row r="153" spans="1:15">
      <c r="A153" t="s">
        <v>1861</v>
      </c>
      <c r="B153" t="s">
        <v>888</v>
      </c>
      <c r="C153" s="2" t="s">
        <v>9</v>
      </c>
      <c r="D153">
        <v>972</v>
      </c>
      <c r="E153" s="2">
        <v>3</v>
      </c>
      <c r="F153" s="2" t="s">
        <v>893</v>
      </c>
      <c r="G153">
        <v>8</v>
      </c>
      <c r="H153" t="s">
        <v>636</v>
      </c>
      <c r="I153" t="s">
        <v>34</v>
      </c>
      <c r="K153" t="s">
        <v>34</v>
      </c>
      <c r="L153">
        <f>VLOOKUP(A153&amp;"-"&amp;E153,Sheet4!$A$2:$J$578,10,FALSE)</f>
        <v>0.31240351502196889</v>
      </c>
      <c r="N153" t="str">
        <f t="shared" si="4"/>
        <v>ZB-3</v>
      </c>
      <c r="O153" t="str">
        <f t="shared" si="5"/>
        <v>m</v>
      </c>
    </row>
    <row r="154" spans="1:15">
      <c r="A154">
        <v>75</v>
      </c>
      <c r="B154" t="s">
        <v>672</v>
      </c>
      <c r="C154" s="2" t="s">
        <v>535</v>
      </c>
      <c r="D154">
        <v>75</v>
      </c>
      <c r="E154" s="2">
        <v>18</v>
      </c>
      <c r="F154" s="2" t="s">
        <v>697</v>
      </c>
      <c r="G154">
        <v>12</v>
      </c>
      <c r="H154" t="s">
        <v>698</v>
      </c>
      <c r="I154" t="s">
        <v>34</v>
      </c>
      <c r="K154" t="s">
        <v>34</v>
      </c>
      <c r="L154">
        <f>VLOOKUP(A154&amp;"-"&amp;E154,Sheet4!$A$2:$J$578,10,FALSE)</f>
        <v>0.32132330127210673</v>
      </c>
      <c r="N154" t="str">
        <f t="shared" si="4"/>
        <v>75-18</v>
      </c>
      <c r="O154" t="str">
        <f t="shared" si="5"/>
        <v>m</v>
      </c>
    </row>
    <row r="155" spans="1:15">
      <c r="A155">
        <v>75</v>
      </c>
      <c r="B155" t="s">
        <v>672</v>
      </c>
      <c r="C155" s="2" t="s">
        <v>135</v>
      </c>
      <c r="D155">
        <v>75</v>
      </c>
      <c r="E155" s="2">
        <v>16</v>
      </c>
      <c r="F155" s="2" t="s">
        <v>693</v>
      </c>
      <c r="G155">
        <v>13</v>
      </c>
      <c r="H155" t="s">
        <v>694</v>
      </c>
      <c r="I155" t="s">
        <v>34</v>
      </c>
      <c r="K155" t="s">
        <v>34</v>
      </c>
      <c r="L155">
        <f>VLOOKUP(A155&amp;"-"&amp;E155,Sheet4!$A$2:$J$578,10,FALSE)</f>
        <v>0.32336193297679966</v>
      </c>
      <c r="N155" t="str">
        <f t="shared" si="4"/>
        <v>75-16</v>
      </c>
      <c r="O155" t="str">
        <f t="shared" si="5"/>
        <v>m</v>
      </c>
    </row>
    <row r="156" spans="1:15">
      <c r="A156">
        <v>19</v>
      </c>
      <c r="B156" t="s">
        <v>175</v>
      </c>
      <c r="C156" s="2" t="s">
        <v>3</v>
      </c>
      <c r="D156">
        <v>19</v>
      </c>
      <c r="E156" s="2">
        <v>1</v>
      </c>
      <c r="F156" s="2" t="s">
        <v>176</v>
      </c>
      <c r="G156">
        <v>7</v>
      </c>
      <c r="H156" t="s">
        <v>14</v>
      </c>
      <c r="I156" t="s">
        <v>34</v>
      </c>
      <c r="K156" t="s">
        <v>34</v>
      </c>
      <c r="L156">
        <f>VLOOKUP(A156&amp;"-"&amp;E156,Sheet4!$A$2:$J$578,10,FALSE)</f>
        <v>0.32364806209467395</v>
      </c>
      <c r="N156" t="str">
        <f t="shared" si="4"/>
        <v>19-1</v>
      </c>
      <c r="O156" t="str">
        <f t="shared" si="5"/>
        <v>m</v>
      </c>
    </row>
    <row r="157" spans="1:15">
      <c r="A157">
        <v>75</v>
      </c>
      <c r="B157" t="s">
        <v>672</v>
      </c>
      <c r="C157" s="2" t="s">
        <v>15</v>
      </c>
      <c r="D157">
        <v>75</v>
      </c>
      <c r="E157" s="2">
        <v>5</v>
      </c>
      <c r="F157" s="2" t="s">
        <v>677</v>
      </c>
      <c r="G157">
        <v>9</v>
      </c>
      <c r="H157" t="s">
        <v>678</v>
      </c>
      <c r="I157" t="s">
        <v>34</v>
      </c>
      <c r="K157" t="s">
        <v>34</v>
      </c>
      <c r="L157">
        <f>VLOOKUP(A157&amp;"-"&amp;E157,Sheet4!$A$2:$J$578,10,FALSE)</f>
        <v>0.33006244424620873</v>
      </c>
      <c r="N157" t="str">
        <f t="shared" si="4"/>
        <v>75-5</v>
      </c>
      <c r="O157" t="str">
        <f t="shared" si="5"/>
        <v>m</v>
      </c>
    </row>
    <row r="158" spans="1:15">
      <c r="A158">
        <v>76</v>
      </c>
      <c r="B158" t="s">
        <v>699</v>
      </c>
      <c r="C158" s="2" t="s">
        <v>9</v>
      </c>
      <c r="D158">
        <v>76</v>
      </c>
      <c r="E158" s="2">
        <v>3</v>
      </c>
      <c r="F158" s="2" t="s">
        <v>703</v>
      </c>
      <c r="G158">
        <v>11</v>
      </c>
      <c r="H158" t="s">
        <v>410</v>
      </c>
      <c r="I158" t="s">
        <v>34</v>
      </c>
      <c r="K158" t="s">
        <v>34</v>
      </c>
      <c r="L158">
        <f>VLOOKUP(A158&amp;"-"&amp;E158,Sheet4!$A$2:$J$578,10,FALSE)</f>
        <v>0.33172920221638513</v>
      </c>
      <c r="N158" t="str">
        <f t="shared" si="4"/>
        <v>76-3</v>
      </c>
      <c r="O158" t="str">
        <f t="shared" si="5"/>
        <v>m</v>
      </c>
    </row>
    <row r="159" spans="1:15">
      <c r="A159">
        <v>93</v>
      </c>
      <c r="B159" t="s">
        <v>837</v>
      </c>
      <c r="C159" s="2" t="s">
        <v>63</v>
      </c>
      <c r="D159">
        <v>93</v>
      </c>
      <c r="E159" s="2">
        <v>9</v>
      </c>
      <c r="F159" s="2" t="s">
        <v>851</v>
      </c>
      <c r="G159">
        <v>5</v>
      </c>
      <c r="H159" t="s">
        <v>852</v>
      </c>
      <c r="I159" t="s">
        <v>34</v>
      </c>
      <c r="K159" t="s">
        <v>34</v>
      </c>
      <c r="L159">
        <f>VLOOKUP(A159&amp;"-"&amp;E159,Sheet4!$A$2:$J$578,10,FALSE)</f>
        <v>0.33540222472996939</v>
      </c>
      <c r="N159" t="str">
        <f t="shared" si="4"/>
        <v>93-9</v>
      </c>
      <c r="O159" t="str">
        <f t="shared" si="5"/>
        <v>m</v>
      </c>
    </row>
    <row r="160" spans="1:15">
      <c r="A160">
        <v>93</v>
      </c>
      <c r="B160" t="s">
        <v>837</v>
      </c>
      <c r="C160" s="2" t="s">
        <v>15</v>
      </c>
      <c r="D160">
        <v>93</v>
      </c>
      <c r="E160" s="2">
        <v>5</v>
      </c>
      <c r="F160" s="2" t="s">
        <v>844</v>
      </c>
      <c r="G160">
        <v>16</v>
      </c>
      <c r="H160" t="s">
        <v>845</v>
      </c>
      <c r="I160" t="s">
        <v>34</v>
      </c>
      <c r="K160" t="s">
        <v>34</v>
      </c>
      <c r="L160">
        <f>VLOOKUP(A160&amp;"-"&amp;E160,Sheet4!$A$2:$J$578,10,FALSE)</f>
        <v>0.33600367267301734</v>
      </c>
      <c r="N160" t="str">
        <f t="shared" si="4"/>
        <v>93-5</v>
      </c>
      <c r="O160" t="str">
        <f t="shared" si="5"/>
        <v>m</v>
      </c>
    </row>
    <row r="161" spans="1:15">
      <c r="A161" t="s">
        <v>1861</v>
      </c>
      <c r="B161" t="s">
        <v>888</v>
      </c>
      <c r="C161" s="2" t="s">
        <v>6</v>
      </c>
      <c r="D161">
        <v>972</v>
      </c>
      <c r="E161" s="2">
        <v>2</v>
      </c>
      <c r="F161" s="2" t="s">
        <v>891</v>
      </c>
      <c r="G161">
        <v>4</v>
      </c>
      <c r="H161" t="s">
        <v>892</v>
      </c>
      <c r="I161" t="s">
        <v>34</v>
      </c>
      <c r="K161" t="s">
        <v>34</v>
      </c>
      <c r="L161">
        <f>VLOOKUP(A161&amp;"-"&amp;E161,Sheet4!$A$2:$J$578,10,FALSE)</f>
        <v>0.34058202750239847</v>
      </c>
      <c r="N161" t="str">
        <f t="shared" si="4"/>
        <v>ZB-2</v>
      </c>
      <c r="O161" t="str">
        <f t="shared" si="5"/>
        <v>m</v>
      </c>
    </row>
    <row r="162" spans="1:15">
      <c r="A162">
        <v>92</v>
      </c>
      <c r="B162" t="s">
        <v>822</v>
      </c>
      <c r="C162" s="2" t="s">
        <v>123</v>
      </c>
      <c r="D162">
        <v>92</v>
      </c>
      <c r="E162" s="2">
        <v>11</v>
      </c>
      <c r="F162" s="2" t="s">
        <v>833</v>
      </c>
      <c r="G162">
        <v>10</v>
      </c>
      <c r="H162" t="s">
        <v>834</v>
      </c>
      <c r="I162" t="s">
        <v>34</v>
      </c>
      <c r="K162" t="s">
        <v>34</v>
      </c>
      <c r="L162">
        <f>VLOOKUP(A162&amp;"-"&amp;E162,Sheet4!$A$2:$J$578,10,FALSE)</f>
        <v>0.34424570981350333</v>
      </c>
      <c r="N162" t="str">
        <f t="shared" si="4"/>
        <v>92-11</v>
      </c>
      <c r="O162" t="str">
        <f t="shared" si="5"/>
        <v>m</v>
      </c>
    </row>
    <row r="163" spans="1:15">
      <c r="A163">
        <v>94</v>
      </c>
      <c r="B163" t="s">
        <v>856</v>
      </c>
      <c r="C163" s="2" t="s">
        <v>6</v>
      </c>
      <c r="D163">
        <v>94</v>
      </c>
      <c r="E163" s="2">
        <v>2</v>
      </c>
      <c r="F163" s="2" t="s">
        <v>858</v>
      </c>
      <c r="G163">
        <v>8</v>
      </c>
      <c r="H163" t="s">
        <v>309</v>
      </c>
      <c r="I163" t="s">
        <v>34</v>
      </c>
      <c r="K163" t="s">
        <v>34</v>
      </c>
      <c r="L163">
        <f>VLOOKUP(A163&amp;"-"&amp;E163,Sheet4!$A$2:$J$578,10,FALSE)</f>
        <v>0.34442988204456093</v>
      </c>
      <c r="N163" t="str">
        <f t="shared" si="4"/>
        <v>94-2</v>
      </c>
      <c r="O163" t="str">
        <f t="shared" si="5"/>
        <v>m</v>
      </c>
    </row>
    <row r="164" spans="1:15">
      <c r="A164" t="s">
        <v>1867</v>
      </c>
      <c r="C164" s="2" t="s">
        <v>3</v>
      </c>
      <c r="D164" t="s">
        <v>914</v>
      </c>
      <c r="E164" s="2">
        <v>1</v>
      </c>
      <c r="F164" s="2" t="s">
        <v>915</v>
      </c>
      <c r="G164">
        <v>9</v>
      </c>
      <c r="H164" t="s">
        <v>89</v>
      </c>
      <c r="I164" t="s">
        <v>34</v>
      </c>
      <c r="K164" t="s">
        <v>34</v>
      </c>
      <c r="L164">
        <f>VLOOKUP(A164&amp;"-"&amp;E164,Sheet4!$A$2:$J$578,10,FALSE)</f>
        <v>0.34693877551020408</v>
      </c>
      <c r="N164" t="str">
        <f t="shared" si="4"/>
        <v>ZS-1</v>
      </c>
      <c r="O164" t="str">
        <f t="shared" si="5"/>
        <v>m</v>
      </c>
    </row>
    <row r="165" spans="1:15">
      <c r="A165" t="s">
        <v>1863</v>
      </c>
      <c r="B165" t="s">
        <v>899</v>
      </c>
      <c r="C165" s="2" t="s">
        <v>3</v>
      </c>
      <c r="D165">
        <v>974</v>
      </c>
      <c r="E165" s="2">
        <v>1</v>
      </c>
      <c r="F165" s="2" t="s">
        <v>900</v>
      </c>
      <c r="G165">
        <v>10</v>
      </c>
      <c r="H165" t="s">
        <v>901</v>
      </c>
      <c r="I165" t="s">
        <v>34</v>
      </c>
      <c r="K165" t="s">
        <v>34</v>
      </c>
      <c r="L165">
        <f>VLOOKUP(A165&amp;"-"&amp;E165,Sheet4!$A$2:$J$578,10,FALSE)</f>
        <v>0.34965398615944637</v>
      </c>
      <c r="N165" t="str">
        <f t="shared" si="4"/>
        <v>ZD-1</v>
      </c>
      <c r="O165" t="str">
        <f t="shared" si="5"/>
        <v>m</v>
      </c>
    </row>
    <row r="166" spans="1:15">
      <c r="A166">
        <v>65</v>
      </c>
      <c r="B166" t="s">
        <v>592</v>
      </c>
      <c r="C166" s="2" t="s">
        <v>3</v>
      </c>
      <c r="D166">
        <v>65</v>
      </c>
      <c r="E166" s="2">
        <v>1</v>
      </c>
      <c r="F166" s="2" t="s">
        <v>593</v>
      </c>
      <c r="G166">
        <v>7</v>
      </c>
      <c r="H166" t="s">
        <v>299</v>
      </c>
      <c r="I166" t="s">
        <v>34</v>
      </c>
      <c r="K166" t="s">
        <v>34</v>
      </c>
      <c r="L166">
        <f>VLOOKUP(A166&amp;"-"&amp;E166,Sheet4!$A$2:$J$578,10,FALSE)</f>
        <v>0.35038333406072242</v>
      </c>
      <c r="N166" t="str">
        <f t="shared" si="4"/>
        <v>65-1</v>
      </c>
      <c r="O166" t="str">
        <f t="shared" si="5"/>
        <v>m</v>
      </c>
    </row>
    <row r="167" spans="1:15">
      <c r="A167">
        <v>95</v>
      </c>
      <c r="B167" t="s">
        <v>869</v>
      </c>
      <c r="C167" s="2" t="s">
        <v>15</v>
      </c>
      <c r="D167">
        <v>95</v>
      </c>
      <c r="E167" s="2">
        <v>5</v>
      </c>
      <c r="F167" s="2" t="s">
        <v>875</v>
      </c>
      <c r="G167">
        <v>8</v>
      </c>
      <c r="H167" t="s">
        <v>636</v>
      </c>
      <c r="I167" t="s">
        <v>34</v>
      </c>
      <c r="K167" t="s">
        <v>34</v>
      </c>
      <c r="L167">
        <f>VLOOKUP(A167&amp;"-"&amp;E167,Sheet4!$A$2:$J$578,10,FALSE)</f>
        <v>0.35214761040532366</v>
      </c>
      <c r="N167" t="str">
        <f t="shared" si="4"/>
        <v>95-5</v>
      </c>
      <c r="O167" t="str">
        <f t="shared" si="5"/>
        <v>m</v>
      </c>
    </row>
    <row r="168" spans="1:15">
      <c r="A168">
        <v>63</v>
      </c>
      <c r="B168" t="s">
        <v>576</v>
      </c>
      <c r="C168" s="2" t="s">
        <v>3</v>
      </c>
      <c r="D168">
        <v>63</v>
      </c>
      <c r="E168" s="2">
        <v>1</v>
      </c>
      <c r="F168" s="2" t="s">
        <v>577</v>
      </c>
      <c r="G168">
        <v>12</v>
      </c>
      <c r="H168" t="s">
        <v>238</v>
      </c>
      <c r="I168" t="s">
        <v>34</v>
      </c>
      <c r="K168" t="s">
        <v>34</v>
      </c>
      <c r="L168">
        <f>VLOOKUP(A168&amp;"-"&amp;E168,Sheet4!$A$2:$J$578,10,FALSE)</f>
        <v>0.35488254707823724</v>
      </c>
      <c r="N168" t="str">
        <f t="shared" si="4"/>
        <v>63-1</v>
      </c>
      <c r="O168" t="str">
        <f t="shared" si="5"/>
        <v>m</v>
      </c>
    </row>
    <row r="169" spans="1:15">
      <c r="A169">
        <v>31</v>
      </c>
      <c r="B169" t="s">
        <v>276</v>
      </c>
      <c r="C169" s="2" t="s">
        <v>12</v>
      </c>
      <c r="D169">
        <v>31</v>
      </c>
      <c r="E169" s="2">
        <v>4</v>
      </c>
      <c r="F169" s="2" t="s">
        <v>281</v>
      </c>
      <c r="G169">
        <v>9</v>
      </c>
      <c r="H169" t="s">
        <v>282</v>
      </c>
      <c r="I169" t="s">
        <v>34</v>
      </c>
      <c r="K169" t="s">
        <v>34</v>
      </c>
      <c r="L169">
        <f>VLOOKUP(A169&amp;"-"&amp;E169,Sheet4!$A$2:$J$578,10,FALSE)</f>
        <v>0.35661538461538461</v>
      </c>
      <c r="N169" t="str">
        <f t="shared" si="4"/>
        <v>31-4</v>
      </c>
      <c r="O169" t="str">
        <f t="shared" si="5"/>
        <v>m</v>
      </c>
    </row>
    <row r="170" spans="1:15">
      <c r="A170">
        <v>76</v>
      </c>
      <c r="B170" t="s">
        <v>699</v>
      </c>
      <c r="C170" s="2" t="s">
        <v>12</v>
      </c>
      <c r="D170">
        <v>76</v>
      </c>
      <c r="E170" s="2">
        <v>4</v>
      </c>
      <c r="F170" s="2" t="s">
        <v>704</v>
      </c>
      <c r="G170">
        <v>7</v>
      </c>
      <c r="H170" t="s">
        <v>229</v>
      </c>
      <c r="I170" t="s">
        <v>34</v>
      </c>
      <c r="K170" t="s">
        <v>34</v>
      </c>
      <c r="L170">
        <f>VLOOKUP(A170&amp;"-"&amp;E170,Sheet4!$A$2:$J$578,10,FALSE)</f>
        <v>0.36097928436911486</v>
      </c>
      <c r="N170" t="str">
        <f t="shared" si="4"/>
        <v>76-4</v>
      </c>
      <c r="O170" t="str">
        <f t="shared" si="5"/>
        <v>m</v>
      </c>
    </row>
    <row r="171" spans="1:15">
      <c r="A171">
        <v>75</v>
      </c>
      <c r="B171" t="s">
        <v>672</v>
      </c>
      <c r="C171" s="2" t="s">
        <v>120</v>
      </c>
      <c r="D171">
        <v>75</v>
      </c>
      <c r="E171" s="2">
        <v>10</v>
      </c>
      <c r="F171" s="2" t="s">
        <v>686</v>
      </c>
      <c r="G171">
        <v>7</v>
      </c>
      <c r="H171" t="s">
        <v>687</v>
      </c>
      <c r="I171" t="s">
        <v>34</v>
      </c>
      <c r="K171" t="s">
        <v>34</v>
      </c>
      <c r="L171">
        <f>VLOOKUP(A171&amp;"-"&amp;E171,Sheet4!$A$2:$J$578,10,FALSE)</f>
        <v>0.36520765742690725</v>
      </c>
      <c r="N171" t="str">
        <f t="shared" si="4"/>
        <v>75-10</v>
      </c>
      <c r="O171" t="str">
        <f t="shared" si="5"/>
        <v>m</v>
      </c>
    </row>
    <row r="172" spans="1:15">
      <c r="A172">
        <v>35</v>
      </c>
      <c r="B172" t="s">
        <v>337</v>
      </c>
      <c r="C172" s="2" t="s">
        <v>60</v>
      </c>
      <c r="D172">
        <v>35</v>
      </c>
      <c r="E172" s="2">
        <v>8</v>
      </c>
      <c r="F172" s="2" t="s">
        <v>345</v>
      </c>
      <c r="G172">
        <v>6</v>
      </c>
      <c r="H172" t="s">
        <v>236</v>
      </c>
      <c r="I172" t="s">
        <v>34</v>
      </c>
      <c r="K172" t="s">
        <v>34</v>
      </c>
      <c r="L172">
        <f>VLOOKUP(A172&amp;"-"&amp;E172,Sheet4!$A$2:$J$578,10,FALSE)</f>
        <v>0.36624259462206765</v>
      </c>
      <c r="N172" t="str">
        <f t="shared" si="4"/>
        <v>35-8</v>
      </c>
      <c r="O172" t="str">
        <f t="shared" si="5"/>
        <v>m</v>
      </c>
    </row>
    <row r="173" spans="1:15">
      <c r="A173">
        <v>63</v>
      </c>
      <c r="B173" t="s">
        <v>576</v>
      </c>
      <c r="C173" s="2" t="s">
        <v>12</v>
      </c>
      <c r="D173">
        <v>63</v>
      </c>
      <c r="E173" s="2">
        <v>4</v>
      </c>
      <c r="F173" s="2" t="s">
        <v>581</v>
      </c>
      <c r="G173">
        <v>9</v>
      </c>
      <c r="H173" t="s">
        <v>282</v>
      </c>
      <c r="I173" t="s">
        <v>34</v>
      </c>
      <c r="K173" t="s">
        <v>34</v>
      </c>
      <c r="L173">
        <f>VLOOKUP(A173&amp;"-"&amp;E173,Sheet4!$A$2:$J$578,10,FALSE)</f>
        <v>0.36863217538657062</v>
      </c>
      <c r="N173" t="str">
        <f t="shared" si="4"/>
        <v>63-4</v>
      </c>
      <c r="O173" t="str">
        <f t="shared" si="5"/>
        <v>m</v>
      </c>
    </row>
    <row r="174" spans="1:15">
      <c r="A174">
        <v>87</v>
      </c>
      <c r="B174" t="s">
        <v>793</v>
      </c>
      <c r="C174" s="2" t="s">
        <v>6</v>
      </c>
      <c r="D174">
        <v>87</v>
      </c>
      <c r="E174" s="2">
        <v>2</v>
      </c>
      <c r="F174" s="2" t="s">
        <v>796</v>
      </c>
      <c r="G174">
        <v>10</v>
      </c>
      <c r="H174" t="s">
        <v>797</v>
      </c>
      <c r="I174" t="s">
        <v>34</v>
      </c>
      <c r="K174" t="s">
        <v>34</v>
      </c>
      <c r="L174">
        <f>VLOOKUP(A174&amp;"-"&amp;E174,Sheet4!$A$2:$J$578,10,FALSE)</f>
        <v>0.36866119827888777</v>
      </c>
      <c r="N174" t="str">
        <f t="shared" si="4"/>
        <v>87-2</v>
      </c>
      <c r="O174" t="str">
        <f t="shared" si="5"/>
        <v>m</v>
      </c>
    </row>
    <row r="175" spans="1:15">
      <c r="A175">
        <v>87</v>
      </c>
      <c r="B175" t="s">
        <v>793</v>
      </c>
      <c r="C175" s="2" t="s">
        <v>9</v>
      </c>
      <c r="D175">
        <v>87</v>
      </c>
      <c r="E175" s="2">
        <v>3</v>
      </c>
      <c r="F175" s="2" t="s">
        <v>798</v>
      </c>
      <c r="G175">
        <v>10</v>
      </c>
      <c r="H175" t="s">
        <v>158</v>
      </c>
      <c r="I175" t="s">
        <v>34</v>
      </c>
      <c r="K175" t="s">
        <v>34</v>
      </c>
      <c r="L175">
        <f>VLOOKUP(A175&amp;"-"&amp;E175,Sheet4!$A$2:$J$578,10,FALSE)</f>
        <v>0.36971712280486685</v>
      </c>
      <c r="N175" t="str">
        <f t="shared" si="4"/>
        <v>87-3</v>
      </c>
      <c r="O175" t="str">
        <f t="shared" si="5"/>
        <v>m</v>
      </c>
    </row>
    <row r="176" spans="1:15">
      <c r="A176">
        <v>29</v>
      </c>
      <c r="B176" t="s">
        <v>252</v>
      </c>
      <c r="C176" s="2" t="s">
        <v>6</v>
      </c>
      <c r="D176">
        <v>29</v>
      </c>
      <c r="E176" s="2">
        <v>2</v>
      </c>
      <c r="F176" s="2" t="s">
        <v>255</v>
      </c>
      <c r="G176">
        <v>5</v>
      </c>
      <c r="H176" t="s">
        <v>203</v>
      </c>
      <c r="I176" t="s">
        <v>34</v>
      </c>
      <c r="K176" t="s">
        <v>34</v>
      </c>
      <c r="L176">
        <f>VLOOKUP(A176&amp;"-"&amp;E176,Sheet4!$A$2:$J$578,10,FALSE)</f>
        <v>0.37382059576762366</v>
      </c>
      <c r="N176" t="str">
        <f t="shared" si="4"/>
        <v>29-2</v>
      </c>
      <c r="O176" t="str">
        <f t="shared" si="5"/>
        <v>m</v>
      </c>
    </row>
    <row r="177" spans="1:15">
      <c r="A177">
        <v>62</v>
      </c>
      <c r="B177" t="s">
        <v>561</v>
      </c>
      <c r="C177" s="2" t="s">
        <v>125</v>
      </c>
      <c r="D177">
        <v>62</v>
      </c>
      <c r="E177" s="2">
        <v>12</v>
      </c>
      <c r="F177" s="2" t="s">
        <v>575</v>
      </c>
      <c r="G177">
        <v>9</v>
      </c>
      <c r="H177" t="s">
        <v>165</v>
      </c>
      <c r="I177" t="s">
        <v>34</v>
      </c>
      <c r="K177" t="s">
        <v>34</v>
      </c>
      <c r="L177">
        <f>VLOOKUP(A177&amp;"-"&amp;E177,Sheet4!$A$2:$J$578,10,FALSE)</f>
        <v>0.37406190662768618</v>
      </c>
      <c r="N177" t="str">
        <f t="shared" si="4"/>
        <v>62-12</v>
      </c>
      <c r="O177" t="str">
        <f t="shared" si="5"/>
        <v>m</v>
      </c>
    </row>
    <row r="178" spans="1:15">
      <c r="A178">
        <v>9</v>
      </c>
      <c r="B178" t="s">
        <v>79</v>
      </c>
      <c r="C178" s="2" t="s">
        <v>6</v>
      </c>
      <c r="D178">
        <v>9</v>
      </c>
      <c r="E178" s="2">
        <v>2</v>
      </c>
      <c r="F178" s="2" t="s">
        <v>82</v>
      </c>
      <c r="G178">
        <v>9</v>
      </c>
      <c r="H178" t="s">
        <v>83</v>
      </c>
      <c r="I178" t="s">
        <v>34</v>
      </c>
      <c r="K178" t="s">
        <v>34</v>
      </c>
      <c r="L178">
        <f>VLOOKUP(A178&amp;"-"&amp;E178,Sheet4!$A$2:$J$578,10,FALSE)</f>
        <v>0.3782014495525941</v>
      </c>
      <c r="N178" t="str">
        <f t="shared" si="4"/>
        <v>9-2</v>
      </c>
      <c r="O178" t="str">
        <f t="shared" si="5"/>
        <v>m</v>
      </c>
    </row>
    <row r="179" spans="1:15">
      <c r="A179">
        <v>59</v>
      </c>
      <c r="B179" t="s">
        <v>507</v>
      </c>
      <c r="C179" s="2" t="s">
        <v>3</v>
      </c>
      <c r="D179">
        <v>59</v>
      </c>
      <c r="E179" s="2">
        <v>1</v>
      </c>
      <c r="F179" s="2" t="s">
        <v>508</v>
      </c>
      <c r="G179">
        <v>12</v>
      </c>
      <c r="H179" t="s">
        <v>509</v>
      </c>
      <c r="I179" t="s">
        <v>34</v>
      </c>
      <c r="K179" t="s">
        <v>34</v>
      </c>
      <c r="L179">
        <f>VLOOKUP(A179&amp;"-"&amp;E179,Sheet4!$A$2:$J$578,10,FALSE)</f>
        <v>0.37928370786516852</v>
      </c>
      <c r="N179" t="str">
        <f t="shared" si="4"/>
        <v>59-1</v>
      </c>
      <c r="O179" t="str">
        <f t="shared" si="5"/>
        <v>m</v>
      </c>
    </row>
    <row r="180" spans="1:15">
      <c r="A180">
        <v>19</v>
      </c>
      <c r="B180" t="s">
        <v>175</v>
      </c>
      <c r="C180" s="2" t="s">
        <v>6</v>
      </c>
      <c r="D180">
        <v>19</v>
      </c>
      <c r="E180" s="2">
        <v>2</v>
      </c>
      <c r="F180" s="2" t="s">
        <v>177</v>
      </c>
      <c r="G180">
        <v>7</v>
      </c>
      <c r="H180" t="s">
        <v>178</v>
      </c>
      <c r="I180" t="s">
        <v>34</v>
      </c>
      <c r="K180" t="s">
        <v>34</v>
      </c>
      <c r="L180">
        <f>VLOOKUP(A180&amp;"-"&amp;E180,Sheet4!$A$2:$J$578,10,FALSE)</f>
        <v>0.38074498877377122</v>
      </c>
      <c r="N180" t="str">
        <f t="shared" si="4"/>
        <v>19-2</v>
      </c>
      <c r="O180" t="str">
        <f t="shared" si="5"/>
        <v>m</v>
      </c>
    </row>
    <row r="181" spans="1:15">
      <c r="A181">
        <v>24</v>
      </c>
      <c r="B181" t="s">
        <v>208</v>
      </c>
      <c r="C181" s="2" t="s">
        <v>3</v>
      </c>
      <c r="D181">
        <v>24</v>
      </c>
      <c r="E181" s="2">
        <v>1</v>
      </c>
      <c r="F181" s="2" t="s">
        <v>209</v>
      </c>
      <c r="G181">
        <v>9</v>
      </c>
      <c r="H181" t="s">
        <v>83</v>
      </c>
      <c r="I181" t="s">
        <v>34</v>
      </c>
      <c r="K181" t="s">
        <v>34</v>
      </c>
      <c r="L181">
        <f>VLOOKUP(A181&amp;"-"&amp;E181,Sheet4!$A$2:$J$578,10,FALSE)</f>
        <v>0.38263762349755093</v>
      </c>
      <c r="N181" t="str">
        <f t="shared" si="4"/>
        <v>24-1</v>
      </c>
      <c r="O181" t="str">
        <f t="shared" si="5"/>
        <v>m</v>
      </c>
    </row>
    <row r="182" spans="1:15">
      <c r="A182" t="s">
        <v>1862</v>
      </c>
      <c r="B182" t="s">
        <v>896</v>
      </c>
      <c r="C182" s="2" t="s">
        <v>6</v>
      </c>
      <c r="D182">
        <v>973</v>
      </c>
      <c r="E182" s="2">
        <v>2</v>
      </c>
      <c r="F182" s="2" t="s">
        <v>897</v>
      </c>
      <c r="G182">
        <v>5</v>
      </c>
      <c r="H182" t="s">
        <v>898</v>
      </c>
      <c r="I182" t="s">
        <v>34</v>
      </c>
      <c r="K182" t="s">
        <v>34</v>
      </c>
      <c r="L182">
        <f>VLOOKUP(A182&amp;"-"&amp;E182,Sheet4!$A$2:$J$578,10,FALSE)</f>
        <v>0.38327850536900254</v>
      </c>
      <c r="N182" t="str">
        <f t="shared" si="4"/>
        <v>ZC-2</v>
      </c>
      <c r="O182" t="str">
        <f t="shared" si="5"/>
        <v>m</v>
      </c>
    </row>
    <row r="183" spans="1:15">
      <c r="A183">
        <v>31</v>
      </c>
      <c r="B183" t="s">
        <v>276</v>
      </c>
      <c r="C183" s="2" t="s">
        <v>3</v>
      </c>
      <c r="D183">
        <v>31</v>
      </c>
      <c r="E183" s="2">
        <v>1</v>
      </c>
      <c r="F183" s="2" t="s">
        <v>277</v>
      </c>
      <c r="G183">
        <v>6</v>
      </c>
      <c r="H183" t="s">
        <v>278</v>
      </c>
      <c r="I183">
        <v>0</v>
      </c>
      <c r="J183" s="1" t="s">
        <v>34</v>
      </c>
      <c r="K183" t="s">
        <v>34</v>
      </c>
      <c r="L183">
        <f>VLOOKUP(A183&amp;"-"&amp;E183,Sheet4!$A$2:$J$578,10,FALSE)</f>
        <v>0.38333218564935961</v>
      </c>
      <c r="N183" t="str">
        <f t="shared" si="4"/>
        <v>31-1</v>
      </c>
      <c r="O183" t="str">
        <f t="shared" si="5"/>
        <v>m</v>
      </c>
    </row>
    <row r="184" spans="1:15">
      <c r="A184">
        <v>69</v>
      </c>
      <c r="B184" t="s">
        <v>622</v>
      </c>
      <c r="C184" s="2" t="s">
        <v>130</v>
      </c>
      <c r="D184">
        <v>69</v>
      </c>
      <c r="E184" s="2">
        <v>14</v>
      </c>
      <c r="F184" s="2" t="s">
        <v>639</v>
      </c>
      <c r="G184">
        <v>11</v>
      </c>
      <c r="H184" t="s">
        <v>410</v>
      </c>
      <c r="I184" t="s">
        <v>34</v>
      </c>
      <c r="K184" t="s">
        <v>34</v>
      </c>
      <c r="L184">
        <f>VLOOKUP(A184&amp;"-"&amp;E184,Sheet4!$A$2:$J$578,10,FALSE)</f>
        <v>0.38659341943778858</v>
      </c>
      <c r="N184" t="str">
        <f t="shared" si="4"/>
        <v>69-14</v>
      </c>
      <c r="O184" t="str">
        <f t="shared" si="5"/>
        <v>m</v>
      </c>
    </row>
    <row r="185" spans="1:15">
      <c r="A185">
        <v>46</v>
      </c>
      <c r="B185" t="s">
        <v>425</v>
      </c>
      <c r="C185" s="2" t="s">
        <v>3</v>
      </c>
      <c r="D185">
        <v>46</v>
      </c>
      <c r="E185" s="2">
        <v>1</v>
      </c>
      <c r="F185" s="2" t="s">
        <v>426</v>
      </c>
      <c r="G185">
        <v>9</v>
      </c>
      <c r="H185" t="s">
        <v>427</v>
      </c>
      <c r="I185" t="s">
        <v>34</v>
      </c>
      <c r="K185" t="s">
        <v>34</v>
      </c>
      <c r="L185">
        <f>VLOOKUP(A185&amp;"-"&amp;E185,Sheet4!$A$2:$J$578,10,FALSE)</f>
        <v>0.38661880125294762</v>
      </c>
      <c r="N185" t="str">
        <f t="shared" si="4"/>
        <v>46-1</v>
      </c>
      <c r="O185" t="str">
        <f t="shared" si="5"/>
        <v>m</v>
      </c>
    </row>
    <row r="186" spans="1:15">
      <c r="A186">
        <v>93</v>
      </c>
      <c r="B186" t="s">
        <v>837</v>
      </c>
      <c r="C186" s="2" t="s">
        <v>120</v>
      </c>
      <c r="D186">
        <v>93</v>
      </c>
      <c r="E186" s="2">
        <v>10</v>
      </c>
      <c r="F186" s="2" t="s">
        <v>853</v>
      </c>
      <c r="G186">
        <v>7</v>
      </c>
      <c r="H186" t="s">
        <v>299</v>
      </c>
      <c r="I186" t="s">
        <v>34</v>
      </c>
      <c r="K186" t="s">
        <v>34</v>
      </c>
      <c r="L186">
        <f>VLOOKUP(A186&amp;"-"&amp;E186,Sheet4!$A$2:$J$578,10,FALSE)</f>
        <v>0.38734546043180024</v>
      </c>
      <c r="N186" t="str">
        <f t="shared" si="4"/>
        <v>93-10</v>
      </c>
      <c r="O186" t="str">
        <f t="shared" si="5"/>
        <v>m</v>
      </c>
    </row>
    <row r="187" spans="1:15">
      <c r="A187">
        <v>23</v>
      </c>
      <c r="B187" t="s">
        <v>206</v>
      </c>
      <c r="C187" s="2" t="s">
        <v>3</v>
      </c>
      <c r="D187">
        <v>23</v>
      </c>
      <c r="E187" s="2">
        <v>1</v>
      </c>
      <c r="F187" s="2" t="s">
        <v>207</v>
      </c>
      <c r="G187">
        <v>5</v>
      </c>
      <c r="H187" t="s">
        <v>42</v>
      </c>
      <c r="I187" t="s">
        <v>34</v>
      </c>
      <c r="K187" t="s">
        <v>34</v>
      </c>
      <c r="L187">
        <f>VLOOKUP(A187&amp;"-"&amp;E187,Sheet4!$A$2:$J$578,10,FALSE)</f>
        <v>0.38983186123230817</v>
      </c>
      <c r="N187" t="str">
        <f t="shared" si="4"/>
        <v>23-1</v>
      </c>
      <c r="O187" t="str">
        <f t="shared" si="5"/>
        <v>m</v>
      </c>
    </row>
    <row r="188" spans="1:15">
      <c r="A188">
        <v>79</v>
      </c>
      <c r="B188" t="s">
        <v>744</v>
      </c>
      <c r="C188" s="2" t="s">
        <v>3</v>
      </c>
      <c r="D188">
        <v>79</v>
      </c>
      <c r="E188" s="2">
        <v>1</v>
      </c>
      <c r="F188" s="2" t="s">
        <v>745</v>
      </c>
      <c r="G188">
        <v>7</v>
      </c>
      <c r="H188" t="s">
        <v>560</v>
      </c>
      <c r="I188" t="s">
        <v>34</v>
      </c>
      <c r="K188" t="s">
        <v>34</v>
      </c>
      <c r="L188">
        <f>VLOOKUP(A188&amp;"-"&amp;E188,Sheet4!$A$2:$J$578,10,FALSE)</f>
        <v>0.39055009285786269</v>
      </c>
      <c r="N188" t="str">
        <f t="shared" si="4"/>
        <v>79-1</v>
      </c>
      <c r="O188" t="str">
        <f t="shared" si="5"/>
        <v>m</v>
      </c>
    </row>
    <row r="189" spans="1:15">
      <c r="A189">
        <v>3</v>
      </c>
      <c r="B189" t="s">
        <v>27</v>
      </c>
      <c r="C189" s="2" t="s">
        <v>6</v>
      </c>
      <c r="D189">
        <v>3</v>
      </c>
      <c r="E189" s="2">
        <v>2</v>
      </c>
      <c r="F189" s="2" t="s">
        <v>30</v>
      </c>
      <c r="G189">
        <v>7</v>
      </c>
      <c r="H189" t="s">
        <v>31</v>
      </c>
      <c r="I189" t="s">
        <v>34</v>
      </c>
      <c r="K189" t="s">
        <v>34</v>
      </c>
      <c r="L189">
        <f>VLOOKUP(A189&amp;"-"&amp;E189,Sheet4!$A$2:$J$578,10,FALSE)</f>
        <v>0.39058213959158794</v>
      </c>
      <c r="N189" t="str">
        <f t="shared" si="4"/>
        <v>3-2</v>
      </c>
      <c r="O189" t="str">
        <f t="shared" si="5"/>
        <v>m</v>
      </c>
    </row>
    <row r="190" spans="1:15">
      <c r="A190">
        <v>63</v>
      </c>
      <c r="B190" t="s">
        <v>576</v>
      </c>
      <c r="C190" s="2" t="s">
        <v>6</v>
      </c>
      <c r="D190">
        <v>63</v>
      </c>
      <c r="E190" s="2">
        <v>2</v>
      </c>
      <c r="F190" s="2" t="s">
        <v>578</v>
      </c>
      <c r="G190">
        <v>7</v>
      </c>
      <c r="H190" t="s">
        <v>579</v>
      </c>
      <c r="I190" t="s">
        <v>34</v>
      </c>
      <c r="K190" t="s">
        <v>34</v>
      </c>
      <c r="L190">
        <f>VLOOKUP(A190&amp;"-"&amp;E190,Sheet4!$A$2:$J$578,10,FALSE)</f>
        <v>0.39140941575186033</v>
      </c>
      <c r="N190" t="str">
        <f t="shared" si="4"/>
        <v>63-2</v>
      </c>
      <c r="O190" t="str">
        <f t="shared" si="5"/>
        <v>m</v>
      </c>
    </row>
    <row r="191" spans="1:15">
      <c r="A191">
        <v>59</v>
      </c>
      <c r="B191" t="s">
        <v>507</v>
      </c>
      <c r="C191" s="2" t="s">
        <v>537</v>
      </c>
      <c r="D191">
        <v>59</v>
      </c>
      <c r="E191" s="2">
        <v>19</v>
      </c>
      <c r="F191" s="2" t="s">
        <v>538</v>
      </c>
      <c r="G191">
        <v>8</v>
      </c>
      <c r="H191" t="s">
        <v>247</v>
      </c>
      <c r="I191" t="s">
        <v>34</v>
      </c>
      <c r="K191" t="s">
        <v>34</v>
      </c>
      <c r="L191">
        <f>VLOOKUP(A191&amp;"-"&amp;E191,Sheet4!$A$2:$J$578,10,FALSE)</f>
        <v>0.39204252520044802</v>
      </c>
      <c r="N191" t="str">
        <f t="shared" si="4"/>
        <v>59-19</v>
      </c>
      <c r="O191" t="str">
        <f t="shared" si="5"/>
        <v>m</v>
      </c>
    </row>
    <row r="192" spans="1:15">
      <c r="A192">
        <v>12</v>
      </c>
      <c r="B192" t="s">
        <v>96</v>
      </c>
      <c r="C192" s="2" t="s">
        <v>6</v>
      </c>
      <c r="D192">
        <v>12</v>
      </c>
      <c r="E192" s="2">
        <v>2</v>
      </c>
      <c r="F192" s="2" t="s">
        <v>99</v>
      </c>
      <c r="G192">
        <v>8</v>
      </c>
      <c r="H192" t="s">
        <v>100</v>
      </c>
      <c r="I192" t="s">
        <v>34</v>
      </c>
      <c r="K192" t="s">
        <v>34</v>
      </c>
      <c r="L192">
        <f>VLOOKUP(A192&amp;"-"&amp;E192,Sheet4!$A$2:$J$578,10,FALSE)</f>
        <v>0.39292661361626879</v>
      </c>
      <c r="N192" t="str">
        <f t="shared" si="4"/>
        <v>12-2</v>
      </c>
      <c r="O192" t="str">
        <f t="shared" si="5"/>
        <v>m</v>
      </c>
    </row>
    <row r="193" spans="1:15">
      <c r="A193">
        <v>92</v>
      </c>
      <c r="B193" t="s">
        <v>822</v>
      </c>
      <c r="C193" s="2" t="s">
        <v>12</v>
      </c>
      <c r="D193">
        <v>92</v>
      </c>
      <c r="E193" s="2">
        <v>4</v>
      </c>
      <c r="F193" s="2" t="s">
        <v>827</v>
      </c>
      <c r="G193">
        <v>10</v>
      </c>
      <c r="H193" t="s">
        <v>54</v>
      </c>
      <c r="I193" t="s">
        <v>34</v>
      </c>
      <c r="K193" t="s">
        <v>34</v>
      </c>
      <c r="L193">
        <f>VLOOKUP(A193&amp;"-"&amp;E193,Sheet4!$A$2:$J$578,10,FALSE)</f>
        <v>0.39308410874592564</v>
      </c>
      <c r="N193" t="str">
        <f t="shared" si="4"/>
        <v>92-4</v>
      </c>
      <c r="O193" t="str">
        <f t="shared" si="5"/>
        <v>m</v>
      </c>
    </row>
    <row r="194" spans="1:15">
      <c r="A194">
        <v>16</v>
      </c>
      <c r="B194" t="s">
        <v>153</v>
      </c>
      <c r="C194" s="2" t="s">
        <v>9</v>
      </c>
      <c r="D194">
        <v>16</v>
      </c>
      <c r="E194" s="2">
        <v>3</v>
      </c>
      <c r="F194" s="2" t="s">
        <v>157</v>
      </c>
      <c r="G194">
        <v>10</v>
      </c>
      <c r="H194" t="s">
        <v>158</v>
      </c>
      <c r="I194" t="s">
        <v>34</v>
      </c>
      <c r="K194" t="s">
        <v>34</v>
      </c>
      <c r="L194">
        <f>VLOOKUP(A194&amp;"-"&amp;E194,Sheet4!$A$2:$J$578,10,FALSE)</f>
        <v>0.39497197402741552</v>
      </c>
      <c r="N194" t="str">
        <f t="shared" ref="N194:N257" si="6">A194&amp;"-"&amp;E194</f>
        <v>16-3</v>
      </c>
      <c r="O194" t="str">
        <f t="shared" si="5"/>
        <v>m</v>
      </c>
    </row>
    <row r="195" spans="1:15">
      <c r="A195">
        <v>62</v>
      </c>
      <c r="B195" t="s">
        <v>561</v>
      </c>
      <c r="C195" s="2" t="s">
        <v>123</v>
      </c>
      <c r="D195">
        <v>62</v>
      </c>
      <c r="E195" s="2">
        <v>11</v>
      </c>
      <c r="F195" s="2" t="s">
        <v>574</v>
      </c>
      <c r="G195">
        <v>5</v>
      </c>
      <c r="H195" t="s">
        <v>42</v>
      </c>
      <c r="I195" t="s">
        <v>34</v>
      </c>
      <c r="K195" t="s">
        <v>34</v>
      </c>
      <c r="L195">
        <f>VLOOKUP(A195&amp;"-"&amp;E195,Sheet4!$A$2:$J$578,10,FALSE)</f>
        <v>0.39562593570094612</v>
      </c>
      <c r="N195" t="str">
        <f t="shared" si="6"/>
        <v>62-11</v>
      </c>
      <c r="O195" t="str">
        <f t="shared" ref="O195:O258" si="7">K195</f>
        <v>m</v>
      </c>
    </row>
    <row r="196" spans="1:15">
      <c r="A196">
        <v>65</v>
      </c>
      <c r="B196" t="s">
        <v>592</v>
      </c>
      <c r="C196" s="2" t="s">
        <v>6</v>
      </c>
      <c r="D196">
        <v>65</v>
      </c>
      <c r="E196" s="2">
        <v>2</v>
      </c>
      <c r="F196" s="2" t="s">
        <v>594</v>
      </c>
      <c r="G196">
        <v>12</v>
      </c>
      <c r="H196" t="s">
        <v>238</v>
      </c>
      <c r="I196" t="s">
        <v>34</v>
      </c>
      <c r="K196" t="s">
        <v>34</v>
      </c>
      <c r="L196">
        <f>VLOOKUP(A196&amp;"-"&amp;E196,Sheet4!$A$2:$J$578,10,FALSE)</f>
        <v>0.39977503132475223</v>
      </c>
      <c r="N196" t="str">
        <f t="shared" si="6"/>
        <v>65-2</v>
      </c>
      <c r="O196" t="str">
        <f t="shared" si="7"/>
        <v>m</v>
      </c>
    </row>
    <row r="197" spans="1:15">
      <c r="A197">
        <v>81</v>
      </c>
      <c r="B197" t="s">
        <v>754</v>
      </c>
      <c r="C197" s="2" t="s">
        <v>6</v>
      </c>
      <c r="D197">
        <v>81</v>
      </c>
      <c r="E197" s="2">
        <v>2</v>
      </c>
      <c r="F197" s="2" t="s">
        <v>756</v>
      </c>
      <c r="G197">
        <v>6</v>
      </c>
      <c r="H197" t="s">
        <v>731</v>
      </c>
      <c r="I197" t="s">
        <v>34</v>
      </c>
      <c r="K197" t="s">
        <v>34</v>
      </c>
      <c r="L197">
        <f>VLOOKUP(A197&amp;"-"&amp;E197,Sheet4!$A$2:$J$578,10,FALSE)</f>
        <v>0.40075663286054047</v>
      </c>
      <c r="N197" t="str">
        <f t="shared" si="6"/>
        <v>81-2</v>
      </c>
      <c r="O197" t="str">
        <f t="shared" si="7"/>
        <v>m</v>
      </c>
    </row>
    <row r="198" spans="1:15">
      <c r="A198">
        <v>29</v>
      </c>
      <c r="B198" t="s">
        <v>252</v>
      </c>
      <c r="C198" s="2" t="s">
        <v>60</v>
      </c>
      <c r="D198">
        <v>29</v>
      </c>
      <c r="E198" s="2">
        <v>8</v>
      </c>
      <c r="F198" s="2" t="s">
        <v>263</v>
      </c>
      <c r="G198">
        <v>5</v>
      </c>
      <c r="H198" t="s">
        <v>264</v>
      </c>
      <c r="I198" t="s">
        <v>34</v>
      </c>
      <c r="K198" t="s">
        <v>34</v>
      </c>
      <c r="L198">
        <f>VLOOKUP(A198&amp;"-"&amp;E198,Sheet4!$A$2:$J$578,10,FALSE)</f>
        <v>0.40214859890316279</v>
      </c>
      <c r="N198" t="str">
        <f t="shared" si="6"/>
        <v>29-8</v>
      </c>
      <c r="O198" t="str">
        <f t="shared" si="7"/>
        <v>m</v>
      </c>
    </row>
    <row r="199" spans="1:15">
      <c r="A199">
        <v>59</v>
      </c>
      <c r="B199" t="s">
        <v>507</v>
      </c>
      <c r="C199" s="2" t="s">
        <v>128</v>
      </c>
      <c r="D199">
        <v>59</v>
      </c>
      <c r="E199" s="2">
        <v>13</v>
      </c>
      <c r="F199" s="2" t="s">
        <v>528</v>
      </c>
      <c r="G199">
        <v>9</v>
      </c>
      <c r="H199" t="s">
        <v>89</v>
      </c>
      <c r="I199" t="s">
        <v>34</v>
      </c>
      <c r="K199" t="s">
        <v>34</v>
      </c>
      <c r="L199">
        <f>VLOOKUP(A199&amp;"-"&amp;E199,Sheet4!$A$2:$J$578,10,FALSE)</f>
        <v>0.40262615701589838</v>
      </c>
      <c r="N199" t="str">
        <f t="shared" si="6"/>
        <v>59-13</v>
      </c>
      <c r="O199" t="str">
        <f t="shared" si="7"/>
        <v>m</v>
      </c>
    </row>
    <row r="200" spans="1:15">
      <c r="A200">
        <v>35</v>
      </c>
      <c r="B200" t="s">
        <v>337</v>
      </c>
      <c r="C200" s="2" t="s">
        <v>6</v>
      </c>
      <c r="D200">
        <v>35</v>
      </c>
      <c r="E200" s="2">
        <v>2</v>
      </c>
      <c r="F200" s="2" t="s">
        <v>339</v>
      </c>
      <c r="G200">
        <v>9</v>
      </c>
      <c r="H200" t="s">
        <v>282</v>
      </c>
      <c r="I200" t="s">
        <v>34</v>
      </c>
      <c r="K200" t="s">
        <v>34</v>
      </c>
      <c r="L200">
        <f>VLOOKUP(A200&amp;"-"&amp;E200,Sheet4!$A$2:$J$578,10,FALSE)</f>
        <v>0.40275809823094511</v>
      </c>
      <c r="N200" t="str">
        <f t="shared" si="6"/>
        <v>35-2</v>
      </c>
      <c r="O200" t="str">
        <f t="shared" si="7"/>
        <v>m</v>
      </c>
    </row>
    <row r="201" spans="1:15">
      <c r="A201">
        <v>64</v>
      </c>
      <c r="B201" t="s">
        <v>583</v>
      </c>
      <c r="C201" s="2" t="s">
        <v>12</v>
      </c>
      <c r="D201">
        <v>64</v>
      </c>
      <c r="E201" s="2">
        <v>4</v>
      </c>
      <c r="F201" s="2" t="s">
        <v>588</v>
      </c>
      <c r="G201">
        <v>5</v>
      </c>
      <c r="H201" t="s">
        <v>589</v>
      </c>
      <c r="I201" t="s">
        <v>34</v>
      </c>
      <c r="K201" t="s">
        <v>34</v>
      </c>
      <c r="L201">
        <f>VLOOKUP(A201&amp;"-"&amp;E201,Sheet4!$A$2:$J$578,10,FALSE)</f>
        <v>0.40307576659253924</v>
      </c>
      <c r="N201" t="str">
        <f t="shared" si="6"/>
        <v>64-4</v>
      </c>
      <c r="O201" t="str">
        <f t="shared" si="7"/>
        <v>m</v>
      </c>
    </row>
    <row r="202" spans="1:15">
      <c r="A202">
        <v>86</v>
      </c>
      <c r="B202" t="s">
        <v>786</v>
      </c>
      <c r="C202" s="2" t="s">
        <v>6</v>
      </c>
      <c r="D202">
        <v>86</v>
      </c>
      <c r="E202" s="2">
        <v>2</v>
      </c>
      <c r="F202" s="2" t="s">
        <v>788</v>
      </c>
      <c r="G202">
        <v>8</v>
      </c>
      <c r="H202" t="s">
        <v>247</v>
      </c>
      <c r="I202" t="s">
        <v>34</v>
      </c>
      <c r="K202" t="s">
        <v>34</v>
      </c>
      <c r="L202">
        <f>VLOOKUP(A202&amp;"-"&amp;E202,Sheet4!$A$2:$J$578,10,FALSE)</f>
        <v>0.40364675237375008</v>
      </c>
      <c r="N202" t="str">
        <f t="shared" si="6"/>
        <v>86-2</v>
      </c>
      <c r="O202" t="str">
        <f t="shared" si="7"/>
        <v>m</v>
      </c>
    </row>
    <row r="203" spans="1:15">
      <c r="A203">
        <v>80</v>
      </c>
      <c r="B203" t="s">
        <v>748</v>
      </c>
      <c r="C203" s="2" t="s">
        <v>3</v>
      </c>
      <c r="D203">
        <v>80</v>
      </c>
      <c r="E203" s="2">
        <v>1</v>
      </c>
      <c r="F203" s="2" t="s">
        <v>749</v>
      </c>
      <c r="G203">
        <v>9</v>
      </c>
      <c r="H203" t="s">
        <v>477</v>
      </c>
      <c r="I203">
        <v>0</v>
      </c>
      <c r="J203" s="1" t="s">
        <v>34</v>
      </c>
      <c r="K203" t="s">
        <v>34</v>
      </c>
      <c r="L203">
        <f>VLOOKUP(A203&amp;"-"&amp;E203,Sheet4!$A$2:$J$578,10,FALSE)</f>
        <v>0.4047920291001107</v>
      </c>
      <c r="N203" t="str">
        <f t="shared" si="6"/>
        <v>80-1</v>
      </c>
      <c r="O203" t="str">
        <f t="shared" si="7"/>
        <v>m</v>
      </c>
    </row>
    <row r="204" spans="1:15">
      <c r="A204">
        <v>22</v>
      </c>
      <c r="B204" t="s">
        <v>198</v>
      </c>
      <c r="C204" s="2" t="s">
        <v>15</v>
      </c>
      <c r="D204">
        <v>22</v>
      </c>
      <c r="E204" s="2">
        <v>5</v>
      </c>
      <c r="F204" s="2" t="s">
        <v>205</v>
      </c>
      <c r="G204">
        <v>7</v>
      </c>
      <c r="H204" t="s">
        <v>5</v>
      </c>
      <c r="I204" t="s">
        <v>34</v>
      </c>
      <c r="K204" t="s">
        <v>34</v>
      </c>
      <c r="L204">
        <f>VLOOKUP(A204&amp;"-"&amp;E204,Sheet4!$A$2:$J$578,10,FALSE)</f>
        <v>0.40669197513861777</v>
      </c>
      <c r="N204" t="str">
        <f t="shared" si="6"/>
        <v>22-5</v>
      </c>
      <c r="O204" t="str">
        <f t="shared" si="7"/>
        <v>m</v>
      </c>
    </row>
    <row r="205" spans="1:15">
      <c r="A205">
        <v>79</v>
      </c>
      <c r="B205" t="s">
        <v>744</v>
      </c>
      <c r="C205" s="2" t="s">
        <v>6</v>
      </c>
      <c r="D205">
        <v>79</v>
      </c>
      <c r="E205" s="2">
        <v>2</v>
      </c>
      <c r="F205" s="2" t="s">
        <v>746</v>
      </c>
      <c r="G205">
        <v>7</v>
      </c>
      <c r="H205" t="s">
        <v>5</v>
      </c>
      <c r="I205" t="s">
        <v>34</v>
      </c>
      <c r="K205" t="s">
        <v>34</v>
      </c>
      <c r="L205">
        <f>VLOOKUP(A205&amp;"-"&amp;E205,Sheet4!$A$2:$J$578,10,FALSE)</f>
        <v>0.40671497459965444</v>
      </c>
      <c r="N205" t="str">
        <f t="shared" si="6"/>
        <v>79-2</v>
      </c>
      <c r="O205" t="str">
        <f t="shared" si="7"/>
        <v>m</v>
      </c>
    </row>
    <row r="206" spans="1:15">
      <c r="A206">
        <v>58</v>
      </c>
      <c r="B206" t="s">
        <v>504</v>
      </c>
      <c r="C206" s="2" t="s">
        <v>3</v>
      </c>
      <c r="D206">
        <v>58</v>
      </c>
      <c r="E206" s="2">
        <v>1</v>
      </c>
      <c r="F206" s="2" t="s">
        <v>505</v>
      </c>
      <c r="G206">
        <v>9</v>
      </c>
      <c r="H206" t="s">
        <v>78</v>
      </c>
      <c r="I206" t="s">
        <v>34</v>
      </c>
      <c r="K206" t="s">
        <v>34</v>
      </c>
      <c r="L206">
        <f>VLOOKUP(A206&amp;"-"&amp;E206,Sheet4!$A$2:$J$578,10,FALSE)</f>
        <v>0.40695622376424229</v>
      </c>
      <c r="N206" t="str">
        <f t="shared" si="6"/>
        <v>58-1</v>
      </c>
      <c r="O206" t="str">
        <f t="shared" si="7"/>
        <v>m</v>
      </c>
    </row>
    <row r="207" spans="1:15">
      <c r="A207">
        <v>29</v>
      </c>
      <c r="B207" t="s">
        <v>252</v>
      </c>
      <c r="C207" s="2" t="s">
        <v>55</v>
      </c>
      <c r="D207">
        <v>29</v>
      </c>
      <c r="E207" s="2">
        <v>6</v>
      </c>
      <c r="F207" s="2" t="s">
        <v>261</v>
      </c>
      <c r="G207">
        <v>10</v>
      </c>
      <c r="H207" t="s">
        <v>107</v>
      </c>
      <c r="I207">
        <v>0</v>
      </c>
      <c r="J207" s="1" t="s">
        <v>34</v>
      </c>
      <c r="K207" t="s">
        <v>34</v>
      </c>
      <c r="L207">
        <f>VLOOKUP(A207&amp;"-"&amp;E207,Sheet4!$A$2:$J$578,10,FALSE)</f>
        <v>0.40744075238583322</v>
      </c>
      <c r="N207" t="str">
        <f t="shared" si="6"/>
        <v>29-6</v>
      </c>
      <c r="O207" t="str">
        <f t="shared" si="7"/>
        <v>m</v>
      </c>
    </row>
    <row r="208" spans="1:15">
      <c r="A208">
        <v>29</v>
      </c>
      <c r="B208" t="s">
        <v>252</v>
      </c>
      <c r="C208" s="2" t="s">
        <v>3</v>
      </c>
      <c r="D208">
        <v>29</v>
      </c>
      <c r="E208" s="2">
        <v>1</v>
      </c>
      <c r="F208" s="2" t="s">
        <v>253</v>
      </c>
      <c r="G208">
        <v>17</v>
      </c>
      <c r="H208" t="s">
        <v>254</v>
      </c>
      <c r="I208" t="s">
        <v>34</v>
      </c>
      <c r="K208" t="s">
        <v>34</v>
      </c>
      <c r="L208">
        <f>VLOOKUP(A208&amp;"-"&amp;E208,Sheet4!$A$2:$J$578,10,FALSE)</f>
        <v>0.40779985492611187</v>
      </c>
      <c r="N208" t="str">
        <f t="shared" si="6"/>
        <v>29-1</v>
      </c>
      <c r="O208" t="str">
        <f t="shared" si="7"/>
        <v>m</v>
      </c>
    </row>
    <row r="209" spans="1:15">
      <c r="A209">
        <v>33</v>
      </c>
      <c r="B209" t="s">
        <v>300</v>
      </c>
      <c r="C209" s="2" t="s">
        <v>6</v>
      </c>
      <c r="D209">
        <v>33</v>
      </c>
      <c r="E209" s="2">
        <v>2</v>
      </c>
      <c r="F209" s="2" t="s">
        <v>302</v>
      </c>
      <c r="G209">
        <v>8</v>
      </c>
      <c r="H209" t="s">
        <v>86</v>
      </c>
      <c r="I209" t="s">
        <v>34</v>
      </c>
      <c r="K209" t="s">
        <v>34</v>
      </c>
      <c r="L209">
        <f>VLOOKUP(A209&amp;"-"&amp;E209,Sheet4!$A$2:$J$578,10,FALSE)</f>
        <v>0.40990821860659155</v>
      </c>
      <c r="N209" t="str">
        <f t="shared" si="6"/>
        <v>33-2</v>
      </c>
      <c r="O209" t="str">
        <f t="shared" si="7"/>
        <v>m</v>
      </c>
    </row>
    <row r="210" spans="1:15">
      <c r="A210">
        <v>63</v>
      </c>
      <c r="B210" t="s">
        <v>576</v>
      </c>
      <c r="C210" s="2" t="s">
        <v>15</v>
      </c>
      <c r="D210">
        <v>63</v>
      </c>
      <c r="E210" s="2">
        <v>5</v>
      </c>
      <c r="F210" s="2" t="s">
        <v>582</v>
      </c>
      <c r="G210">
        <v>7</v>
      </c>
      <c r="H210" t="s">
        <v>314</v>
      </c>
      <c r="I210" t="s">
        <v>34</v>
      </c>
      <c r="K210" t="s">
        <v>34</v>
      </c>
      <c r="L210">
        <f>VLOOKUP(A210&amp;"-"&amp;E210,Sheet4!$A$2:$J$578,10,FALSE)</f>
        <v>0.41008212970829794</v>
      </c>
      <c r="N210" t="str">
        <f t="shared" si="6"/>
        <v>63-5</v>
      </c>
      <c r="O210" t="str">
        <f t="shared" si="7"/>
        <v>m</v>
      </c>
    </row>
    <row r="211" spans="1:15">
      <c r="A211">
        <v>29</v>
      </c>
      <c r="B211" t="s">
        <v>252</v>
      </c>
      <c r="C211" s="2" t="s">
        <v>58</v>
      </c>
      <c r="D211">
        <v>29</v>
      </c>
      <c r="E211" s="2">
        <v>7</v>
      </c>
      <c r="F211" s="2" t="s">
        <v>262</v>
      </c>
      <c r="G211">
        <v>7</v>
      </c>
      <c r="H211" t="s">
        <v>168</v>
      </c>
      <c r="I211" t="s">
        <v>34</v>
      </c>
      <c r="K211" t="s">
        <v>34</v>
      </c>
      <c r="L211">
        <f>VLOOKUP(A211&amp;"-"&amp;E211,Sheet4!$A$2:$J$578,10,FALSE)</f>
        <v>0.4104531475553882</v>
      </c>
      <c r="N211" t="str">
        <f t="shared" si="6"/>
        <v>29-7</v>
      </c>
      <c r="O211" t="str">
        <f t="shared" si="7"/>
        <v>m</v>
      </c>
    </row>
    <row r="212" spans="1:15">
      <c r="A212">
        <v>54</v>
      </c>
      <c r="B212" t="s">
        <v>470</v>
      </c>
      <c r="C212" s="2" t="s">
        <v>9</v>
      </c>
      <c r="D212">
        <v>54</v>
      </c>
      <c r="E212" s="2">
        <v>3</v>
      </c>
      <c r="F212" s="2" t="s">
        <v>472</v>
      </c>
      <c r="G212">
        <v>8</v>
      </c>
      <c r="H212" t="s">
        <v>11</v>
      </c>
      <c r="I212" t="s">
        <v>34</v>
      </c>
      <c r="K212" t="s">
        <v>34</v>
      </c>
      <c r="L212">
        <f>VLOOKUP(A212&amp;"-"&amp;E212,Sheet4!$A$2:$J$578,10,FALSE)</f>
        <v>0.41088108645246768</v>
      </c>
      <c r="N212" t="str">
        <f t="shared" si="6"/>
        <v>54-3</v>
      </c>
      <c r="O212" t="str">
        <f t="shared" si="7"/>
        <v>m</v>
      </c>
    </row>
    <row r="213" spans="1:15">
      <c r="A213">
        <v>75</v>
      </c>
      <c r="B213" t="s">
        <v>672</v>
      </c>
      <c r="C213" s="2" t="s">
        <v>60</v>
      </c>
      <c r="D213">
        <v>75</v>
      </c>
      <c r="E213" s="2">
        <v>8</v>
      </c>
      <c r="F213" s="2" t="s">
        <v>683</v>
      </c>
      <c r="G213">
        <v>8</v>
      </c>
      <c r="H213" t="s">
        <v>8</v>
      </c>
      <c r="I213" t="s">
        <v>34</v>
      </c>
      <c r="K213" t="s">
        <v>34</v>
      </c>
      <c r="L213">
        <f>VLOOKUP(A213&amp;"-"&amp;E213,Sheet4!$A$2:$J$578,10,FALSE)</f>
        <v>0.41231576317761681</v>
      </c>
      <c r="N213" t="str">
        <f t="shared" si="6"/>
        <v>75-8</v>
      </c>
      <c r="O213" t="str">
        <f t="shared" si="7"/>
        <v>m</v>
      </c>
    </row>
    <row r="214" spans="1:15">
      <c r="A214">
        <v>31</v>
      </c>
      <c r="B214" t="s">
        <v>276</v>
      </c>
      <c r="C214" s="2" t="s">
        <v>6</v>
      </c>
      <c r="D214">
        <v>31</v>
      </c>
      <c r="E214" s="2">
        <v>2</v>
      </c>
      <c r="F214" s="2" t="s">
        <v>279</v>
      </c>
      <c r="G214">
        <v>8</v>
      </c>
      <c r="H214" t="s">
        <v>86</v>
      </c>
      <c r="I214" t="s">
        <v>34</v>
      </c>
      <c r="K214" t="s">
        <v>34</v>
      </c>
      <c r="L214">
        <f>VLOOKUP(A214&amp;"-"&amp;E214,Sheet4!$A$2:$J$578,10,FALSE)</f>
        <v>0.41239090821904673</v>
      </c>
      <c r="N214" t="str">
        <f t="shared" si="6"/>
        <v>31-2</v>
      </c>
      <c r="O214" t="str">
        <f t="shared" si="7"/>
        <v>m</v>
      </c>
    </row>
    <row r="215" spans="1:15">
      <c r="A215">
        <v>33</v>
      </c>
      <c r="B215" t="s">
        <v>300</v>
      </c>
      <c r="C215" s="2" t="s">
        <v>63</v>
      </c>
      <c r="D215">
        <v>33</v>
      </c>
      <c r="E215" s="2">
        <v>9</v>
      </c>
      <c r="F215" s="2" t="s">
        <v>313</v>
      </c>
      <c r="G215">
        <v>7</v>
      </c>
      <c r="H215" t="s">
        <v>314</v>
      </c>
      <c r="I215" t="s">
        <v>34</v>
      </c>
      <c r="K215" t="s">
        <v>34</v>
      </c>
      <c r="L215">
        <f>VLOOKUP(A215&amp;"-"&amp;E215,Sheet4!$A$2:$J$578,10,FALSE)</f>
        <v>0.41392371995820271</v>
      </c>
      <c r="N215" t="str">
        <f t="shared" si="6"/>
        <v>33-9</v>
      </c>
      <c r="O215" t="str">
        <f t="shared" si="7"/>
        <v>m</v>
      </c>
    </row>
    <row r="216" spans="1:15">
      <c r="A216">
        <v>72</v>
      </c>
      <c r="B216" t="s">
        <v>649</v>
      </c>
      <c r="C216" s="2" t="s">
        <v>6</v>
      </c>
      <c r="D216">
        <v>72</v>
      </c>
      <c r="E216" s="2">
        <v>2</v>
      </c>
      <c r="F216" s="2" t="s">
        <v>652</v>
      </c>
      <c r="G216">
        <v>9</v>
      </c>
      <c r="H216" t="s">
        <v>83</v>
      </c>
      <c r="I216" t="s">
        <v>34</v>
      </c>
      <c r="K216" t="s">
        <v>34</v>
      </c>
      <c r="L216">
        <f>VLOOKUP(A216&amp;"-"&amp;E216,Sheet4!$A$2:$J$578,10,FALSE)</f>
        <v>0.41555872624683832</v>
      </c>
      <c r="N216" t="str">
        <f t="shared" si="6"/>
        <v>72-2</v>
      </c>
      <c r="O216" t="str">
        <f t="shared" si="7"/>
        <v>m</v>
      </c>
    </row>
    <row r="217" spans="1:15">
      <c r="A217">
        <v>62</v>
      </c>
      <c r="B217" t="s">
        <v>561</v>
      </c>
      <c r="C217" s="2" t="s">
        <v>60</v>
      </c>
      <c r="D217">
        <v>62</v>
      </c>
      <c r="E217" s="2">
        <v>8</v>
      </c>
      <c r="F217" s="2" t="s">
        <v>570</v>
      </c>
      <c r="G217">
        <v>9</v>
      </c>
      <c r="H217" t="s">
        <v>89</v>
      </c>
      <c r="I217" t="s">
        <v>34</v>
      </c>
      <c r="K217" t="s">
        <v>34</v>
      </c>
      <c r="L217">
        <f>VLOOKUP(A217&amp;"-"&amp;E217,Sheet4!$A$2:$J$578,10,FALSE)</f>
        <v>0.4161071895800687</v>
      </c>
      <c r="N217" t="str">
        <f t="shared" si="6"/>
        <v>62-8</v>
      </c>
      <c r="O217" t="str">
        <f t="shared" si="7"/>
        <v>m</v>
      </c>
    </row>
    <row r="218" spans="1:15">
      <c r="A218">
        <v>50</v>
      </c>
      <c r="B218" t="s">
        <v>445</v>
      </c>
      <c r="C218" s="2" t="s">
        <v>12</v>
      </c>
      <c r="D218">
        <v>50</v>
      </c>
      <c r="E218" s="2">
        <v>4</v>
      </c>
      <c r="F218" s="2" t="s">
        <v>450</v>
      </c>
      <c r="G218">
        <v>6</v>
      </c>
      <c r="H218" t="s">
        <v>307</v>
      </c>
      <c r="I218" t="s">
        <v>34</v>
      </c>
      <c r="K218" t="s">
        <v>34</v>
      </c>
      <c r="L218">
        <f>VLOOKUP(A218&amp;"-"&amp;E218,Sheet4!$A$2:$J$578,10,FALSE)</f>
        <v>0.41857050566746934</v>
      </c>
      <c r="N218" t="str">
        <f t="shared" si="6"/>
        <v>50-4</v>
      </c>
      <c r="O218" t="str">
        <f t="shared" si="7"/>
        <v>m</v>
      </c>
    </row>
    <row r="219" spans="1:15">
      <c r="A219">
        <v>14</v>
      </c>
      <c r="B219" t="s">
        <v>138</v>
      </c>
      <c r="C219" s="2" t="s">
        <v>3</v>
      </c>
      <c r="D219">
        <v>14</v>
      </c>
      <c r="E219" s="2">
        <v>1</v>
      </c>
      <c r="F219" s="2" t="s">
        <v>139</v>
      </c>
      <c r="G219">
        <v>5</v>
      </c>
      <c r="H219" t="s">
        <v>140</v>
      </c>
      <c r="I219" t="s">
        <v>34</v>
      </c>
      <c r="K219" t="s">
        <v>34</v>
      </c>
      <c r="L219">
        <f>VLOOKUP(A219&amp;"-"&amp;E219,Sheet4!$A$2:$J$578,10,FALSE)</f>
        <v>0.41863302768755944</v>
      </c>
      <c r="N219" t="str">
        <f t="shared" si="6"/>
        <v>14-1</v>
      </c>
      <c r="O219" t="str">
        <f t="shared" si="7"/>
        <v>m</v>
      </c>
    </row>
    <row r="220" spans="1:15">
      <c r="A220">
        <v>3</v>
      </c>
      <c r="B220" t="s">
        <v>27</v>
      </c>
      <c r="C220" s="2" t="s">
        <v>3</v>
      </c>
      <c r="D220">
        <v>3</v>
      </c>
      <c r="E220" s="2">
        <v>1</v>
      </c>
      <c r="F220" s="2" t="s">
        <v>28</v>
      </c>
      <c r="G220">
        <v>13</v>
      </c>
      <c r="H220" t="s">
        <v>29</v>
      </c>
      <c r="I220" t="s">
        <v>34</v>
      </c>
      <c r="K220" t="s">
        <v>34</v>
      </c>
      <c r="L220">
        <f>VLOOKUP(A220&amp;"-"&amp;E220,Sheet4!$A$2:$J$578,10,FALSE)</f>
        <v>0.41968118596531395</v>
      </c>
      <c r="N220" t="str">
        <f t="shared" si="6"/>
        <v>3-1</v>
      </c>
      <c r="O220" t="str">
        <f t="shared" si="7"/>
        <v>m</v>
      </c>
    </row>
    <row r="221" spans="1:15">
      <c r="A221">
        <v>94</v>
      </c>
      <c r="B221" t="s">
        <v>856</v>
      </c>
      <c r="C221" s="2" t="s">
        <v>58</v>
      </c>
      <c r="D221">
        <v>94</v>
      </c>
      <c r="E221" s="2">
        <v>7</v>
      </c>
      <c r="F221" s="2" t="s">
        <v>863</v>
      </c>
      <c r="G221">
        <v>8</v>
      </c>
      <c r="H221" t="s">
        <v>122</v>
      </c>
      <c r="I221" t="s">
        <v>34</v>
      </c>
      <c r="K221" t="s">
        <v>34</v>
      </c>
      <c r="L221">
        <f>VLOOKUP(A221&amp;"-"&amp;E221,Sheet4!$A$2:$J$578,10,FALSE)</f>
        <v>0.41985740691840506</v>
      </c>
      <c r="N221" t="str">
        <f t="shared" si="6"/>
        <v>94-7</v>
      </c>
      <c r="O221" t="str">
        <f t="shared" si="7"/>
        <v>m</v>
      </c>
    </row>
    <row r="222" spans="1:15">
      <c r="A222">
        <v>69</v>
      </c>
      <c r="B222" t="s">
        <v>622</v>
      </c>
      <c r="C222" s="2" t="s">
        <v>58</v>
      </c>
      <c r="D222">
        <v>69</v>
      </c>
      <c r="E222" s="2">
        <v>7</v>
      </c>
      <c r="F222" s="2" t="s">
        <v>630</v>
      </c>
      <c r="G222">
        <v>5</v>
      </c>
      <c r="H222" t="s">
        <v>631</v>
      </c>
      <c r="I222" t="s">
        <v>34</v>
      </c>
      <c r="K222" t="s">
        <v>34</v>
      </c>
      <c r="L222">
        <f>VLOOKUP(A222&amp;"-"&amp;E222,Sheet4!$A$2:$J$578,10,FALSE)</f>
        <v>0.41993646251919797</v>
      </c>
      <c r="N222" t="str">
        <f t="shared" si="6"/>
        <v>69-7</v>
      </c>
      <c r="O222" t="str">
        <f t="shared" si="7"/>
        <v>m</v>
      </c>
    </row>
    <row r="223" spans="1:15">
      <c r="A223">
        <v>93</v>
      </c>
      <c r="B223" t="s">
        <v>837</v>
      </c>
      <c r="C223" s="2" t="s">
        <v>9</v>
      </c>
      <c r="D223">
        <v>93</v>
      </c>
      <c r="E223" s="2">
        <v>3</v>
      </c>
      <c r="F223" s="2" t="s">
        <v>842</v>
      </c>
      <c r="G223">
        <v>6</v>
      </c>
      <c r="H223" t="s">
        <v>236</v>
      </c>
      <c r="I223" t="s">
        <v>34</v>
      </c>
      <c r="K223" t="s">
        <v>34</v>
      </c>
      <c r="L223">
        <f>VLOOKUP(A223&amp;"-"&amp;E223,Sheet4!$A$2:$J$578,10,FALSE)</f>
        <v>0.41996739412353179</v>
      </c>
      <c r="N223" t="str">
        <f t="shared" si="6"/>
        <v>93-3</v>
      </c>
      <c r="O223" t="str">
        <f t="shared" si="7"/>
        <v>m</v>
      </c>
    </row>
    <row r="224" spans="1:15">
      <c r="A224">
        <v>64</v>
      </c>
      <c r="B224" t="s">
        <v>583</v>
      </c>
      <c r="C224" s="2" t="s">
        <v>3</v>
      </c>
      <c r="D224">
        <v>64</v>
      </c>
      <c r="E224" s="2">
        <v>1</v>
      </c>
      <c r="F224" s="2" t="s">
        <v>584</v>
      </c>
      <c r="G224">
        <v>8</v>
      </c>
      <c r="H224" t="s">
        <v>86</v>
      </c>
      <c r="I224" t="s">
        <v>34</v>
      </c>
      <c r="K224" t="s">
        <v>34</v>
      </c>
      <c r="L224">
        <f>VLOOKUP(A224&amp;"-"&amp;E224,Sheet4!$A$2:$J$578,10,FALSE)</f>
        <v>0.42052082941331426</v>
      </c>
      <c r="N224" t="str">
        <f t="shared" si="6"/>
        <v>64-1</v>
      </c>
      <c r="O224" t="str">
        <f t="shared" si="7"/>
        <v>m</v>
      </c>
    </row>
    <row r="225" spans="1:15">
      <c r="A225">
        <v>33</v>
      </c>
      <c r="B225" t="s">
        <v>300</v>
      </c>
      <c r="C225" s="2" t="s">
        <v>55</v>
      </c>
      <c r="D225">
        <v>33</v>
      </c>
      <c r="E225" s="2">
        <v>6</v>
      </c>
      <c r="F225" s="2" t="s">
        <v>308</v>
      </c>
      <c r="G225">
        <v>8</v>
      </c>
      <c r="H225" t="s">
        <v>309</v>
      </c>
      <c r="I225" t="s">
        <v>34</v>
      </c>
      <c r="K225" t="s">
        <v>34</v>
      </c>
      <c r="L225">
        <f>VLOOKUP(A225&amp;"-"&amp;E225,Sheet4!$A$2:$J$578,10,FALSE)</f>
        <v>0.42221409253041015</v>
      </c>
      <c r="N225" t="str">
        <f t="shared" si="6"/>
        <v>33-6</v>
      </c>
      <c r="O225" t="str">
        <f t="shared" si="7"/>
        <v>m</v>
      </c>
    </row>
    <row r="226" spans="1:15">
      <c r="A226">
        <v>11</v>
      </c>
      <c r="B226" t="s">
        <v>90</v>
      </c>
      <c r="C226" s="2" t="s">
        <v>9</v>
      </c>
      <c r="D226">
        <v>11</v>
      </c>
      <c r="E226" s="2">
        <v>3</v>
      </c>
      <c r="F226" s="2" t="s">
        <v>94</v>
      </c>
      <c r="G226">
        <v>9</v>
      </c>
      <c r="H226" t="s">
        <v>95</v>
      </c>
      <c r="I226" t="s">
        <v>34</v>
      </c>
      <c r="K226" t="s">
        <v>34</v>
      </c>
      <c r="L226">
        <f>VLOOKUP(A226&amp;"-"&amp;E226,Sheet4!$A$2:$J$578,10,FALSE)</f>
        <v>0.42285077047850772</v>
      </c>
      <c r="N226" t="str">
        <f t="shared" si="6"/>
        <v>11-3</v>
      </c>
      <c r="O226" t="str">
        <f t="shared" si="7"/>
        <v>m</v>
      </c>
    </row>
    <row r="227" spans="1:15">
      <c r="A227">
        <v>62</v>
      </c>
      <c r="B227" t="s">
        <v>561</v>
      </c>
      <c r="C227" s="2" t="s">
        <v>15</v>
      </c>
      <c r="D227">
        <v>62</v>
      </c>
      <c r="E227" s="2">
        <v>5</v>
      </c>
      <c r="F227" s="2" t="s">
        <v>567</v>
      </c>
      <c r="G227">
        <v>8</v>
      </c>
      <c r="H227" t="s">
        <v>100</v>
      </c>
      <c r="I227" t="s">
        <v>34</v>
      </c>
      <c r="K227" t="s">
        <v>34</v>
      </c>
      <c r="L227">
        <f>VLOOKUP(A227&amp;"-"&amp;E227,Sheet4!$A$2:$J$578,10,FALSE)</f>
        <v>0.42527052071501165</v>
      </c>
      <c r="N227" t="str">
        <f t="shared" si="6"/>
        <v>62-5</v>
      </c>
      <c r="O227" t="str">
        <f t="shared" si="7"/>
        <v>m</v>
      </c>
    </row>
    <row r="228" spans="1:15">
      <c r="A228">
        <v>62</v>
      </c>
      <c r="B228" t="s">
        <v>561</v>
      </c>
      <c r="C228" s="2" t="s">
        <v>58</v>
      </c>
      <c r="D228">
        <v>62</v>
      </c>
      <c r="E228" s="2">
        <v>7</v>
      </c>
      <c r="F228" s="2" t="s">
        <v>569</v>
      </c>
      <c r="G228">
        <v>9</v>
      </c>
      <c r="H228" t="s">
        <v>83</v>
      </c>
      <c r="I228" t="s">
        <v>34</v>
      </c>
      <c r="K228" t="s">
        <v>34</v>
      </c>
      <c r="L228">
        <f>VLOOKUP(A228&amp;"-"&amp;E228,Sheet4!$A$2:$J$578,10,FALSE)</f>
        <v>0.42672289994406903</v>
      </c>
      <c r="N228" t="str">
        <f t="shared" si="6"/>
        <v>62-7</v>
      </c>
      <c r="O228" t="str">
        <f t="shared" si="7"/>
        <v>m</v>
      </c>
    </row>
    <row r="229" spans="1:15">
      <c r="A229">
        <v>78</v>
      </c>
      <c r="B229" t="s">
        <v>727</v>
      </c>
      <c r="C229" s="2" t="s">
        <v>123</v>
      </c>
      <c r="D229">
        <v>78</v>
      </c>
      <c r="E229" s="2">
        <v>11</v>
      </c>
      <c r="F229" s="2" t="s">
        <v>741</v>
      </c>
      <c r="G229">
        <v>12</v>
      </c>
      <c r="H229" t="s">
        <v>742</v>
      </c>
      <c r="I229" t="s">
        <v>34</v>
      </c>
      <c r="K229" t="s">
        <v>34</v>
      </c>
      <c r="L229">
        <f>VLOOKUP(A229&amp;"-"&amp;E229,Sheet4!$A$2:$J$578,10,FALSE)</f>
        <v>0.42920626103517368</v>
      </c>
      <c r="N229" t="str">
        <f t="shared" si="6"/>
        <v>78-11</v>
      </c>
      <c r="O229" t="str">
        <f t="shared" si="7"/>
        <v>m</v>
      </c>
    </row>
    <row r="230" spans="1:15">
      <c r="A230">
        <v>69</v>
      </c>
      <c r="B230" t="s">
        <v>622</v>
      </c>
      <c r="C230" s="2" t="s">
        <v>6</v>
      </c>
      <c r="D230">
        <v>69</v>
      </c>
      <c r="E230" s="2">
        <v>2</v>
      </c>
      <c r="F230" s="2" t="s">
        <v>624</v>
      </c>
      <c r="G230">
        <v>9</v>
      </c>
      <c r="H230" t="s">
        <v>95</v>
      </c>
      <c r="I230" t="s">
        <v>34</v>
      </c>
      <c r="K230" t="s">
        <v>34</v>
      </c>
      <c r="L230">
        <f>VLOOKUP(A230&amp;"-"&amp;E230,Sheet4!$A$2:$J$578,10,FALSE)</f>
        <v>0.43025403352266789</v>
      </c>
      <c r="N230" t="str">
        <f t="shared" si="6"/>
        <v>69-2</v>
      </c>
      <c r="O230" t="str">
        <f t="shared" si="7"/>
        <v>m</v>
      </c>
    </row>
    <row r="231" spans="1:15">
      <c r="A231">
        <v>35</v>
      </c>
      <c r="B231" t="s">
        <v>337</v>
      </c>
      <c r="C231" s="2" t="s">
        <v>9</v>
      </c>
      <c r="D231">
        <v>35</v>
      </c>
      <c r="E231" s="2">
        <v>3</v>
      </c>
      <c r="F231" s="2" t="s">
        <v>340</v>
      </c>
      <c r="G231">
        <v>9</v>
      </c>
      <c r="H231" t="s">
        <v>83</v>
      </c>
      <c r="I231" t="s">
        <v>34</v>
      </c>
      <c r="K231" t="s">
        <v>34</v>
      </c>
      <c r="L231">
        <f>VLOOKUP(A231&amp;"-"&amp;E231,Sheet4!$A$2:$J$578,10,FALSE)</f>
        <v>0.4308604535373195</v>
      </c>
      <c r="N231" t="str">
        <f t="shared" si="6"/>
        <v>35-3</v>
      </c>
      <c r="O231" t="str">
        <f t="shared" si="7"/>
        <v>m</v>
      </c>
    </row>
    <row r="232" spans="1:15">
      <c r="A232">
        <v>64</v>
      </c>
      <c r="B232" t="s">
        <v>583</v>
      </c>
      <c r="C232" s="2" t="s">
        <v>6</v>
      </c>
      <c r="D232">
        <v>64</v>
      </c>
      <c r="E232" s="2">
        <v>2</v>
      </c>
      <c r="F232" s="2" t="s">
        <v>585</v>
      </c>
      <c r="G232">
        <v>5</v>
      </c>
      <c r="H232" t="s">
        <v>127</v>
      </c>
      <c r="I232" t="s">
        <v>34</v>
      </c>
      <c r="K232" t="s">
        <v>34</v>
      </c>
      <c r="L232">
        <f>VLOOKUP(A232&amp;"-"&amp;E232,Sheet4!$A$2:$J$578,10,FALSE)</f>
        <v>0.43113333550509819</v>
      </c>
      <c r="N232" t="str">
        <f t="shared" si="6"/>
        <v>64-2</v>
      </c>
      <c r="O232" t="str">
        <f t="shared" si="7"/>
        <v>m</v>
      </c>
    </row>
    <row r="233" spans="1:15">
      <c r="A233">
        <v>91</v>
      </c>
      <c r="B233" t="s">
        <v>812</v>
      </c>
      <c r="C233" s="2" t="s">
        <v>55</v>
      </c>
      <c r="D233">
        <v>91</v>
      </c>
      <c r="E233" s="2">
        <v>6</v>
      </c>
      <c r="F233" s="2" t="s">
        <v>819</v>
      </c>
      <c r="G233">
        <v>9</v>
      </c>
      <c r="H233" t="s">
        <v>284</v>
      </c>
      <c r="I233" t="s">
        <v>34</v>
      </c>
      <c r="K233" t="s">
        <v>34</v>
      </c>
      <c r="L233">
        <f>VLOOKUP(A233&amp;"-"&amp;E233,Sheet4!$A$2:$J$578,10,FALSE)</f>
        <v>0.43181283008712618</v>
      </c>
      <c r="N233" t="str">
        <f t="shared" si="6"/>
        <v>91-6</v>
      </c>
      <c r="O233" t="str">
        <f t="shared" si="7"/>
        <v>m</v>
      </c>
    </row>
    <row r="234" spans="1:15">
      <c r="A234">
        <v>8</v>
      </c>
      <c r="B234" t="s">
        <v>72</v>
      </c>
      <c r="C234" s="2" t="s">
        <v>6</v>
      </c>
      <c r="D234">
        <v>8</v>
      </c>
      <c r="E234" s="2">
        <v>2</v>
      </c>
      <c r="F234" s="2" t="s">
        <v>75</v>
      </c>
      <c r="G234">
        <v>6</v>
      </c>
      <c r="H234" t="s">
        <v>76</v>
      </c>
      <c r="I234" t="s">
        <v>34</v>
      </c>
      <c r="K234" t="s">
        <v>34</v>
      </c>
      <c r="L234">
        <f>VLOOKUP(A234&amp;"-"&amp;E234,Sheet4!$A$2:$J$578,10,FALSE)</f>
        <v>0.4323035850495805</v>
      </c>
      <c r="N234" t="str">
        <f t="shared" si="6"/>
        <v>8-2</v>
      </c>
      <c r="O234" t="str">
        <f t="shared" si="7"/>
        <v>m</v>
      </c>
    </row>
    <row r="235" spans="1:15">
      <c r="A235">
        <v>64</v>
      </c>
      <c r="B235" t="s">
        <v>583</v>
      </c>
      <c r="C235" s="2" t="s">
        <v>15</v>
      </c>
      <c r="D235">
        <v>64</v>
      </c>
      <c r="E235" s="2">
        <v>5</v>
      </c>
      <c r="F235" s="2" t="s">
        <v>590</v>
      </c>
      <c r="G235">
        <v>5</v>
      </c>
      <c r="H235" t="s">
        <v>42</v>
      </c>
      <c r="I235" t="s">
        <v>34</v>
      </c>
      <c r="K235" t="s">
        <v>34</v>
      </c>
      <c r="L235">
        <f>VLOOKUP(A235&amp;"-"&amp;E235,Sheet4!$A$2:$J$578,10,FALSE)</f>
        <v>0.43237989028874557</v>
      </c>
      <c r="N235" t="str">
        <f t="shared" si="6"/>
        <v>64-5</v>
      </c>
      <c r="O235" t="str">
        <f t="shared" si="7"/>
        <v>m</v>
      </c>
    </row>
    <row r="236" spans="1:15">
      <c r="A236">
        <v>30</v>
      </c>
      <c r="B236" t="s">
        <v>265</v>
      </c>
      <c r="C236" s="2" t="s">
        <v>15</v>
      </c>
      <c r="D236">
        <v>30</v>
      </c>
      <c r="E236" s="2">
        <v>5</v>
      </c>
      <c r="F236" s="2" t="s">
        <v>273</v>
      </c>
      <c r="G236">
        <v>13</v>
      </c>
      <c r="H236" t="s">
        <v>274</v>
      </c>
      <c r="I236" t="s">
        <v>34</v>
      </c>
      <c r="K236" t="s">
        <v>34</v>
      </c>
      <c r="L236">
        <f>VLOOKUP(A236&amp;"-"&amp;E236,Sheet4!$A$2:$J$578,10,FALSE)</f>
        <v>0.43269799766049682</v>
      </c>
      <c r="N236" t="str">
        <f t="shared" si="6"/>
        <v>30-5</v>
      </c>
      <c r="O236" t="str">
        <f t="shared" si="7"/>
        <v>m</v>
      </c>
    </row>
    <row r="237" spans="1:15">
      <c r="A237">
        <v>44</v>
      </c>
      <c r="B237" t="s">
        <v>400</v>
      </c>
      <c r="C237" s="2" t="s">
        <v>3</v>
      </c>
      <c r="D237">
        <v>44</v>
      </c>
      <c r="E237" s="2">
        <v>1</v>
      </c>
      <c r="F237" s="2" t="s">
        <v>401</v>
      </c>
      <c r="G237">
        <v>9</v>
      </c>
      <c r="H237" t="s">
        <v>89</v>
      </c>
      <c r="I237" t="s">
        <v>34</v>
      </c>
      <c r="K237" t="s">
        <v>34</v>
      </c>
      <c r="L237">
        <f>VLOOKUP(A237&amp;"-"&amp;E237,Sheet4!$A$2:$J$578,10,FALSE)</f>
        <v>0.43311367092590325</v>
      </c>
      <c r="N237" t="str">
        <f t="shared" si="6"/>
        <v>44-1</v>
      </c>
      <c r="O237" t="str">
        <f t="shared" si="7"/>
        <v>m</v>
      </c>
    </row>
    <row r="238" spans="1:15">
      <c r="A238">
        <v>59</v>
      </c>
      <c r="B238" t="s">
        <v>507</v>
      </c>
      <c r="C238" s="2" t="s">
        <v>533</v>
      </c>
      <c r="D238">
        <v>59</v>
      </c>
      <c r="E238" s="2">
        <v>17</v>
      </c>
      <c r="F238" s="2" t="s">
        <v>534</v>
      </c>
      <c r="G238">
        <v>6</v>
      </c>
      <c r="H238" t="s">
        <v>236</v>
      </c>
      <c r="I238" t="s">
        <v>34</v>
      </c>
      <c r="K238" t="s">
        <v>34</v>
      </c>
      <c r="L238">
        <f>VLOOKUP(A238&amp;"-"&amp;E238,Sheet4!$A$2:$J$578,10,FALSE)</f>
        <v>0.43352875641517358</v>
      </c>
      <c r="N238" t="str">
        <f t="shared" si="6"/>
        <v>59-17</v>
      </c>
      <c r="O238" t="str">
        <f t="shared" si="7"/>
        <v>m</v>
      </c>
    </row>
    <row r="239" spans="1:15">
      <c r="A239">
        <v>37</v>
      </c>
      <c r="B239" t="s">
        <v>349</v>
      </c>
      <c r="C239" s="2" t="s">
        <v>3</v>
      </c>
      <c r="D239">
        <v>37</v>
      </c>
      <c r="E239" s="2">
        <v>1</v>
      </c>
      <c r="F239" s="2" t="s">
        <v>350</v>
      </c>
      <c r="G239">
        <v>10</v>
      </c>
      <c r="H239" t="s">
        <v>351</v>
      </c>
      <c r="I239" t="s">
        <v>34</v>
      </c>
      <c r="K239" t="s">
        <v>34</v>
      </c>
      <c r="L239">
        <f>VLOOKUP(A239&amp;"-"&amp;E239,Sheet4!$A$2:$J$578,10,FALSE)</f>
        <v>0.43390898008939455</v>
      </c>
      <c r="N239" t="str">
        <f t="shared" si="6"/>
        <v>37-1</v>
      </c>
      <c r="O239" t="str">
        <f t="shared" si="7"/>
        <v>m</v>
      </c>
    </row>
    <row r="240" spans="1:15">
      <c r="A240">
        <v>54</v>
      </c>
      <c r="B240" t="s">
        <v>470</v>
      </c>
      <c r="C240" s="2" t="s">
        <v>55</v>
      </c>
      <c r="D240">
        <v>54</v>
      </c>
      <c r="E240" s="2">
        <v>6</v>
      </c>
      <c r="F240" s="2" t="s">
        <v>476</v>
      </c>
      <c r="G240">
        <v>9</v>
      </c>
      <c r="H240" t="s">
        <v>477</v>
      </c>
      <c r="I240">
        <v>0</v>
      </c>
      <c r="J240" s="1" t="s">
        <v>34</v>
      </c>
      <c r="K240" t="s">
        <v>34</v>
      </c>
      <c r="L240">
        <f>VLOOKUP(A240&amp;"-"&amp;E240,Sheet4!$A$2:$J$578,10,FALSE)</f>
        <v>0.43558594714744381</v>
      </c>
      <c r="N240" t="str">
        <f t="shared" si="6"/>
        <v>54-6</v>
      </c>
      <c r="O240" t="str">
        <f t="shared" si="7"/>
        <v>m</v>
      </c>
    </row>
    <row r="241" spans="1:15">
      <c r="A241">
        <v>56</v>
      </c>
      <c r="B241" t="s">
        <v>481</v>
      </c>
      <c r="C241" s="2" t="s">
        <v>55</v>
      </c>
      <c r="D241">
        <v>56</v>
      </c>
      <c r="E241" s="2">
        <v>6</v>
      </c>
      <c r="F241" s="2" t="s">
        <v>488</v>
      </c>
      <c r="G241">
        <v>8</v>
      </c>
      <c r="H241" t="s">
        <v>219</v>
      </c>
      <c r="I241" t="s">
        <v>34</v>
      </c>
      <c r="K241" t="s">
        <v>34</v>
      </c>
      <c r="L241">
        <f>VLOOKUP(A241&amp;"-"&amp;E241,Sheet4!$A$2:$J$578,10,FALSE)</f>
        <v>0.43605192606180332</v>
      </c>
      <c r="N241" t="str">
        <f t="shared" si="6"/>
        <v>56-6</v>
      </c>
      <c r="O241" t="str">
        <f t="shared" si="7"/>
        <v>m</v>
      </c>
    </row>
    <row r="242" spans="1:15">
      <c r="A242">
        <v>94</v>
      </c>
      <c r="B242" t="s">
        <v>856</v>
      </c>
      <c r="C242" s="2" t="s">
        <v>9</v>
      </c>
      <c r="D242">
        <v>94</v>
      </c>
      <c r="E242" s="2">
        <v>3</v>
      </c>
      <c r="F242" s="2" t="s">
        <v>859</v>
      </c>
      <c r="G242">
        <v>7</v>
      </c>
      <c r="H242" t="s">
        <v>168</v>
      </c>
      <c r="I242" t="s">
        <v>34</v>
      </c>
      <c r="K242" t="s">
        <v>34</v>
      </c>
      <c r="L242">
        <f>VLOOKUP(A242&amp;"-"&amp;E242,Sheet4!$A$2:$J$578,10,FALSE)</f>
        <v>0.43686717167929195</v>
      </c>
      <c r="N242" t="str">
        <f t="shared" si="6"/>
        <v>94-3</v>
      </c>
      <c r="O242" t="str">
        <f t="shared" si="7"/>
        <v>m</v>
      </c>
    </row>
    <row r="243" spans="1:15">
      <c r="A243">
        <v>44</v>
      </c>
      <c r="B243" t="s">
        <v>400</v>
      </c>
      <c r="C243" s="2" t="s">
        <v>15</v>
      </c>
      <c r="D243">
        <v>44</v>
      </c>
      <c r="E243" s="2">
        <v>5</v>
      </c>
      <c r="F243" s="2" t="s">
        <v>407</v>
      </c>
      <c r="G243">
        <v>8</v>
      </c>
      <c r="H243" t="s">
        <v>386</v>
      </c>
      <c r="I243" t="s">
        <v>34</v>
      </c>
      <c r="K243" t="s">
        <v>34</v>
      </c>
      <c r="L243">
        <f>VLOOKUP(A243&amp;"-"&amp;E243,Sheet4!$A$2:$J$578,10,FALSE)</f>
        <v>0.43745900871357629</v>
      </c>
      <c r="N243" t="str">
        <f t="shared" si="6"/>
        <v>44-5</v>
      </c>
      <c r="O243" t="str">
        <f t="shared" si="7"/>
        <v>m</v>
      </c>
    </row>
    <row r="244" spans="1:15">
      <c r="A244">
        <v>76</v>
      </c>
      <c r="B244" t="s">
        <v>699</v>
      </c>
      <c r="C244" s="2" t="s">
        <v>3</v>
      </c>
      <c r="D244">
        <v>76</v>
      </c>
      <c r="E244" s="2">
        <v>1</v>
      </c>
      <c r="F244" s="2" t="s">
        <v>700</v>
      </c>
      <c r="G244">
        <v>8</v>
      </c>
      <c r="H244" t="s">
        <v>701</v>
      </c>
      <c r="I244" t="s">
        <v>34</v>
      </c>
      <c r="K244" t="s">
        <v>34</v>
      </c>
      <c r="L244">
        <f>VLOOKUP(A244&amp;"-"&amp;E244,Sheet4!$A$2:$J$578,10,FALSE)</f>
        <v>0.43756439524030788</v>
      </c>
      <c r="N244" t="str">
        <f t="shared" si="6"/>
        <v>76-1</v>
      </c>
      <c r="O244" t="str">
        <f t="shared" si="7"/>
        <v>m</v>
      </c>
    </row>
    <row r="245" spans="1:15">
      <c r="A245">
        <v>42</v>
      </c>
      <c r="B245" t="s">
        <v>387</v>
      </c>
      <c r="C245" s="2" t="s">
        <v>3</v>
      </c>
      <c r="D245">
        <v>42</v>
      </c>
      <c r="E245" s="2">
        <v>1</v>
      </c>
      <c r="F245" s="2" t="s">
        <v>388</v>
      </c>
      <c r="G245">
        <v>7</v>
      </c>
      <c r="H245" t="s">
        <v>332</v>
      </c>
      <c r="I245" t="s">
        <v>34</v>
      </c>
      <c r="K245" t="s">
        <v>34</v>
      </c>
      <c r="L245">
        <f>VLOOKUP(A245&amp;"-"&amp;E245,Sheet4!$A$2:$J$578,10,FALSE)</f>
        <v>0.43769968051118213</v>
      </c>
      <c r="N245" t="str">
        <f t="shared" si="6"/>
        <v>42-1</v>
      </c>
      <c r="O245" t="str">
        <f t="shared" si="7"/>
        <v>m</v>
      </c>
    </row>
    <row r="246" spans="1:15">
      <c r="A246">
        <v>33</v>
      </c>
      <c r="B246" t="s">
        <v>300</v>
      </c>
      <c r="C246" s="2" t="s">
        <v>125</v>
      </c>
      <c r="D246">
        <v>33</v>
      </c>
      <c r="E246" s="2">
        <v>12</v>
      </c>
      <c r="F246" s="2" t="s">
        <v>319</v>
      </c>
      <c r="G246">
        <v>5</v>
      </c>
      <c r="H246" t="s">
        <v>98</v>
      </c>
      <c r="I246" t="s">
        <v>34</v>
      </c>
      <c r="K246" t="s">
        <v>34</v>
      </c>
      <c r="L246">
        <f>VLOOKUP(A246&amp;"-"&amp;E246,Sheet4!$A$2:$J$578,10,FALSE)</f>
        <v>0.43856920684292378</v>
      </c>
      <c r="N246" t="str">
        <f t="shared" si="6"/>
        <v>33-12</v>
      </c>
      <c r="O246" t="str">
        <f t="shared" si="7"/>
        <v>m</v>
      </c>
    </row>
    <row r="247" spans="1:15">
      <c r="A247">
        <v>33</v>
      </c>
      <c r="B247" t="s">
        <v>300</v>
      </c>
      <c r="C247" s="2" t="s">
        <v>123</v>
      </c>
      <c r="D247">
        <v>33</v>
      </c>
      <c r="E247" s="2">
        <v>11</v>
      </c>
      <c r="F247" s="2" t="s">
        <v>317</v>
      </c>
      <c r="G247">
        <v>12</v>
      </c>
      <c r="H247" t="s">
        <v>318</v>
      </c>
      <c r="I247" t="s">
        <v>34</v>
      </c>
      <c r="K247" t="s">
        <v>34</v>
      </c>
      <c r="L247">
        <f>VLOOKUP(A247&amp;"-"&amp;E247,Sheet4!$A$2:$J$578,10,FALSE)</f>
        <v>0.44041082712998181</v>
      </c>
      <c r="N247" t="str">
        <f t="shared" si="6"/>
        <v>33-11</v>
      </c>
      <c r="O247" t="str">
        <f t="shared" si="7"/>
        <v>m</v>
      </c>
    </row>
    <row r="248" spans="1:15">
      <c r="A248">
        <v>7</v>
      </c>
      <c r="B248" t="s">
        <v>66</v>
      </c>
      <c r="C248" s="2" t="s">
        <v>9</v>
      </c>
      <c r="D248">
        <v>7</v>
      </c>
      <c r="E248" s="2">
        <v>3</v>
      </c>
      <c r="F248" s="2" t="s">
        <v>71</v>
      </c>
      <c r="G248">
        <v>12</v>
      </c>
      <c r="H248" t="s">
        <v>39</v>
      </c>
      <c r="I248" t="s">
        <v>34</v>
      </c>
      <c r="K248" t="s">
        <v>34</v>
      </c>
      <c r="L248">
        <f>VLOOKUP(A248&amp;"-"&amp;E248,Sheet4!$A$2:$J$578,10,FALSE)</f>
        <v>0.44052206547599104</v>
      </c>
      <c r="N248" t="str">
        <f t="shared" si="6"/>
        <v>7-3</v>
      </c>
      <c r="O248" t="str">
        <f t="shared" si="7"/>
        <v>m</v>
      </c>
    </row>
    <row r="249" spans="1:15">
      <c r="A249">
        <v>40</v>
      </c>
      <c r="B249" t="s">
        <v>376</v>
      </c>
      <c r="C249" s="2" t="s">
        <v>6</v>
      </c>
      <c r="D249">
        <v>40</v>
      </c>
      <c r="E249" s="2">
        <v>2</v>
      </c>
      <c r="F249" s="2" t="s">
        <v>378</v>
      </c>
      <c r="G249">
        <v>7</v>
      </c>
      <c r="H249" t="s">
        <v>368</v>
      </c>
      <c r="I249" t="s">
        <v>34</v>
      </c>
      <c r="K249" t="s">
        <v>34</v>
      </c>
      <c r="L249">
        <f>VLOOKUP(A249&amp;"-"&amp;E249,Sheet4!$A$2:$J$578,10,FALSE)</f>
        <v>0.44120919215723803</v>
      </c>
      <c r="N249" t="str">
        <f t="shared" si="6"/>
        <v>40-2</v>
      </c>
      <c r="O249" t="str">
        <f t="shared" si="7"/>
        <v>m</v>
      </c>
    </row>
    <row r="250" spans="1:15">
      <c r="A250">
        <v>75</v>
      </c>
      <c r="B250" t="s">
        <v>672</v>
      </c>
      <c r="C250" s="2" t="s">
        <v>123</v>
      </c>
      <c r="D250">
        <v>75</v>
      </c>
      <c r="E250" s="2">
        <v>11</v>
      </c>
      <c r="F250" s="2" t="s">
        <v>688</v>
      </c>
      <c r="G250">
        <v>12</v>
      </c>
      <c r="H250" t="s">
        <v>238</v>
      </c>
      <c r="I250" t="s">
        <v>34</v>
      </c>
      <c r="K250" t="s">
        <v>34</v>
      </c>
      <c r="L250">
        <f>VLOOKUP(A250&amp;"-"&amp;E250,Sheet4!$A$2:$J$578,10,FALSE)</f>
        <v>0.44161723932193875</v>
      </c>
      <c r="N250" t="str">
        <f t="shared" si="6"/>
        <v>75-11</v>
      </c>
      <c r="O250" t="str">
        <f t="shared" si="7"/>
        <v>m</v>
      </c>
    </row>
    <row r="251" spans="1:15">
      <c r="A251">
        <v>35</v>
      </c>
      <c r="B251" t="s">
        <v>337</v>
      </c>
      <c r="C251" s="2" t="s">
        <v>12</v>
      </c>
      <c r="D251">
        <v>35</v>
      </c>
      <c r="E251" s="2">
        <v>4</v>
      </c>
      <c r="F251" s="2" t="s">
        <v>341</v>
      </c>
      <c r="G251">
        <v>10</v>
      </c>
      <c r="H251" t="s">
        <v>107</v>
      </c>
      <c r="I251">
        <v>0</v>
      </c>
      <c r="J251" s="1" t="s">
        <v>34</v>
      </c>
      <c r="K251" t="s">
        <v>34</v>
      </c>
      <c r="L251">
        <f>VLOOKUP(A251&amp;"-"&amp;E251,Sheet4!$A$2:$J$578,10,FALSE)</f>
        <v>0.44210835413302013</v>
      </c>
      <c r="N251" t="str">
        <f t="shared" si="6"/>
        <v>35-4</v>
      </c>
      <c r="O251" t="str">
        <f t="shared" si="7"/>
        <v>m</v>
      </c>
    </row>
    <row r="252" spans="1:15">
      <c r="A252">
        <v>36</v>
      </c>
      <c r="B252" t="s">
        <v>346</v>
      </c>
      <c r="C252" s="2" t="s">
        <v>3</v>
      </c>
      <c r="D252">
        <v>36</v>
      </c>
      <c r="E252" s="2">
        <v>1</v>
      </c>
      <c r="F252" s="2" t="s">
        <v>347</v>
      </c>
      <c r="G252">
        <v>9</v>
      </c>
      <c r="H252" t="s">
        <v>89</v>
      </c>
      <c r="I252" t="s">
        <v>34</v>
      </c>
      <c r="K252" t="s">
        <v>34</v>
      </c>
      <c r="L252">
        <f>VLOOKUP(A252&amp;"-"&amp;E252,Sheet4!$A$2:$J$578,10,FALSE)</f>
        <v>0.44291303430250489</v>
      </c>
      <c r="N252" t="str">
        <f t="shared" si="6"/>
        <v>36-1</v>
      </c>
      <c r="O252" t="str">
        <f t="shared" si="7"/>
        <v>m</v>
      </c>
    </row>
    <row r="253" spans="1:15">
      <c r="A253">
        <v>22</v>
      </c>
      <c r="B253" t="s">
        <v>198</v>
      </c>
      <c r="C253" s="2" t="s">
        <v>9</v>
      </c>
      <c r="D253">
        <v>22</v>
      </c>
      <c r="E253" s="2">
        <v>3</v>
      </c>
      <c r="F253" s="2" t="s">
        <v>202</v>
      </c>
      <c r="G253">
        <v>5</v>
      </c>
      <c r="H253" t="s">
        <v>203</v>
      </c>
      <c r="I253" t="s">
        <v>34</v>
      </c>
      <c r="K253" t="s">
        <v>34</v>
      </c>
      <c r="L253">
        <f>VLOOKUP(A253&amp;"-"&amp;E253,Sheet4!$A$2:$J$578,10,FALSE)</f>
        <v>0.44292186049129123</v>
      </c>
      <c r="N253" t="str">
        <f t="shared" si="6"/>
        <v>22-3</v>
      </c>
      <c r="O253" t="str">
        <f t="shared" si="7"/>
        <v>m</v>
      </c>
    </row>
    <row r="254" spans="1:15">
      <c r="A254">
        <v>36</v>
      </c>
      <c r="B254" t="s">
        <v>346</v>
      </c>
      <c r="C254" s="2" t="s">
        <v>6</v>
      </c>
      <c r="D254">
        <v>36</v>
      </c>
      <c r="E254" s="2">
        <v>2</v>
      </c>
      <c r="F254" s="2" t="s">
        <v>348</v>
      </c>
      <c r="G254">
        <v>8</v>
      </c>
      <c r="H254" t="s">
        <v>86</v>
      </c>
      <c r="I254" t="s">
        <v>34</v>
      </c>
      <c r="K254" t="s">
        <v>34</v>
      </c>
      <c r="L254">
        <f>VLOOKUP(A254&amp;"-"&amp;E254,Sheet4!$A$2:$J$578,10,FALSE)</f>
        <v>0.4438154542881404</v>
      </c>
      <c r="N254" t="str">
        <f t="shared" si="6"/>
        <v>36-2</v>
      </c>
      <c r="O254" t="str">
        <f t="shared" si="7"/>
        <v>m</v>
      </c>
    </row>
    <row r="255" spans="1:15">
      <c r="A255">
        <v>29</v>
      </c>
      <c r="B255" t="s">
        <v>252</v>
      </c>
      <c r="C255" s="2" t="s">
        <v>15</v>
      </c>
      <c r="D255">
        <v>29</v>
      </c>
      <c r="E255" s="2">
        <v>5</v>
      </c>
      <c r="F255" s="2" t="s">
        <v>260</v>
      </c>
      <c r="G255">
        <v>8</v>
      </c>
      <c r="H255" t="s">
        <v>219</v>
      </c>
      <c r="I255" t="s">
        <v>34</v>
      </c>
      <c r="K255" t="s">
        <v>34</v>
      </c>
      <c r="L255">
        <f>VLOOKUP(A255&amp;"-"&amp;E255,Sheet4!$A$2:$J$578,10,FALSE)</f>
        <v>0.4461792725367158</v>
      </c>
      <c r="N255" t="str">
        <f t="shared" si="6"/>
        <v>29-5</v>
      </c>
      <c r="O255" t="str">
        <f t="shared" si="7"/>
        <v>m</v>
      </c>
    </row>
    <row r="256" spans="1:15">
      <c r="A256">
        <v>40</v>
      </c>
      <c r="B256" t="s">
        <v>376</v>
      </c>
      <c r="C256" s="2" t="s">
        <v>3</v>
      </c>
      <c r="D256">
        <v>40</v>
      </c>
      <c r="E256" s="2">
        <v>1</v>
      </c>
      <c r="F256" s="2" t="s">
        <v>377</v>
      </c>
      <c r="G256">
        <v>6</v>
      </c>
      <c r="H256" t="s">
        <v>102</v>
      </c>
      <c r="I256" t="s">
        <v>34</v>
      </c>
      <c r="K256" t="s">
        <v>34</v>
      </c>
      <c r="L256">
        <f>VLOOKUP(A256&amp;"-"&amp;E256,Sheet4!$A$2:$J$578,10,FALSE)</f>
        <v>0.44639412034910425</v>
      </c>
      <c r="N256" t="str">
        <f t="shared" si="6"/>
        <v>40-1</v>
      </c>
      <c r="O256" t="str">
        <f t="shared" si="7"/>
        <v>m</v>
      </c>
    </row>
    <row r="257" spans="1:15">
      <c r="A257">
        <v>86</v>
      </c>
      <c r="B257" t="s">
        <v>786</v>
      </c>
      <c r="C257" s="2" t="s">
        <v>9</v>
      </c>
      <c r="D257">
        <v>86</v>
      </c>
      <c r="E257" s="2">
        <v>3</v>
      </c>
      <c r="F257" s="2" t="s">
        <v>789</v>
      </c>
      <c r="G257">
        <v>11</v>
      </c>
      <c r="H257" t="s">
        <v>790</v>
      </c>
      <c r="I257" t="s">
        <v>34</v>
      </c>
      <c r="K257" t="s">
        <v>34</v>
      </c>
      <c r="L257">
        <f>VLOOKUP(A257&amp;"-"&amp;E257,Sheet4!$A$2:$J$578,10,FALSE)</f>
        <v>0.44670480316826322</v>
      </c>
      <c r="N257" t="str">
        <f t="shared" si="6"/>
        <v>86-3</v>
      </c>
      <c r="O257" t="str">
        <f t="shared" si="7"/>
        <v>m</v>
      </c>
    </row>
    <row r="258" spans="1:15">
      <c r="A258">
        <v>38</v>
      </c>
      <c r="B258" t="s">
        <v>356</v>
      </c>
      <c r="C258" s="2" t="s">
        <v>15</v>
      </c>
      <c r="D258">
        <v>38</v>
      </c>
      <c r="E258" s="2">
        <v>5</v>
      </c>
      <c r="F258" s="2" t="s">
        <v>363</v>
      </c>
      <c r="G258">
        <v>7</v>
      </c>
      <c r="H258" t="s">
        <v>14</v>
      </c>
      <c r="I258" t="s">
        <v>34</v>
      </c>
      <c r="K258" t="s">
        <v>34</v>
      </c>
      <c r="L258">
        <f>VLOOKUP(A258&amp;"-"&amp;E258,Sheet4!$A$2:$J$578,10,FALSE)</f>
        <v>0.44707056825400943</v>
      </c>
      <c r="N258" t="str">
        <f t="shared" ref="N258:N321" si="8">A258&amp;"-"&amp;E258</f>
        <v>38-5</v>
      </c>
      <c r="O258" t="str">
        <f t="shared" si="7"/>
        <v>m</v>
      </c>
    </row>
    <row r="259" spans="1:15">
      <c r="A259">
        <v>7</v>
      </c>
      <c r="B259" t="s">
        <v>66</v>
      </c>
      <c r="C259" s="2" t="s">
        <v>3</v>
      </c>
      <c r="D259">
        <v>7</v>
      </c>
      <c r="E259" s="2">
        <v>1</v>
      </c>
      <c r="F259" s="2" t="s">
        <v>67</v>
      </c>
      <c r="G259">
        <v>7</v>
      </c>
      <c r="H259" t="s">
        <v>68</v>
      </c>
      <c r="I259" t="s">
        <v>34</v>
      </c>
      <c r="K259" t="s">
        <v>34</v>
      </c>
      <c r="L259">
        <f>VLOOKUP(A259&amp;"-"&amp;E259,Sheet4!$A$2:$J$578,10,FALSE)</f>
        <v>0.44772654091887404</v>
      </c>
      <c r="N259" t="str">
        <f t="shared" si="8"/>
        <v>7-1</v>
      </c>
      <c r="O259" t="str">
        <f t="shared" ref="O259:O322" si="9">K259</f>
        <v>m</v>
      </c>
    </row>
    <row r="260" spans="1:15">
      <c r="A260">
        <v>17</v>
      </c>
      <c r="B260" t="s">
        <v>159</v>
      </c>
      <c r="C260" s="2" t="s">
        <v>6</v>
      </c>
      <c r="D260">
        <v>17</v>
      </c>
      <c r="E260" s="2">
        <v>2</v>
      </c>
      <c r="F260" s="2" t="s">
        <v>162</v>
      </c>
      <c r="G260">
        <v>11</v>
      </c>
      <c r="H260" t="s">
        <v>163</v>
      </c>
      <c r="I260" t="s">
        <v>34</v>
      </c>
      <c r="K260" t="s">
        <v>34</v>
      </c>
      <c r="L260">
        <f>VLOOKUP(A260&amp;"-"&amp;E260,Sheet4!$A$2:$J$578,10,FALSE)</f>
        <v>0.44797886393659181</v>
      </c>
      <c r="N260" t="str">
        <f t="shared" si="8"/>
        <v>17-2</v>
      </c>
      <c r="O260" t="str">
        <f t="shared" si="9"/>
        <v>m</v>
      </c>
    </row>
    <row r="261" spans="1:15">
      <c r="A261">
        <v>63</v>
      </c>
      <c r="B261" t="s">
        <v>576</v>
      </c>
      <c r="C261" s="2" t="s">
        <v>9</v>
      </c>
      <c r="D261">
        <v>63</v>
      </c>
      <c r="E261" s="2">
        <v>3</v>
      </c>
      <c r="F261" s="2" t="s">
        <v>580</v>
      </c>
      <c r="G261">
        <v>6</v>
      </c>
      <c r="H261" t="s">
        <v>174</v>
      </c>
      <c r="I261" t="s">
        <v>34</v>
      </c>
      <c r="K261" t="s">
        <v>34</v>
      </c>
      <c r="L261">
        <f>VLOOKUP(A261&amp;"-"&amp;E261,Sheet4!$A$2:$J$578,10,FALSE)</f>
        <v>0.44827285034280973</v>
      </c>
      <c r="N261" t="str">
        <f t="shared" si="8"/>
        <v>63-3</v>
      </c>
      <c r="O261" t="str">
        <f t="shared" si="9"/>
        <v>m</v>
      </c>
    </row>
    <row r="262" spans="1:15">
      <c r="A262" t="s">
        <v>1864</v>
      </c>
      <c r="B262" t="s">
        <v>909</v>
      </c>
      <c r="C262" s="2" t="s">
        <v>3</v>
      </c>
      <c r="D262">
        <v>976</v>
      </c>
      <c r="E262" s="2">
        <v>1</v>
      </c>
      <c r="F262" s="2" t="s">
        <v>910</v>
      </c>
      <c r="G262">
        <v>7</v>
      </c>
      <c r="H262" t="s">
        <v>911</v>
      </c>
      <c r="I262" t="s">
        <v>34</v>
      </c>
      <c r="K262" t="s">
        <v>34</v>
      </c>
      <c r="L262">
        <f>VLOOKUP(A262&amp;"-"&amp;E262,Sheet4!$A$2:$J$578,10,FALSE)</f>
        <v>0.44913731128684398</v>
      </c>
      <c r="N262" t="str">
        <f t="shared" si="8"/>
        <v>ZM-1</v>
      </c>
      <c r="O262" t="str">
        <f t="shared" si="9"/>
        <v>m</v>
      </c>
    </row>
    <row r="263" spans="1:15">
      <c r="A263">
        <v>33</v>
      </c>
      <c r="B263" t="s">
        <v>300</v>
      </c>
      <c r="C263" s="2" t="s">
        <v>15</v>
      </c>
      <c r="D263">
        <v>33</v>
      </c>
      <c r="E263" s="2">
        <v>5</v>
      </c>
      <c r="F263" s="2" t="s">
        <v>306</v>
      </c>
      <c r="G263">
        <v>6</v>
      </c>
      <c r="H263" t="s">
        <v>307</v>
      </c>
      <c r="I263" t="s">
        <v>34</v>
      </c>
      <c r="K263" t="s">
        <v>34</v>
      </c>
      <c r="L263">
        <f>VLOOKUP(A263&amp;"-"&amp;E263,Sheet4!$A$2:$J$578,10,FALSE)</f>
        <v>0.44915696806923305</v>
      </c>
      <c r="N263" t="str">
        <f t="shared" si="8"/>
        <v>33-5</v>
      </c>
      <c r="O263" t="str">
        <f t="shared" si="9"/>
        <v>m</v>
      </c>
    </row>
    <row r="264" spans="1:15">
      <c r="A264">
        <v>15</v>
      </c>
      <c r="B264" t="s">
        <v>149</v>
      </c>
      <c r="C264" s="2" t="s">
        <v>3</v>
      </c>
      <c r="D264">
        <v>15</v>
      </c>
      <c r="E264" s="2">
        <v>1</v>
      </c>
      <c r="F264" s="2" t="s">
        <v>150</v>
      </c>
      <c r="G264">
        <v>8</v>
      </c>
      <c r="H264" t="s">
        <v>151</v>
      </c>
      <c r="I264" t="s">
        <v>34</v>
      </c>
      <c r="K264" t="s">
        <v>34</v>
      </c>
      <c r="L264">
        <f>VLOOKUP(A264&amp;"-"&amp;E264,Sheet4!$A$2:$J$578,10,FALSE)</f>
        <v>0.45010342270616244</v>
      </c>
      <c r="N264" t="str">
        <f t="shared" si="8"/>
        <v>15-1</v>
      </c>
      <c r="O264" t="str">
        <f t="shared" si="9"/>
        <v>m</v>
      </c>
    </row>
    <row r="265" spans="1:15">
      <c r="A265">
        <v>95</v>
      </c>
      <c r="B265" t="s">
        <v>869</v>
      </c>
      <c r="C265" s="2" t="s">
        <v>63</v>
      </c>
      <c r="D265">
        <v>95</v>
      </c>
      <c r="E265" s="2">
        <v>9</v>
      </c>
      <c r="F265" s="2" t="s">
        <v>880</v>
      </c>
      <c r="G265">
        <v>7</v>
      </c>
      <c r="H265" t="s">
        <v>881</v>
      </c>
      <c r="I265" t="s">
        <v>34</v>
      </c>
      <c r="K265" t="s">
        <v>34</v>
      </c>
      <c r="L265">
        <f>VLOOKUP(A265&amp;"-"&amp;E265,Sheet4!$A$2:$J$578,10,FALSE)</f>
        <v>0.4504157776138154</v>
      </c>
      <c r="N265" t="str">
        <f t="shared" si="8"/>
        <v>95-9</v>
      </c>
      <c r="O265" t="str">
        <f t="shared" si="9"/>
        <v>m</v>
      </c>
    </row>
    <row r="266" spans="1:15">
      <c r="A266">
        <v>16</v>
      </c>
      <c r="B266" t="s">
        <v>153</v>
      </c>
      <c r="C266" s="2" t="s">
        <v>6</v>
      </c>
      <c r="D266">
        <v>16</v>
      </c>
      <c r="E266" s="2">
        <v>2</v>
      </c>
      <c r="F266" s="2" t="s">
        <v>156</v>
      </c>
      <c r="G266">
        <v>7</v>
      </c>
      <c r="H266" t="s">
        <v>31</v>
      </c>
      <c r="I266" t="s">
        <v>34</v>
      </c>
      <c r="K266" t="s">
        <v>34</v>
      </c>
      <c r="L266">
        <f>VLOOKUP(A266&amp;"-"&amp;E266,Sheet4!$A$2:$J$578,10,FALSE)</f>
        <v>0.45178382197103495</v>
      </c>
      <c r="N266" t="str">
        <f t="shared" si="8"/>
        <v>16-2</v>
      </c>
      <c r="O266" t="str">
        <f t="shared" si="9"/>
        <v>m</v>
      </c>
    </row>
    <row r="267" spans="1:15">
      <c r="A267">
        <v>24</v>
      </c>
      <c r="B267" t="s">
        <v>208</v>
      </c>
      <c r="C267" s="2" t="s">
        <v>6</v>
      </c>
      <c r="D267">
        <v>24</v>
      </c>
      <c r="E267" s="2">
        <v>2</v>
      </c>
      <c r="F267" s="2" t="s">
        <v>210</v>
      </c>
      <c r="G267">
        <v>10</v>
      </c>
      <c r="H267" t="s">
        <v>107</v>
      </c>
      <c r="I267">
        <v>0</v>
      </c>
      <c r="J267" s="1" t="s">
        <v>34</v>
      </c>
      <c r="K267" t="s">
        <v>34</v>
      </c>
      <c r="L267">
        <f>VLOOKUP(A267&amp;"-"&amp;E267,Sheet4!$A$2:$J$578,10,FALSE)</f>
        <v>0.45251247186944277</v>
      </c>
      <c r="N267" t="str">
        <f t="shared" si="8"/>
        <v>24-2</v>
      </c>
      <c r="O267" t="str">
        <f t="shared" si="9"/>
        <v>m</v>
      </c>
    </row>
    <row r="268" spans="1:15">
      <c r="A268">
        <v>22</v>
      </c>
      <c r="B268" t="s">
        <v>198</v>
      </c>
      <c r="C268" s="2" t="s">
        <v>6</v>
      </c>
      <c r="D268">
        <v>22</v>
      </c>
      <c r="E268" s="2">
        <v>2</v>
      </c>
      <c r="F268" s="2" t="s">
        <v>201</v>
      </c>
      <c r="G268">
        <v>7</v>
      </c>
      <c r="H268" t="s">
        <v>14</v>
      </c>
      <c r="I268" t="s">
        <v>34</v>
      </c>
      <c r="K268" t="s">
        <v>34</v>
      </c>
      <c r="L268">
        <f>VLOOKUP(A268&amp;"-"&amp;E268,Sheet4!$A$2:$J$578,10,FALSE)</f>
        <v>0.45252716720979447</v>
      </c>
      <c r="N268" t="str">
        <f t="shared" si="8"/>
        <v>22-2</v>
      </c>
      <c r="O268" t="str">
        <f t="shared" si="9"/>
        <v>m</v>
      </c>
    </row>
    <row r="269" spans="1:15">
      <c r="A269">
        <v>17</v>
      </c>
      <c r="B269" t="s">
        <v>159</v>
      </c>
      <c r="C269" s="2" t="s">
        <v>9</v>
      </c>
      <c r="D269">
        <v>17</v>
      </c>
      <c r="E269" s="2">
        <v>3</v>
      </c>
      <c r="F269" s="2" t="s">
        <v>164</v>
      </c>
      <c r="G269">
        <v>9</v>
      </c>
      <c r="H269" t="s">
        <v>165</v>
      </c>
      <c r="I269" t="s">
        <v>34</v>
      </c>
      <c r="K269" t="s">
        <v>34</v>
      </c>
      <c r="L269">
        <f>VLOOKUP(A269&amp;"-"&amp;E269,Sheet4!$A$2:$J$578,10,FALSE)</f>
        <v>0.45307598745278793</v>
      </c>
      <c r="N269" t="str">
        <f t="shared" si="8"/>
        <v>17-3</v>
      </c>
      <c r="O269" t="str">
        <f t="shared" si="9"/>
        <v>m</v>
      </c>
    </row>
    <row r="270" spans="1:15">
      <c r="A270" t="s">
        <v>1871</v>
      </c>
      <c r="C270" s="2" t="s">
        <v>58</v>
      </c>
      <c r="D270" t="s">
        <v>925</v>
      </c>
      <c r="E270" s="2">
        <v>7</v>
      </c>
      <c r="F270" s="2" t="s">
        <v>933</v>
      </c>
      <c r="G270">
        <v>6</v>
      </c>
      <c r="H270" t="s">
        <v>934</v>
      </c>
      <c r="I270" t="s">
        <v>34</v>
      </c>
      <c r="K270" t="s">
        <v>34</v>
      </c>
      <c r="L270">
        <f>VLOOKUP(A270&amp;"-"&amp;E270,Sheet4!$A$2:$J$578,10,FALSE)</f>
        <v>0.45338902082821497</v>
      </c>
      <c r="N270" t="str">
        <f t="shared" si="8"/>
        <v>ZZ-7</v>
      </c>
      <c r="O270" t="str">
        <f t="shared" si="9"/>
        <v>m</v>
      </c>
    </row>
    <row r="271" spans="1:15">
      <c r="A271">
        <v>31</v>
      </c>
      <c r="B271" t="s">
        <v>276</v>
      </c>
      <c r="C271" s="2" t="s">
        <v>15</v>
      </c>
      <c r="D271">
        <v>31</v>
      </c>
      <c r="E271" s="2">
        <v>5</v>
      </c>
      <c r="F271" s="2" t="s">
        <v>283</v>
      </c>
      <c r="G271">
        <v>9</v>
      </c>
      <c r="H271" t="s">
        <v>284</v>
      </c>
      <c r="I271" t="s">
        <v>34</v>
      </c>
      <c r="K271" t="s">
        <v>34</v>
      </c>
      <c r="L271">
        <f>VLOOKUP(A271&amp;"-"&amp;E271,Sheet4!$A$2:$J$578,10,FALSE)</f>
        <v>0.45365724848164773</v>
      </c>
      <c r="N271" t="str">
        <f t="shared" si="8"/>
        <v>31-5</v>
      </c>
      <c r="O271" t="str">
        <f t="shared" si="9"/>
        <v>m</v>
      </c>
    </row>
    <row r="272" spans="1:15">
      <c r="A272">
        <v>91</v>
      </c>
      <c r="B272" t="s">
        <v>812</v>
      </c>
      <c r="C272" s="2" t="s">
        <v>15</v>
      </c>
      <c r="D272">
        <v>91</v>
      </c>
      <c r="E272" s="2">
        <v>5</v>
      </c>
      <c r="F272" s="2" t="s">
        <v>818</v>
      </c>
      <c r="G272">
        <v>6</v>
      </c>
      <c r="H272" t="s">
        <v>231</v>
      </c>
      <c r="I272" t="s">
        <v>34</v>
      </c>
      <c r="K272" t="s">
        <v>34</v>
      </c>
      <c r="L272">
        <f>VLOOKUP(A272&amp;"-"&amp;E272,Sheet4!$A$2:$J$578,10,FALSE)</f>
        <v>0.45453202334342913</v>
      </c>
      <c r="N272" t="str">
        <f t="shared" si="8"/>
        <v>91-5</v>
      </c>
      <c r="O272" t="str">
        <f t="shared" si="9"/>
        <v>m</v>
      </c>
    </row>
    <row r="273" spans="1:15">
      <c r="A273">
        <v>80</v>
      </c>
      <c r="B273" t="s">
        <v>748</v>
      </c>
      <c r="C273" s="2" t="s">
        <v>6</v>
      </c>
      <c r="D273">
        <v>80</v>
      </c>
      <c r="E273" s="2">
        <v>2</v>
      </c>
      <c r="F273" s="2" t="s">
        <v>750</v>
      </c>
      <c r="G273">
        <v>8</v>
      </c>
      <c r="H273" t="s">
        <v>247</v>
      </c>
      <c r="I273" t="s">
        <v>34</v>
      </c>
      <c r="K273" t="s">
        <v>34</v>
      </c>
      <c r="L273">
        <f>VLOOKUP(A273&amp;"-"&amp;E273,Sheet4!$A$2:$J$578,10,FALSE)</f>
        <v>0.45519649726126954</v>
      </c>
      <c r="N273" t="str">
        <f t="shared" si="8"/>
        <v>80-2</v>
      </c>
      <c r="O273" t="str">
        <f t="shared" si="9"/>
        <v>m</v>
      </c>
    </row>
    <row r="274" spans="1:15">
      <c r="A274">
        <v>59</v>
      </c>
      <c r="B274" t="s">
        <v>507</v>
      </c>
      <c r="C274" s="2" t="s">
        <v>125</v>
      </c>
      <c r="D274">
        <v>59</v>
      </c>
      <c r="E274" s="2">
        <v>12</v>
      </c>
      <c r="F274" s="2" t="s">
        <v>527</v>
      </c>
      <c r="G274">
        <v>8</v>
      </c>
      <c r="H274" t="s">
        <v>11</v>
      </c>
      <c r="I274" t="s">
        <v>34</v>
      </c>
      <c r="K274" t="s">
        <v>34</v>
      </c>
      <c r="L274">
        <f>VLOOKUP(A274&amp;"-"&amp;E274,Sheet4!$A$2:$J$578,10,FALSE)</f>
        <v>0.45979572350337083</v>
      </c>
      <c r="N274" t="str">
        <f t="shared" si="8"/>
        <v>59-12</v>
      </c>
      <c r="O274" t="str">
        <f t="shared" si="9"/>
        <v>m</v>
      </c>
    </row>
    <row r="275" spans="1:15">
      <c r="A275">
        <v>14</v>
      </c>
      <c r="B275" t="s">
        <v>138</v>
      </c>
      <c r="C275" s="2" t="s">
        <v>55</v>
      </c>
      <c r="D275">
        <v>14</v>
      </c>
      <c r="E275" s="2">
        <v>6</v>
      </c>
      <c r="F275" s="2" t="s">
        <v>147</v>
      </c>
      <c r="G275">
        <v>10</v>
      </c>
      <c r="H275" t="s">
        <v>148</v>
      </c>
      <c r="I275" t="s">
        <v>34</v>
      </c>
      <c r="K275" t="s">
        <v>34</v>
      </c>
      <c r="L275">
        <f>VLOOKUP(A275&amp;"-"&amp;E275,Sheet4!$A$2:$J$578,10,FALSE)</f>
        <v>0.45995429641254371</v>
      </c>
      <c r="N275" t="str">
        <f t="shared" si="8"/>
        <v>14-6</v>
      </c>
      <c r="O275" t="str">
        <f t="shared" si="9"/>
        <v>m</v>
      </c>
    </row>
    <row r="276" spans="1:15">
      <c r="A276">
        <v>69</v>
      </c>
      <c r="B276" t="s">
        <v>622</v>
      </c>
      <c r="C276" s="2" t="s">
        <v>3</v>
      </c>
      <c r="D276">
        <v>69</v>
      </c>
      <c r="E276" s="2">
        <v>1</v>
      </c>
      <c r="F276" s="2" t="s">
        <v>623</v>
      </c>
      <c r="G276">
        <v>7</v>
      </c>
      <c r="H276" t="s">
        <v>14</v>
      </c>
      <c r="I276" t="s">
        <v>34</v>
      </c>
      <c r="K276" t="s">
        <v>34</v>
      </c>
      <c r="L276">
        <f>VLOOKUP(A276&amp;"-"&amp;E276,Sheet4!$A$2:$J$578,10,FALSE)</f>
        <v>0.46019890718974804</v>
      </c>
      <c r="N276" t="str">
        <f t="shared" si="8"/>
        <v>69-1</v>
      </c>
      <c r="O276" t="str">
        <f t="shared" si="9"/>
        <v>m</v>
      </c>
    </row>
    <row r="277" spans="1:15">
      <c r="A277">
        <v>81</v>
      </c>
      <c r="B277" t="s">
        <v>754</v>
      </c>
      <c r="C277" s="2" t="s">
        <v>3</v>
      </c>
      <c r="D277">
        <v>81</v>
      </c>
      <c r="E277" s="2">
        <v>1</v>
      </c>
      <c r="F277" s="2" t="s">
        <v>755</v>
      </c>
      <c r="G277">
        <v>8</v>
      </c>
      <c r="H277" t="s">
        <v>122</v>
      </c>
      <c r="I277" t="s">
        <v>34</v>
      </c>
      <c r="K277" t="s">
        <v>34</v>
      </c>
      <c r="L277">
        <f>VLOOKUP(A277&amp;"-"&amp;E277,Sheet4!$A$2:$J$578,10,FALSE)</f>
        <v>0.46034078000757289</v>
      </c>
      <c r="N277" t="str">
        <f t="shared" si="8"/>
        <v>81-1</v>
      </c>
      <c r="O277" t="str">
        <f t="shared" si="9"/>
        <v>m</v>
      </c>
    </row>
    <row r="278" spans="1:15">
      <c r="A278">
        <v>38</v>
      </c>
      <c r="B278" t="s">
        <v>356</v>
      </c>
      <c r="C278" s="2" t="s">
        <v>3</v>
      </c>
      <c r="D278">
        <v>38</v>
      </c>
      <c r="E278" s="2">
        <v>1</v>
      </c>
      <c r="F278" s="2" t="s">
        <v>357</v>
      </c>
      <c r="G278">
        <v>12</v>
      </c>
      <c r="H278" t="s">
        <v>39</v>
      </c>
      <c r="I278" t="s">
        <v>34</v>
      </c>
      <c r="K278" t="s">
        <v>34</v>
      </c>
      <c r="L278">
        <f>VLOOKUP(A278&amp;"-"&amp;E278,Sheet4!$A$2:$J$578,10,FALSE)</f>
        <v>0.46049237983587338</v>
      </c>
      <c r="N278" t="str">
        <f t="shared" si="8"/>
        <v>38-1</v>
      </c>
      <c r="O278" t="str">
        <f t="shared" si="9"/>
        <v>m</v>
      </c>
    </row>
    <row r="279" spans="1:15">
      <c r="A279">
        <v>18</v>
      </c>
      <c r="B279" t="s">
        <v>169</v>
      </c>
      <c r="C279" s="2" t="s">
        <v>9</v>
      </c>
      <c r="D279">
        <v>18</v>
      </c>
      <c r="E279" s="2">
        <v>3</v>
      </c>
      <c r="F279" s="2" t="s">
        <v>173</v>
      </c>
      <c r="G279">
        <v>6</v>
      </c>
      <c r="H279" t="s">
        <v>174</v>
      </c>
      <c r="I279" t="s">
        <v>34</v>
      </c>
      <c r="K279" t="s">
        <v>34</v>
      </c>
      <c r="L279">
        <f>VLOOKUP(A279&amp;"-"&amp;E279,Sheet4!$A$2:$J$578,10,FALSE)</f>
        <v>0.46156201206257846</v>
      </c>
      <c r="N279" t="str">
        <f t="shared" si="8"/>
        <v>18-3</v>
      </c>
      <c r="O279" t="str">
        <f t="shared" si="9"/>
        <v>m</v>
      </c>
    </row>
    <row r="280" spans="1:15">
      <c r="A280">
        <v>49</v>
      </c>
      <c r="B280" t="s">
        <v>436</v>
      </c>
      <c r="C280" s="2" t="s">
        <v>6</v>
      </c>
      <c r="D280">
        <v>49</v>
      </c>
      <c r="E280" s="2">
        <v>2</v>
      </c>
      <c r="F280" s="2" t="s">
        <v>438</v>
      </c>
      <c r="G280">
        <v>8</v>
      </c>
      <c r="H280" t="s">
        <v>439</v>
      </c>
      <c r="I280" t="s">
        <v>34</v>
      </c>
      <c r="K280" t="s">
        <v>34</v>
      </c>
      <c r="L280">
        <f>VLOOKUP(A280&amp;"-"&amp;E280,Sheet4!$A$2:$J$578,10,FALSE)</f>
        <v>0.46160832708609656</v>
      </c>
      <c r="N280" t="str">
        <f t="shared" si="8"/>
        <v>49-2</v>
      </c>
      <c r="O280" t="str">
        <f t="shared" si="9"/>
        <v>m</v>
      </c>
    </row>
    <row r="281" spans="1:15">
      <c r="A281">
        <v>59</v>
      </c>
      <c r="B281" t="s">
        <v>507</v>
      </c>
      <c r="C281" s="2" t="s">
        <v>123</v>
      </c>
      <c r="D281">
        <v>59</v>
      </c>
      <c r="E281" s="2">
        <v>11</v>
      </c>
      <c r="F281" s="2" t="s">
        <v>526</v>
      </c>
      <c r="G281">
        <v>8</v>
      </c>
      <c r="H281" t="s">
        <v>309</v>
      </c>
      <c r="I281" t="s">
        <v>34</v>
      </c>
      <c r="K281" t="s">
        <v>34</v>
      </c>
      <c r="L281">
        <f>VLOOKUP(A281&amp;"-"&amp;E281,Sheet4!$A$2:$J$578,10,FALSE)</f>
        <v>0.46165153347930604</v>
      </c>
      <c r="N281" t="str">
        <f t="shared" si="8"/>
        <v>59-11</v>
      </c>
      <c r="O281" t="str">
        <f t="shared" si="9"/>
        <v>m</v>
      </c>
    </row>
    <row r="282" spans="1:15">
      <c r="A282">
        <v>32</v>
      </c>
      <c r="B282" t="s">
        <v>295</v>
      </c>
      <c r="C282" s="2" t="s">
        <v>6</v>
      </c>
      <c r="D282">
        <v>32</v>
      </c>
      <c r="E282" s="2">
        <v>2</v>
      </c>
      <c r="F282" s="2" t="s">
        <v>298</v>
      </c>
      <c r="G282">
        <v>7</v>
      </c>
      <c r="H282" t="s">
        <v>299</v>
      </c>
      <c r="I282" t="s">
        <v>34</v>
      </c>
      <c r="K282" t="s">
        <v>34</v>
      </c>
      <c r="L282">
        <f>VLOOKUP(A282&amp;"-"&amp;E282,Sheet4!$A$2:$J$578,10,FALSE)</f>
        <v>0.46296296296296297</v>
      </c>
      <c r="N282" t="str">
        <f t="shared" si="8"/>
        <v>32-2</v>
      </c>
      <c r="O282" t="str">
        <f t="shared" si="9"/>
        <v>m</v>
      </c>
    </row>
    <row r="283" spans="1:15">
      <c r="A283">
        <v>62</v>
      </c>
      <c r="B283" t="s">
        <v>561</v>
      </c>
      <c r="C283" s="2" t="s">
        <v>6</v>
      </c>
      <c r="D283">
        <v>62</v>
      </c>
      <c r="E283" s="2">
        <v>2</v>
      </c>
      <c r="F283" s="2" t="s">
        <v>563</v>
      </c>
      <c r="G283">
        <v>11</v>
      </c>
      <c r="H283" t="s">
        <v>375</v>
      </c>
      <c r="I283" t="s">
        <v>34</v>
      </c>
      <c r="K283" t="s">
        <v>34</v>
      </c>
      <c r="L283">
        <f>VLOOKUP(A283&amp;"-"&amp;E283,Sheet4!$A$2:$J$578,10,FALSE)</f>
        <v>0.46300253670535785</v>
      </c>
      <c r="N283" t="str">
        <f t="shared" si="8"/>
        <v>62-2</v>
      </c>
      <c r="O283" t="str">
        <f t="shared" si="9"/>
        <v>m</v>
      </c>
    </row>
    <row r="284" spans="1:15">
      <c r="A284">
        <v>80</v>
      </c>
      <c r="B284" t="s">
        <v>748</v>
      </c>
      <c r="C284" s="2" t="s">
        <v>15</v>
      </c>
      <c r="D284">
        <v>80</v>
      </c>
      <c r="E284" s="2">
        <v>5</v>
      </c>
      <c r="F284" s="2" t="s">
        <v>753</v>
      </c>
      <c r="G284">
        <v>9</v>
      </c>
      <c r="H284" t="s">
        <v>477</v>
      </c>
      <c r="I284">
        <v>0</v>
      </c>
      <c r="J284" s="1" t="s">
        <v>34</v>
      </c>
      <c r="K284" t="s">
        <v>34</v>
      </c>
      <c r="L284">
        <f>VLOOKUP(A284&amp;"-"&amp;E284,Sheet4!$A$2:$J$578,10,FALSE)</f>
        <v>0.46415148655780702</v>
      </c>
      <c r="N284" t="str">
        <f t="shared" si="8"/>
        <v>80-5</v>
      </c>
      <c r="O284" t="str">
        <f t="shared" si="9"/>
        <v>m</v>
      </c>
    </row>
    <row r="285" spans="1:15">
      <c r="A285">
        <v>92</v>
      </c>
      <c r="B285" t="s">
        <v>822</v>
      </c>
      <c r="C285" s="2" t="s">
        <v>125</v>
      </c>
      <c r="D285">
        <v>92</v>
      </c>
      <c r="E285" s="2">
        <v>12</v>
      </c>
      <c r="F285" s="2" t="s">
        <v>835</v>
      </c>
      <c r="G285">
        <v>9</v>
      </c>
      <c r="H285" t="s">
        <v>83</v>
      </c>
      <c r="I285" t="s">
        <v>34</v>
      </c>
      <c r="K285" t="s">
        <v>34</v>
      </c>
      <c r="L285">
        <f>VLOOKUP(A285&amp;"-"&amp;E285,Sheet4!$A$2:$J$578,10,FALSE)</f>
        <v>0.46484795150092889</v>
      </c>
      <c r="N285" t="str">
        <f t="shared" si="8"/>
        <v>92-12</v>
      </c>
      <c r="O285" t="str">
        <f t="shared" si="9"/>
        <v>m</v>
      </c>
    </row>
    <row r="286" spans="1:15">
      <c r="A286">
        <v>92</v>
      </c>
      <c r="B286" t="s">
        <v>822</v>
      </c>
      <c r="C286" s="2" t="s">
        <v>120</v>
      </c>
      <c r="D286">
        <v>92</v>
      </c>
      <c r="E286" s="2">
        <v>10</v>
      </c>
      <c r="F286" s="2" t="s">
        <v>832</v>
      </c>
      <c r="G286">
        <v>6</v>
      </c>
      <c r="H286" t="s">
        <v>501</v>
      </c>
      <c r="I286" t="s">
        <v>34</v>
      </c>
      <c r="K286" t="s">
        <v>34</v>
      </c>
      <c r="L286">
        <f>VLOOKUP(A286&amp;"-"&amp;E286,Sheet4!$A$2:$J$578,10,FALSE)</f>
        <v>0.46541963192361618</v>
      </c>
      <c r="N286" t="str">
        <f t="shared" si="8"/>
        <v>92-10</v>
      </c>
      <c r="O286" t="str">
        <f t="shared" si="9"/>
        <v>m</v>
      </c>
    </row>
    <row r="287" spans="1:15">
      <c r="A287">
        <v>11</v>
      </c>
      <c r="B287" t="s">
        <v>90</v>
      </c>
      <c r="C287" s="2" t="s">
        <v>6</v>
      </c>
      <c r="D287">
        <v>11</v>
      </c>
      <c r="E287" s="2">
        <v>2</v>
      </c>
      <c r="F287" s="2" t="s">
        <v>93</v>
      </c>
      <c r="G287">
        <v>7</v>
      </c>
      <c r="H287" t="s">
        <v>14</v>
      </c>
      <c r="I287" t="s">
        <v>34</v>
      </c>
      <c r="K287" t="s">
        <v>34</v>
      </c>
      <c r="L287">
        <f>VLOOKUP(A287&amp;"-"&amp;E287,Sheet4!$A$2:$J$578,10,FALSE)</f>
        <v>0.46619951184946068</v>
      </c>
      <c r="N287" t="str">
        <f t="shared" si="8"/>
        <v>11-2</v>
      </c>
      <c r="O287" t="str">
        <f t="shared" si="9"/>
        <v>m</v>
      </c>
    </row>
    <row r="288" spans="1:15">
      <c r="A288">
        <v>12</v>
      </c>
      <c r="B288" t="s">
        <v>96</v>
      </c>
      <c r="C288" s="2" t="s">
        <v>9</v>
      </c>
      <c r="D288">
        <v>12</v>
      </c>
      <c r="E288" s="2">
        <v>3</v>
      </c>
      <c r="F288" s="2" t="s">
        <v>101</v>
      </c>
      <c r="G288">
        <v>6</v>
      </c>
      <c r="H288" t="s">
        <v>102</v>
      </c>
      <c r="I288" t="s">
        <v>34</v>
      </c>
      <c r="K288" t="s">
        <v>34</v>
      </c>
      <c r="L288">
        <f>VLOOKUP(A288&amp;"-"&amp;E288,Sheet4!$A$2:$J$578,10,FALSE)</f>
        <v>0.46677223449979988</v>
      </c>
      <c r="N288" t="str">
        <f t="shared" si="8"/>
        <v>12-3</v>
      </c>
      <c r="O288" t="str">
        <f t="shared" si="9"/>
        <v>m</v>
      </c>
    </row>
    <row r="289" spans="1:15">
      <c r="A289">
        <v>43</v>
      </c>
      <c r="B289" t="s">
        <v>397</v>
      </c>
      <c r="C289" s="2" t="s">
        <v>6</v>
      </c>
      <c r="D289">
        <v>43</v>
      </c>
      <c r="E289" s="2">
        <v>2</v>
      </c>
      <c r="F289" s="2" t="s">
        <v>399</v>
      </c>
      <c r="G289">
        <v>12</v>
      </c>
      <c r="H289" t="s">
        <v>238</v>
      </c>
      <c r="I289" t="s">
        <v>34</v>
      </c>
      <c r="K289" t="s">
        <v>34</v>
      </c>
      <c r="L289">
        <f>VLOOKUP(A289&amp;"-"&amp;E289,Sheet4!$A$2:$J$578,10,FALSE)</f>
        <v>0.46758415651673541</v>
      </c>
      <c r="N289" t="str">
        <f t="shared" si="8"/>
        <v>43-2</v>
      </c>
      <c r="O289" t="str">
        <f t="shared" si="9"/>
        <v>m</v>
      </c>
    </row>
    <row r="290" spans="1:15">
      <c r="A290">
        <v>80</v>
      </c>
      <c r="B290" t="s">
        <v>748</v>
      </c>
      <c r="C290" s="2" t="s">
        <v>9</v>
      </c>
      <c r="D290">
        <v>80</v>
      </c>
      <c r="E290" s="2">
        <v>3</v>
      </c>
      <c r="F290" s="2" t="s">
        <v>751</v>
      </c>
      <c r="G290">
        <v>7</v>
      </c>
      <c r="H290" t="s">
        <v>560</v>
      </c>
      <c r="I290" t="s">
        <v>34</v>
      </c>
      <c r="K290" t="s">
        <v>34</v>
      </c>
      <c r="L290">
        <f>VLOOKUP(A290&amp;"-"&amp;E290,Sheet4!$A$2:$J$578,10,FALSE)</f>
        <v>0.46909341689030148</v>
      </c>
      <c r="N290" t="str">
        <f t="shared" si="8"/>
        <v>80-3</v>
      </c>
      <c r="O290" t="str">
        <f t="shared" si="9"/>
        <v>m</v>
      </c>
    </row>
    <row r="291" spans="1:15">
      <c r="A291">
        <v>2</v>
      </c>
      <c r="B291" t="s">
        <v>18</v>
      </c>
      <c r="C291" s="2" t="s">
        <v>9</v>
      </c>
      <c r="D291">
        <v>2</v>
      </c>
      <c r="E291" s="2">
        <v>3</v>
      </c>
      <c r="F291" s="2" t="s">
        <v>22</v>
      </c>
      <c r="G291">
        <v>9</v>
      </c>
      <c r="H291" t="s">
        <v>23</v>
      </c>
      <c r="I291" t="s">
        <v>34</v>
      </c>
      <c r="K291" t="s">
        <v>34</v>
      </c>
      <c r="L291">
        <f>VLOOKUP(A291&amp;"-"&amp;E291,Sheet4!$A$2:$J$578,10,FALSE)</f>
        <v>0.46911706104480161</v>
      </c>
      <c r="N291" t="str">
        <f t="shared" si="8"/>
        <v>2-3</v>
      </c>
      <c r="O291" t="str">
        <f t="shared" si="9"/>
        <v>m</v>
      </c>
    </row>
    <row r="292" spans="1:15">
      <c r="A292">
        <v>86</v>
      </c>
      <c r="B292" t="s">
        <v>786</v>
      </c>
      <c r="C292" s="2" t="s">
        <v>12</v>
      </c>
      <c r="D292">
        <v>86</v>
      </c>
      <c r="E292" s="2">
        <v>4</v>
      </c>
      <c r="F292" s="2" t="s">
        <v>791</v>
      </c>
      <c r="G292">
        <v>12</v>
      </c>
      <c r="H292" t="s">
        <v>792</v>
      </c>
      <c r="I292" t="s">
        <v>34</v>
      </c>
      <c r="K292" t="s">
        <v>34</v>
      </c>
      <c r="L292">
        <f>VLOOKUP(A292&amp;"-"&amp;E292,Sheet4!$A$2:$J$578,10,FALSE)</f>
        <v>0.46981022565383329</v>
      </c>
      <c r="N292" t="str">
        <f t="shared" si="8"/>
        <v>86-4</v>
      </c>
      <c r="O292" t="str">
        <f t="shared" si="9"/>
        <v>m</v>
      </c>
    </row>
    <row r="293" spans="1:15">
      <c r="A293">
        <v>66</v>
      </c>
      <c r="B293" t="s">
        <v>595</v>
      </c>
      <c r="C293" s="2" t="s">
        <v>9</v>
      </c>
      <c r="D293">
        <v>66</v>
      </c>
      <c r="E293" s="2">
        <v>3</v>
      </c>
      <c r="F293" s="2" t="s">
        <v>599</v>
      </c>
      <c r="G293">
        <v>5</v>
      </c>
      <c r="H293" t="s">
        <v>42</v>
      </c>
      <c r="I293" t="s">
        <v>34</v>
      </c>
      <c r="K293" t="s">
        <v>34</v>
      </c>
      <c r="L293">
        <f>VLOOKUP(A293&amp;"-"&amp;E293,Sheet4!$A$2:$J$578,10,FALSE)</f>
        <v>0.47029840729403677</v>
      </c>
      <c r="N293" t="str">
        <f t="shared" si="8"/>
        <v>66-3</v>
      </c>
      <c r="O293" t="str">
        <f t="shared" si="9"/>
        <v>m</v>
      </c>
    </row>
    <row r="294" spans="1:15">
      <c r="A294">
        <v>90</v>
      </c>
      <c r="B294" t="s">
        <v>809</v>
      </c>
      <c r="C294" s="2" t="s">
        <v>6</v>
      </c>
      <c r="D294">
        <v>90</v>
      </c>
      <c r="E294" s="2">
        <v>2</v>
      </c>
      <c r="F294" s="2" t="s">
        <v>811</v>
      </c>
      <c r="G294">
        <v>7</v>
      </c>
      <c r="H294" t="s">
        <v>14</v>
      </c>
      <c r="I294" t="s">
        <v>34</v>
      </c>
      <c r="K294" t="s">
        <v>34</v>
      </c>
      <c r="L294">
        <f>VLOOKUP(A294&amp;"-"&amp;E294,Sheet4!$A$2:$J$578,10,FALSE)</f>
        <v>0.47048381188537292</v>
      </c>
      <c r="N294" t="str">
        <f t="shared" si="8"/>
        <v>90-2</v>
      </c>
      <c r="O294" t="str">
        <f t="shared" si="9"/>
        <v>m</v>
      </c>
    </row>
    <row r="295" spans="1:15">
      <c r="A295">
        <v>62</v>
      </c>
      <c r="B295" t="s">
        <v>561</v>
      </c>
      <c r="C295" s="2" t="s">
        <v>63</v>
      </c>
      <c r="D295">
        <v>62</v>
      </c>
      <c r="E295" s="2">
        <v>9</v>
      </c>
      <c r="F295" s="2" t="s">
        <v>571</v>
      </c>
      <c r="G295">
        <v>6</v>
      </c>
      <c r="H295" t="s">
        <v>501</v>
      </c>
      <c r="I295" t="s">
        <v>34</v>
      </c>
      <c r="K295" t="s">
        <v>34</v>
      </c>
      <c r="L295">
        <f>VLOOKUP(A295&amp;"-"&amp;E295,Sheet4!$A$2:$J$578,10,FALSE)</f>
        <v>0.47068750210941984</v>
      </c>
      <c r="N295" t="str">
        <f t="shared" si="8"/>
        <v>62-9</v>
      </c>
      <c r="O295" t="str">
        <f t="shared" si="9"/>
        <v>m</v>
      </c>
    </row>
    <row r="296" spans="1:15">
      <c r="A296">
        <v>93</v>
      </c>
      <c r="B296" t="s">
        <v>837</v>
      </c>
      <c r="C296" s="2" t="s">
        <v>60</v>
      </c>
      <c r="D296">
        <v>93</v>
      </c>
      <c r="E296" s="2">
        <v>8</v>
      </c>
      <c r="F296" s="2" t="s">
        <v>850</v>
      </c>
      <c r="G296">
        <v>8</v>
      </c>
      <c r="H296" t="s">
        <v>384</v>
      </c>
      <c r="I296" t="s">
        <v>34</v>
      </c>
      <c r="K296" t="s">
        <v>34</v>
      </c>
      <c r="L296">
        <f>VLOOKUP(A296&amp;"-"&amp;E296,Sheet4!$A$2:$J$578,10,FALSE)</f>
        <v>0.47225506941707179</v>
      </c>
      <c r="N296" t="str">
        <f t="shared" si="8"/>
        <v>93-8</v>
      </c>
      <c r="O296" t="str">
        <f t="shared" si="9"/>
        <v>m</v>
      </c>
    </row>
    <row r="297" spans="1:15">
      <c r="A297">
        <v>94</v>
      </c>
      <c r="B297" t="s">
        <v>856</v>
      </c>
      <c r="C297" s="2" t="s">
        <v>55</v>
      </c>
      <c r="D297">
        <v>94</v>
      </c>
      <c r="E297" s="2">
        <v>6</v>
      </c>
      <c r="F297" s="2" t="s">
        <v>862</v>
      </c>
      <c r="G297">
        <v>8</v>
      </c>
      <c r="H297" t="s">
        <v>227</v>
      </c>
      <c r="I297" t="s">
        <v>34</v>
      </c>
      <c r="K297" t="s">
        <v>34</v>
      </c>
      <c r="L297">
        <f>VLOOKUP(A297&amp;"-"&amp;E297,Sheet4!$A$2:$J$578,10,FALSE)</f>
        <v>0.47242509819196937</v>
      </c>
      <c r="N297" t="str">
        <f t="shared" si="8"/>
        <v>94-6</v>
      </c>
      <c r="O297" t="str">
        <f t="shared" si="9"/>
        <v>m</v>
      </c>
    </row>
    <row r="298" spans="1:15">
      <c r="A298">
        <v>31</v>
      </c>
      <c r="B298" t="s">
        <v>276</v>
      </c>
      <c r="C298" s="2" t="s">
        <v>9</v>
      </c>
      <c r="D298">
        <v>31</v>
      </c>
      <c r="E298" s="2">
        <v>3</v>
      </c>
      <c r="F298" s="2" t="s">
        <v>280</v>
      </c>
      <c r="G298">
        <v>9</v>
      </c>
      <c r="H298" t="s">
        <v>78</v>
      </c>
      <c r="I298" t="s">
        <v>34</v>
      </c>
      <c r="K298" t="s">
        <v>34</v>
      </c>
      <c r="L298">
        <f>VLOOKUP(A298&amp;"-"&amp;E298,Sheet4!$A$2:$J$578,10,FALSE)</f>
        <v>0.47337667967056785</v>
      </c>
      <c r="N298" t="str">
        <f t="shared" si="8"/>
        <v>31-3</v>
      </c>
      <c r="O298" t="str">
        <f t="shared" si="9"/>
        <v>m</v>
      </c>
    </row>
    <row r="299" spans="1:15">
      <c r="A299">
        <v>92</v>
      </c>
      <c r="B299" t="s">
        <v>822</v>
      </c>
      <c r="C299" s="2" t="s">
        <v>128</v>
      </c>
      <c r="D299">
        <v>92</v>
      </c>
      <c r="E299" s="2">
        <v>13</v>
      </c>
      <c r="F299" s="2" t="s">
        <v>836</v>
      </c>
      <c r="G299">
        <v>8</v>
      </c>
      <c r="H299" t="s">
        <v>227</v>
      </c>
      <c r="I299" t="s">
        <v>34</v>
      </c>
      <c r="K299" t="s">
        <v>34</v>
      </c>
      <c r="L299">
        <f>VLOOKUP(A299&amp;"-"&amp;E299,Sheet4!$A$2:$J$578,10,FALSE)</f>
        <v>0.47354626882866274</v>
      </c>
      <c r="N299" t="str">
        <f t="shared" si="8"/>
        <v>92-13</v>
      </c>
      <c r="O299" t="str">
        <f t="shared" si="9"/>
        <v>m</v>
      </c>
    </row>
    <row r="300" spans="1:15">
      <c r="A300">
        <v>72</v>
      </c>
      <c r="B300" t="s">
        <v>649</v>
      </c>
      <c r="C300" s="2" t="s">
        <v>12</v>
      </c>
      <c r="D300">
        <v>72</v>
      </c>
      <c r="E300" s="2">
        <v>4</v>
      </c>
      <c r="F300" s="2" t="s">
        <v>654</v>
      </c>
      <c r="G300">
        <v>5</v>
      </c>
      <c r="H300" t="s">
        <v>203</v>
      </c>
      <c r="I300" t="s">
        <v>34</v>
      </c>
      <c r="K300" t="s">
        <v>34</v>
      </c>
      <c r="L300">
        <f>VLOOKUP(A300&amp;"-"&amp;E300,Sheet4!$A$2:$J$578,10,FALSE)</f>
        <v>0.47370254844704007</v>
      </c>
      <c r="N300" t="str">
        <f t="shared" si="8"/>
        <v>72-4</v>
      </c>
      <c r="O300" t="str">
        <f t="shared" si="9"/>
        <v>m</v>
      </c>
    </row>
    <row r="301" spans="1:15">
      <c r="A301">
        <v>2</v>
      </c>
      <c r="B301" t="s">
        <v>18</v>
      </c>
      <c r="C301" s="2" t="s">
        <v>6</v>
      </c>
      <c r="D301">
        <v>2</v>
      </c>
      <c r="E301" s="2">
        <v>2</v>
      </c>
      <c r="F301" s="2" t="s">
        <v>21</v>
      </c>
      <c r="G301">
        <v>7</v>
      </c>
      <c r="H301" t="s">
        <v>5</v>
      </c>
      <c r="I301" t="s">
        <v>34</v>
      </c>
      <c r="K301" t="s">
        <v>34</v>
      </c>
      <c r="L301">
        <f>VLOOKUP(A301&amp;"-"&amp;E301,Sheet4!$A$2:$J$578,10,FALSE)</f>
        <v>0.47426808810000542</v>
      </c>
      <c r="N301" t="str">
        <f t="shared" si="8"/>
        <v>2-2</v>
      </c>
      <c r="O301" t="str">
        <f t="shared" si="9"/>
        <v>m</v>
      </c>
    </row>
    <row r="302" spans="1:15">
      <c r="A302">
        <v>91</v>
      </c>
      <c r="B302" t="s">
        <v>812</v>
      </c>
      <c r="C302" s="2" t="s">
        <v>63</v>
      </c>
      <c r="D302">
        <v>91</v>
      </c>
      <c r="E302" s="2">
        <v>9</v>
      </c>
      <c r="F302" s="2" t="s">
        <v>821</v>
      </c>
      <c r="G302">
        <v>8</v>
      </c>
      <c r="H302" t="s">
        <v>636</v>
      </c>
      <c r="I302" t="s">
        <v>34</v>
      </c>
      <c r="K302" t="s">
        <v>34</v>
      </c>
      <c r="L302">
        <f>VLOOKUP(A302&amp;"-"&amp;E302,Sheet4!$A$2:$J$578,10,FALSE)</f>
        <v>0.47565574884479478</v>
      </c>
      <c r="N302" t="str">
        <f t="shared" si="8"/>
        <v>91-9</v>
      </c>
      <c r="O302" t="str">
        <f t="shared" si="9"/>
        <v>m</v>
      </c>
    </row>
    <row r="303" spans="1:15">
      <c r="A303">
        <v>34</v>
      </c>
      <c r="B303" t="s">
        <v>320</v>
      </c>
      <c r="C303" s="2" t="s">
        <v>12</v>
      </c>
      <c r="D303">
        <v>34</v>
      </c>
      <c r="E303" s="2">
        <v>4</v>
      </c>
      <c r="F303" s="2" t="s">
        <v>325</v>
      </c>
      <c r="G303">
        <v>7</v>
      </c>
      <c r="H303" t="s">
        <v>326</v>
      </c>
      <c r="I303" t="s">
        <v>34</v>
      </c>
      <c r="K303" t="s">
        <v>34</v>
      </c>
      <c r="L303">
        <f>VLOOKUP(A303&amp;"-"&amp;E303,Sheet4!$A$2:$J$578,10,FALSE)</f>
        <v>0.47605303731113169</v>
      </c>
      <c r="N303" t="str">
        <f t="shared" si="8"/>
        <v>34-4</v>
      </c>
      <c r="O303" t="str">
        <f t="shared" si="9"/>
        <v>m</v>
      </c>
    </row>
    <row r="304" spans="1:15">
      <c r="A304">
        <v>44</v>
      </c>
      <c r="B304" t="s">
        <v>400</v>
      </c>
      <c r="C304" s="2" t="s">
        <v>55</v>
      </c>
      <c r="D304">
        <v>44</v>
      </c>
      <c r="E304" s="2">
        <v>6</v>
      </c>
      <c r="F304" s="2" t="s">
        <v>408</v>
      </c>
      <c r="G304">
        <v>7</v>
      </c>
      <c r="H304" t="s">
        <v>14</v>
      </c>
      <c r="I304" t="s">
        <v>34</v>
      </c>
      <c r="K304" t="s">
        <v>34</v>
      </c>
      <c r="L304">
        <f>VLOOKUP(A304&amp;"-"&amp;E304,Sheet4!$A$2:$J$578,10,FALSE)</f>
        <v>0.47616353757852187</v>
      </c>
      <c r="N304" t="str">
        <f t="shared" si="8"/>
        <v>44-6</v>
      </c>
      <c r="O304" t="str">
        <f t="shared" si="9"/>
        <v>m</v>
      </c>
    </row>
    <row r="305" spans="1:15">
      <c r="A305">
        <v>93</v>
      </c>
      <c r="B305" t="s">
        <v>837</v>
      </c>
      <c r="C305" s="2" t="s">
        <v>125</v>
      </c>
      <c r="D305">
        <v>93</v>
      </c>
      <c r="E305" s="2">
        <v>12</v>
      </c>
      <c r="F305" s="2" t="s">
        <v>855</v>
      </c>
      <c r="G305">
        <v>5</v>
      </c>
      <c r="H305" t="s">
        <v>47</v>
      </c>
      <c r="I305" t="s">
        <v>34</v>
      </c>
      <c r="K305" t="s">
        <v>34</v>
      </c>
      <c r="L305">
        <f>VLOOKUP(A305&amp;"-"&amp;E305,Sheet4!$A$2:$J$578,10,FALSE)</f>
        <v>0.47635599217416641</v>
      </c>
      <c r="N305" t="str">
        <f t="shared" si="8"/>
        <v>93-12</v>
      </c>
      <c r="O305" t="str">
        <f t="shared" si="9"/>
        <v>m</v>
      </c>
    </row>
    <row r="306" spans="1:15">
      <c r="A306">
        <v>81</v>
      </c>
      <c r="B306" t="s">
        <v>754</v>
      </c>
      <c r="C306" s="2" t="s">
        <v>9</v>
      </c>
      <c r="D306">
        <v>81</v>
      </c>
      <c r="E306" s="2">
        <v>3</v>
      </c>
      <c r="F306" s="2" t="s">
        <v>757</v>
      </c>
      <c r="G306">
        <v>8</v>
      </c>
      <c r="H306" t="s">
        <v>62</v>
      </c>
      <c r="I306" t="s">
        <v>34</v>
      </c>
      <c r="K306" t="s">
        <v>34</v>
      </c>
      <c r="L306">
        <f>VLOOKUP(A306&amp;"-"&amp;E306,Sheet4!$A$2:$J$578,10,FALSE)</f>
        <v>0.4764442167285769</v>
      </c>
      <c r="N306" t="str">
        <f t="shared" si="8"/>
        <v>81-3</v>
      </c>
      <c r="O306" t="str">
        <f t="shared" si="9"/>
        <v>m</v>
      </c>
    </row>
    <row r="307" spans="1:15">
      <c r="A307">
        <v>57</v>
      </c>
      <c r="B307" t="s">
        <v>489</v>
      </c>
      <c r="C307" s="2" t="s">
        <v>3</v>
      </c>
      <c r="D307">
        <v>57</v>
      </c>
      <c r="E307" s="2">
        <v>1</v>
      </c>
      <c r="F307" s="2" t="s">
        <v>490</v>
      </c>
      <c r="G307">
        <v>7</v>
      </c>
      <c r="H307" t="s">
        <v>368</v>
      </c>
      <c r="I307" t="s">
        <v>34</v>
      </c>
      <c r="K307" t="s">
        <v>34</v>
      </c>
      <c r="L307">
        <f>VLOOKUP(A307&amp;"-"&amp;E307,Sheet4!$A$2:$J$578,10,FALSE)</f>
        <v>0.47729862929308486</v>
      </c>
      <c r="N307" t="str">
        <f t="shared" si="8"/>
        <v>57-1</v>
      </c>
      <c r="O307" t="str">
        <f t="shared" si="9"/>
        <v>m</v>
      </c>
    </row>
    <row r="308" spans="1:15">
      <c r="A308">
        <v>59</v>
      </c>
      <c r="B308" t="s">
        <v>507</v>
      </c>
      <c r="C308" s="2" t="s">
        <v>541</v>
      </c>
      <c r="D308">
        <v>59</v>
      </c>
      <c r="E308" s="2">
        <v>21</v>
      </c>
      <c r="F308" s="2" t="s">
        <v>542</v>
      </c>
      <c r="G308">
        <v>11</v>
      </c>
      <c r="H308" t="s">
        <v>163</v>
      </c>
      <c r="I308" t="s">
        <v>34</v>
      </c>
      <c r="K308" t="s">
        <v>34</v>
      </c>
      <c r="L308">
        <f>VLOOKUP(A308&amp;"-"&amp;E308,Sheet4!$A$2:$J$578,10,FALSE)</f>
        <v>0.47777016612433637</v>
      </c>
      <c r="N308" t="str">
        <f t="shared" si="8"/>
        <v>59-21</v>
      </c>
      <c r="O308" t="str">
        <f t="shared" si="9"/>
        <v>m</v>
      </c>
    </row>
    <row r="309" spans="1:15">
      <c r="A309">
        <v>25</v>
      </c>
      <c r="B309" t="s">
        <v>215</v>
      </c>
      <c r="C309" s="2" t="s">
        <v>6</v>
      </c>
      <c r="D309">
        <v>25</v>
      </c>
      <c r="E309" s="2">
        <v>2</v>
      </c>
      <c r="F309" s="2" t="s">
        <v>218</v>
      </c>
      <c r="G309">
        <v>8</v>
      </c>
      <c r="H309" t="s">
        <v>219</v>
      </c>
      <c r="I309" t="s">
        <v>34</v>
      </c>
      <c r="K309" t="s">
        <v>34</v>
      </c>
      <c r="L309">
        <f>VLOOKUP(A309&amp;"-"&amp;E309,Sheet4!$A$2:$J$578,10,FALSE)</f>
        <v>0.47830643819663948</v>
      </c>
      <c r="N309" t="str">
        <f t="shared" si="8"/>
        <v>25-2</v>
      </c>
      <c r="O309" t="str">
        <f t="shared" si="9"/>
        <v>m</v>
      </c>
    </row>
    <row r="310" spans="1:15">
      <c r="A310">
        <v>33</v>
      </c>
      <c r="B310" t="s">
        <v>300</v>
      </c>
      <c r="C310" s="2" t="s">
        <v>120</v>
      </c>
      <c r="D310">
        <v>33</v>
      </c>
      <c r="E310" s="2">
        <v>10</v>
      </c>
      <c r="F310" s="2" t="s">
        <v>315</v>
      </c>
      <c r="G310">
        <v>10</v>
      </c>
      <c r="H310" t="s">
        <v>316</v>
      </c>
      <c r="I310" t="s">
        <v>34</v>
      </c>
      <c r="K310" t="s">
        <v>34</v>
      </c>
      <c r="L310">
        <f>VLOOKUP(A310&amp;"-"&amp;E310,Sheet4!$A$2:$J$578,10,FALSE)</f>
        <v>0.4793766589047565</v>
      </c>
      <c r="N310" t="str">
        <f t="shared" si="8"/>
        <v>33-10</v>
      </c>
      <c r="O310" t="str">
        <f t="shared" si="9"/>
        <v>m</v>
      </c>
    </row>
    <row r="311" spans="1:15">
      <c r="A311">
        <v>37</v>
      </c>
      <c r="B311" t="s">
        <v>349</v>
      </c>
      <c r="C311" s="2" t="s">
        <v>12</v>
      </c>
      <c r="D311">
        <v>37</v>
      </c>
      <c r="E311" s="2">
        <v>4</v>
      </c>
      <c r="F311" s="2" t="s">
        <v>354</v>
      </c>
      <c r="G311">
        <v>6</v>
      </c>
      <c r="H311" t="s">
        <v>231</v>
      </c>
      <c r="I311" t="s">
        <v>34</v>
      </c>
      <c r="K311" t="s">
        <v>34</v>
      </c>
      <c r="L311">
        <f>VLOOKUP(A311&amp;"-"&amp;E311,Sheet4!$A$2:$J$578,10,FALSE)</f>
        <v>0.47995983234369544</v>
      </c>
      <c r="N311" t="str">
        <f t="shared" si="8"/>
        <v>37-4</v>
      </c>
      <c r="O311" t="str">
        <f t="shared" si="9"/>
        <v>m</v>
      </c>
    </row>
    <row r="312" spans="1:15">
      <c r="A312">
        <v>71</v>
      </c>
      <c r="B312" t="s">
        <v>643</v>
      </c>
      <c r="C312" s="2" t="s">
        <v>9</v>
      </c>
      <c r="D312">
        <v>71</v>
      </c>
      <c r="E312" s="2">
        <v>3</v>
      </c>
      <c r="F312" s="2" t="s">
        <v>646</v>
      </c>
      <c r="G312">
        <v>10</v>
      </c>
      <c r="H312" t="s">
        <v>316</v>
      </c>
      <c r="I312" t="s">
        <v>34</v>
      </c>
      <c r="K312" t="s">
        <v>34</v>
      </c>
      <c r="L312">
        <f>VLOOKUP(A312&amp;"-"&amp;E312,Sheet4!$A$2:$J$578,10,FALSE)</f>
        <v>0.48006777427401515</v>
      </c>
      <c r="N312" t="str">
        <f t="shared" si="8"/>
        <v>71-3</v>
      </c>
      <c r="O312" t="str">
        <f t="shared" si="9"/>
        <v>m</v>
      </c>
    </row>
    <row r="313" spans="1:15">
      <c r="A313">
        <v>62</v>
      </c>
      <c r="B313" t="s">
        <v>561</v>
      </c>
      <c r="C313" s="2" t="s">
        <v>55</v>
      </c>
      <c r="D313">
        <v>62</v>
      </c>
      <c r="E313" s="2">
        <v>6</v>
      </c>
      <c r="F313" s="2" t="s">
        <v>568</v>
      </c>
      <c r="G313">
        <v>9</v>
      </c>
      <c r="H313" t="s">
        <v>165</v>
      </c>
      <c r="I313" t="s">
        <v>34</v>
      </c>
      <c r="K313" t="s">
        <v>34</v>
      </c>
      <c r="L313">
        <f>VLOOKUP(A313&amp;"-"&amp;E313,Sheet4!$A$2:$J$578,10,FALSE)</f>
        <v>0.48083737279247102</v>
      </c>
      <c r="N313" t="str">
        <f t="shared" si="8"/>
        <v>62-6</v>
      </c>
      <c r="O313" t="str">
        <f t="shared" si="9"/>
        <v>m</v>
      </c>
    </row>
    <row r="314" spans="1:15">
      <c r="A314">
        <v>59</v>
      </c>
      <c r="B314" t="s">
        <v>507</v>
      </c>
      <c r="C314" s="2" t="s">
        <v>535</v>
      </c>
      <c r="D314">
        <v>59</v>
      </c>
      <c r="E314" s="2">
        <v>18</v>
      </c>
      <c r="F314" s="2" t="s">
        <v>536</v>
      </c>
      <c r="G314">
        <v>16</v>
      </c>
      <c r="H314" t="s">
        <v>242</v>
      </c>
      <c r="I314" t="s">
        <v>34</v>
      </c>
      <c r="K314" t="s">
        <v>34</v>
      </c>
      <c r="L314">
        <f>VLOOKUP(A314&amp;"-"&amp;E314,Sheet4!$A$2:$J$578,10,FALSE)</f>
        <v>0.48106924142863527</v>
      </c>
      <c r="N314" t="str">
        <f t="shared" si="8"/>
        <v>59-18</v>
      </c>
      <c r="O314" t="str">
        <f t="shared" si="9"/>
        <v>m</v>
      </c>
    </row>
    <row r="315" spans="1:15">
      <c r="A315">
        <v>47</v>
      </c>
      <c r="B315" t="s">
        <v>430</v>
      </c>
      <c r="C315" s="2" t="s">
        <v>9</v>
      </c>
      <c r="D315">
        <v>47</v>
      </c>
      <c r="E315" s="2">
        <v>3</v>
      </c>
      <c r="F315" s="2" t="s">
        <v>433</v>
      </c>
      <c r="G315">
        <v>11</v>
      </c>
      <c r="H315" t="s">
        <v>163</v>
      </c>
      <c r="I315" t="s">
        <v>34</v>
      </c>
      <c r="K315" t="s">
        <v>34</v>
      </c>
      <c r="L315">
        <f>VLOOKUP(A315&amp;"-"&amp;E315,Sheet4!$A$2:$J$578,10,FALSE)</f>
        <v>0.481793975703112</v>
      </c>
      <c r="N315" t="str">
        <f t="shared" si="8"/>
        <v>47-3</v>
      </c>
      <c r="O315" t="str">
        <f t="shared" si="9"/>
        <v>m</v>
      </c>
    </row>
    <row r="316" spans="1:15">
      <c r="A316">
        <v>37</v>
      </c>
      <c r="B316" t="s">
        <v>349</v>
      </c>
      <c r="C316" s="2" t="s">
        <v>9</v>
      </c>
      <c r="D316">
        <v>37</v>
      </c>
      <c r="E316" s="2">
        <v>3</v>
      </c>
      <c r="F316" s="2" t="s">
        <v>353</v>
      </c>
      <c r="G316">
        <v>8</v>
      </c>
      <c r="H316" t="s">
        <v>219</v>
      </c>
      <c r="I316" t="s">
        <v>34</v>
      </c>
      <c r="K316" t="s">
        <v>34</v>
      </c>
      <c r="L316">
        <f>VLOOKUP(A316&amp;"-"&amp;E316,Sheet4!$A$2:$J$578,10,FALSE)</f>
        <v>0.48211462715361325</v>
      </c>
      <c r="N316" t="str">
        <f t="shared" si="8"/>
        <v>37-3</v>
      </c>
      <c r="O316" t="str">
        <f t="shared" si="9"/>
        <v>m</v>
      </c>
    </row>
    <row r="317" spans="1:15">
      <c r="A317">
        <v>39</v>
      </c>
      <c r="B317" t="s">
        <v>370</v>
      </c>
      <c r="C317" s="2" t="s">
        <v>9</v>
      </c>
      <c r="D317">
        <v>39</v>
      </c>
      <c r="E317" s="2">
        <v>3</v>
      </c>
      <c r="F317" s="2" t="s">
        <v>374</v>
      </c>
      <c r="G317">
        <v>11</v>
      </c>
      <c r="H317" t="s">
        <v>375</v>
      </c>
      <c r="I317" t="s">
        <v>34</v>
      </c>
      <c r="K317" t="s">
        <v>34</v>
      </c>
      <c r="L317">
        <f>VLOOKUP(A317&amp;"-"&amp;E317,Sheet4!$A$2:$J$578,10,FALSE)</f>
        <v>0.48257272284826475</v>
      </c>
      <c r="N317" t="str">
        <f t="shared" si="8"/>
        <v>39-3</v>
      </c>
      <c r="O317" t="str">
        <f t="shared" si="9"/>
        <v>m</v>
      </c>
    </row>
    <row r="318" spans="1:15">
      <c r="A318">
        <v>34</v>
      </c>
      <c r="B318" t="s">
        <v>320</v>
      </c>
      <c r="C318" s="2" t="s">
        <v>60</v>
      </c>
      <c r="D318">
        <v>34</v>
      </c>
      <c r="E318" s="2">
        <v>8</v>
      </c>
      <c r="F318" s="2" t="s">
        <v>333</v>
      </c>
      <c r="G318">
        <v>7</v>
      </c>
      <c r="H318" t="s">
        <v>334</v>
      </c>
      <c r="I318" t="s">
        <v>34</v>
      </c>
      <c r="K318" t="s">
        <v>34</v>
      </c>
      <c r="L318">
        <f>VLOOKUP(A318&amp;"-"&amp;E318,Sheet4!$A$2:$J$578,10,FALSE)</f>
        <v>0.48265770473878017</v>
      </c>
      <c r="N318" t="str">
        <f t="shared" si="8"/>
        <v>34-8</v>
      </c>
      <c r="O318" t="str">
        <f t="shared" si="9"/>
        <v>m</v>
      </c>
    </row>
    <row r="319" spans="1:15">
      <c r="A319">
        <v>76</v>
      </c>
      <c r="B319" t="s">
        <v>699</v>
      </c>
      <c r="C319" s="2" t="s">
        <v>58</v>
      </c>
      <c r="D319">
        <v>76</v>
      </c>
      <c r="E319" s="2">
        <v>7</v>
      </c>
      <c r="F319" s="2" t="s">
        <v>707</v>
      </c>
      <c r="G319">
        <v>8</v>
      </c>
      <c r="H319" t="s">
        <v>708</v>
      </c>
      <c r="I319" t="s">
        <v>34</v>
      </c>
      <c r="K319" t="s">
        <v>34</v>
      </c>
      <c r="L319">
        <f>VLOOKUP(A319&amp;"-"&amp;E319,Sheet4!$A$2:$J$578,10,FALSE)</f>
        <v>0.48286448880822747</v>
      </c>
      <c r="N319" t="str">
        <f t="shared" si="8"/>
        <v>76-7</v>
      </c>
      <c r="O319" t="str">
        <f t="shared" si="9"/>
        <v>m</v>
      </c>
    </row>
    <row r="320" spans="1:15">
      <c r="A320">
        <v>30</v>
      </c>
      <c r="B320" t="s">
        <v>265</v>
      </c>
      <c r="C320" s="2" t="s">
        <v>12</v>
      </c>
      <c r="D320">
        <v>30</v>
      </c>
      <c r="E320" s="2">
        <v>4</v>
      </c>
      <c r="F320" s="2" t="s">
        <v>271</v>
      </c>
      <c r="G320">
        <v>4</v>
      </c>
      <c r="H320" t="s">
        <v>272</v>
      </c>
      <c r="I320" t="s">
        <v>34</v>
      </c>
      <c r="K320" t="s">
        <v>34</v>
      </c>
      <c r="L320">
        <f>VLOOKUP(A320&amp;"-"&amp;E320,Sheet4!$A$2:$J$578,10,FALSE)</f>
        <v>0.48311630659958565</v>
      </c>
      <c r="N320" t="str">
        <f t="shared" si="8"/>
        <v>30-4</v>
      </c>
      <c r="O320" t="str">
        <f t="shared" si="9"/>
        <v>m</v>
      </c>
    </row>
    <row r="321" spans="1:15">
      <c r="A321">
        <v>61</v>
      </c>
      <c r="B321" t="s">
        <v>555</v>
      </c>
      <c r="C321" s="2" t="s">
        <v>9</v>
      </c>
      <c r="D321">
        <v>61</v>
      </c>
      <c r="E321" s="2">
        <v>3</v>
      </c>
      <c r="F321" s="2" t="s">
        <v>559</v>
      </c>
      <c r="G321">
        <v>7</v>
      </c>
      <c r="H321" t="s">
        <v>560</v>
      </c>
      <c r="I321" t="s">
        <v>34</v>
      </c>
      <c r="K321" t="s">
        <v>34</v>
      </c>
      <c r="L321">
        <f>VLOOKUP(A321&amp;"-"&amp;E321,Sheet4!$A$2:$J$578,10,FALSE)</f>
        <v>0.48409744394856147</v>
      </c>
      <c r="N321" t="str">
        <f t="shared" si="8"/>
        <v>61-3</v>
      </c>
      <c r="O321" t="str">
        <f t="shared" si="9"/>
        <v>m</v>
      </c>
    </row>
    <row r="322" spans="1:15">
      <c r="A322">
        <v>49</v>
      </c>
      <c r="B322" t="s">
        <v>436</v>
      </c>
      <c r="C322" s="2" t="s">
        <v>3</v>
      </c>
      <c r="D322">
        <v>49</v>
      </c>
      <c r="E322" s="2">
        <v>1</v>
      </c>
      <c r="F322" s="2" t="s">
        <v>437</v>
      </c>
      <c r="G322">
        <v>5</v>
      </c>
      <c r="H322" t="s">
        <v>396</v>
      </c>
      <c r="I322" t="s">
        <v>34</v>
      </c>
      <c r="K322" t="s">
        <v>34</v>
      </c>
      <c r="L322">
        <f>VLOOKUP(A322&amp;"-"&amp;E322,Sheet4!$A$2:$J$578,10,FALSE)</f>
        <v>0.48420820606480464</v>
      </c>
      <c r="N322" t="str">
        <f t="shared" ref="N322:N385" si="10">A322&amp;"-"&amp;E322</f>
        <v>49-1</v>
      </c>
      <c r="O322" t="str">
        <f t="shared" si="9"/>
        <v>m</v>
      </c>
    </row>
    <row r="323" spans="1:15">
      <c r="A323">
        <v>67</v>
      </c>
      <c r="B323" t="s">
        <v>602</v>
      </c>
      <c r="C323" s="2" t="s">
        <v>6</v>
      </c>
      <c r="D323">
        <v>67</v>
      </c>
      <c r="E323" s="2">
        <v>2</v>
      </c>
      <c r="F323" s="2" t="s">
        <v>604</v>
      </c>
      <c r="G323">
        <v>14</v>
      </c>
      <c r="H323" t="s">
        <v>605</v>
      </c>
      <c r="I323" t="s">
        <v>34</v>
      </c>
      <c r="K323" t="s">
        <v>34</v>
      </c>
      <c r="L323">
        <f>VLOOKUP(A323&amp;"-"&amp;E323,Sheet4!$A$2:$J$578,10,FALSE)</f>
        <v>0.48444238169828469</v>
      </c>
      <c r="N323" t="str">
        <f t="shared" si="10"/>
        <v>67-2</v>
      </c>
      <c r="O323" t="str">
        <f t="shared" ref="O323:O386" si="11">K323</f>
        <v>m</v>
      </c>
    </row>
    <row r="324" spans="1:15">
      <c r="A324">
        <v>60</v>
      </c>
      <c r="B324" t="s">
        <v>543</v>
      </c>
      <c r="C324" s="2" t="s">
        <v>58</v>
      </c>
      <c r="D324">
        <v>60</v>
      </c>
      <c r="E324" s="2">
        <v>7</v>
      </c>
      <c r="F324" s="2" t="s">
        <v>553</v>
      </c>
      <c r="G324">
        <v>8</v>
      </c>
      <c r="H324" t="s">
        <v>554</v>
      </c>
      <c r="I324" t="s">
        <v>34</v>
      </c>
      <c r="K324" t="s">
        <v>34</v>
      </c>
      <c r="L324">
        <f>VLOOKUP(A324&amp;"-"&amp;E324,Sheet4!$A$2:$J$578,10,FALSE)</f>
        <v>0.4848183175709308</v>
      </c>
      <c r="N324" t="str">
        <f t="shared" si="10"/>
        <v>60-7</v>
      </c>
      <c r="O324" t="str">
        <f t="shared" si="11"/>
        <v>m</v>
      </c>
    </row>
    <row r="325" spans="1:15">
      <c r="A325">
        <v>5</v>
      </c>
      <c r="B325" t="s">
        <v>40</v>
      </c>
      <c r="C325" s="2" t="s">
        <v>3</v>
      </c>
      <c r="D325">
        <v>5</v>
      </c>
      <c r="E325" s="2">
        <v>1</v>
      </c>
      <c r="F325" s="2" t="s">
        <v>41</v>
      </c>
      <c r="G325">
        <v>5</v>
      </c>
      <c r="H325" t="s">
        <v>42</v>
      </c>
      <c r="I325" t="s">
        <v>34</v>
      </c>
      <c r="K325" t="s">
        <v>34</v>
      </c>
      <c r="L325">
        <f>VLOOKUP(A325&amp;"-"&amp;E325,Sheet4!$A$2:$J$578,10,FALSE)</f>
        <v>0.48493464801650998</v>
      </c>
      <c r="N325" t="str">
        <f t="shared" si="10"/>
        <v>5-1</v>
      </c>
      <c r="O325" t="str">
        <f t="shared" si="11"/>
        <v>m</v>
      </c>
    </row>
    <row r="326" spans="1:15">
      <c r="A326">
        <v>80</v>
      </c>
      <c r="B326" t="s">
        <v>748</v>
      </c>
      <c r="C326" s="2" t="s">
        <v>12</v>
      </c>
      <c r="D326">
        <v>80</v>
      </c>
      <c r="E326" s="2">
        <v>4</v>
      </c>
      <c r="F326" s="2" t="s">
        <v>752</v>
      </c>
      <c r="G326">
        <v>6</v>
      </c>
      <c r="H326" t="s">
        <v>102</v>
      </c>
      <c r="I326" t="s">
        <v>34</v>
      </c>
      <c r="K326" t="s">
        <v>34</v>
      </c>
      <c r="L326">
        <f>VLOOKUP(A326&amp;"-"&amp;E326,Sheet4!$A$2:$J$578,10,FALSE)</f>
        <v>0.48501982897508983</v>
      </c>
      <c r="N326" t="str">
        <f t="shared" si="10"/>
        <v>80-4</v>
      </c>
      <c r="O326" t="str">
        <f t="shared" si="11"/>
        <v>m</v>
      </c>
    </row>
    <row r="327" spans="1:15">
      <c r="A327">
        <v>14</v>
      </c>
      <c r="B327" t="s">
        <v>138</v>
      </c>
      <c r="C327" s="2" t="s">
        <v>9</v>
      </c>
      <c r="D327">
        <v>14</v>
      </c>
      <c r="E327" s="2">
        <v>3</v>
      </c>
      <c r="F327" s="2" t="s">
        <v>143</v>
      </c>
      <c r="G327">
        <v>7</v>
      </c>
      <c r="H327" t="s">
        <v>33</v>
      </c>
      <c r="I327">
        <v>0</v>
      </c>
      <c r="J327" s="1" t="s">
        <v>34</v>
      </c>
      <c r="K327" t="s">
        <v>34</v>
      </c>
      <c r="L327">
        <f>VLOOKUP(A327&amp;"-"&amp;E327,Sheet4!$A$2:$J$578,10,FALSE)</f>
        <v>0.48601178651834193</v>
      </c>
      <c r="N327" t="str">
        <f t="shared" si="10"/>
        <v>14-3</v>
      </c>
      <c r="O327" t="str">
        <f t="shared" si="11"/>
        <v>m</v>
      </c>
    </row>
    <row r="328" spans="1:15">
      <c r="A328">
        <v>44</v>
      </c>
      <c r="B328" t="s">
        <v>400</v>
      </c>
      <c r="C328" s="2" t="s">
        <v>120</v>
      </c>
      <c r="D328">
        <v>44</v>
      </c>
      <c r="E328" s="2">
        <v>10</v>
      </c>
      <c r="F328" s="2" t="s">
        <v>414</v>
      </c>
      <c r="G328">
        <v>8</v>
      </c>
      <c r="H328" t="s">
        <v>100</v>
      </c>
      <c r="I328" t="s">
        <v>34</v>
      </c>
      <c r="K328" t="s">
        <v>34</v>
      </c>
      <c r="L328">
        <f>VLOOKUP(A328&amp;"-"&amp;E328,Sheet4!$A$2:$J$578,10,FALSE)</f>
        <v>0.48639072130886057</v>
      </c>
      <c r="N328" t="str">
        <f t="shared" si="10"/>
        <v>44-10</v>
      </c>
      <c r="O328" t="str">
        <f t="shared" si="11"/>
        <v>m</v>
      </c>
    </row>
    <row r="329" spans="1:15">
      <c r="A329">
        <v>76</v>
      </c>
      <c r="B329" t="s">
        <v>699</v>
      </c>
      <c r="C329" s="2" t="s">
        <v>63</v>
      </c>
      <c r="D329">
        <v>76</v>
      </c>
      <c r="E329" s="2">
        <v>9</v>
      </c>
      <c r="F329" s="2" t="s">
        <v>710</v>
      </c>
      <c r="G329">
        <v>7</v>
      </c>
      <c r="H329" t="s">
        <v>31</v>
      </c>
      <c r="I329" t="s">
        <v>34</v>
      </c>
      <c r="K329" t="s">
        <v>34</v>
      </c>
      <c r="L329">
        <f>VLOOKUP(A329&amp;"-"&amp;E329,Sheet4!$A$2:$J$578,10,FALSE)</f>
        <v>0.48640138215460066</v>
      </c>
      <c r="N329" t="str">
        <f t="shared" si="10"/>
        <v>76-9</v>
      </c>
      <c r="O329" t="str">
        <f t="shared" si="11"/>
        <v>m</v>
      </c>
    </row>
    <row r="330" spans="1:15">
      <c r="A330">
        <v>27</v>
      </c>
      <c r="B330" t="s">
        <v>234</v>
      </c>
      <c r="C330" s="2" t="s">
        <v>12</v>
      </c>
      <c r="D330">
        <v>27</v>
      </c>
      <c r="E330" s="2">
        <v>4</v>
      </c>
      <c r="F330" s="2" t="s">
        <v>241</v>
      </c>
      <c r="G330">
        <v>16</v>
      </c>
      <c r="H330" t="s">
        <v>242</v>
      </c>
      <c r="I330" t="s">
        <v>34</v>
      </c>
      <c r="K330" t="s">
        <v>34</v>
      </c>
      <c r="L330">
        <f>VLOOKUP(A330&amp;"-"&amp;E330,Sheet4!$A$2:$J$578,10,FALSE)</f>
        <v>0.48660891315620902</v>
      </c>
      <c r="N330" t="str">
        <f t="shared" si="10"/>
        <v>27-4</v>
      </c>
      <c r="O330" t="str">
        <f t="shared" si="11"/>
        <v>m</v>
      </c>
    </row>
    <row r="331" spans="1:15">
      <c r="A331">
        <v>38</v>
      </c>
      <c r="B331" t="s">
        <v>356</v>
      </c>
      <c r="C331" s="2" t="s">
        <v>63</v>
      </c>
      <c r="D331">
        <v>38</v>
      </c>
      <c r="E331" s="2">
        <v>9</v>
      </c>
      <c r="F331" s="2" t="s">
        <v>367</v>
      </c>
      <c r="G331">
        <v>7</v>
      </c>
      <c r="H331" t="s">
        <v>368</v>
      </c>
      <c r="I331" t="s">
        <v>34</v>
      </c>
      <c r="K331" t="s">
        <v>34</v>
      </c>
      <c r="L331">
        <f>VLOOKUP(A331&amp;"-"&amp;E331,Sheet4!$A$2:$J$578,10,FALSE)</f>
        <v>0.48670872911322194</v>
      </c>
      <c r="N331" t="str">
        <f t="shared" si="10"/>
        <v>38-9</v>
      </c>
      <c r="O331" t="str">
        <f t="shared" si="11"/>
        <v>m</v>
      </c>
    </row>
    <row r="332" spans="1:15">
      <c r="A332">
        <v>25</v>
      </c>
      <c r="B332" t="s">
        <v>215</v>
      </c>
      <c r="C332" s="2" t="s">
        <v>12</v>
      </c>
      <c r="D332">
        <v>25</v>
      </c>
      <c r="E332" s="2">
        <v>4</v>
      </c>
      <c r="F332" s="2" t="s">
        <v>222</v>
      </c>
      <c r="G332">
        <v>8</v>
      </c>
      <c r="H332" t="s">
        <v>8</v>
      </c>
      <c r="I332" t="s">
        <v>34</v>
      </c>
      <c r="K332" t="s">
        <v>34</v>
      </c>
      <c r="L332">
        <f>VLOOKUP(A332&amp;"-"&amp;E332,Sheet4!$A$2:$J$578,10,FALSE)</f>
        <v>0.48728654253319348</v>
      </c>
      <c r="N332" t="str">
        <f t="shared" si="10"/>
        <v>25-4</v>
      </c>
      <c r="O332" t="str">
        <f t="shared" si="11"/>
        <v>m</v>
      </c>
    </row>
    <row r="333" spans="1:15">
      <c r="A333">
        <v>70</v>
      </c>
      <c r="B333" t="s">
        <v>640</v>
      </c>
      <c r="C333" s="2" t="s">
        <v>6</v>
      </c>
      <c r="D333">
        <v>70</v>
      </c>
      <c r="E333" s="2">
        <v>2</v>
      </c>
      <c r="F333" s="2" t="s">
        <v>642</v>
      </c>
      <c r="G333">
        <v>7</v>
      </c>
      <c r="H333" t="s">
        <v>14</v>
      </c>
      <c r="I333" t="s">
        <v>34</v>
      </c>
      <c r="K333" t="s">
        <v>34</v>
      </c>
      <c r="L333">
        <f>VLOOKUP(A333&amp;"-"&amp;E333,Sheet4!$A$2:$J$578,10,FALSE)</f>
        <v>0.48764914916360907</v>
      </c>
      <c r="N333" t="str">
        <f t="shared" si="10"/>
        <v>70-2</v>
      </c>
      <c r="O333" t="str">
        <f t="shared" si="11"/>
        <v>m</v>
      </c>
    </row>
    <row r="334" spans="1:15">
      <c r="A334">
        <v>79</v>
      </c>
      <c r="B334" t="s">
        <v>744</v>
      </c>
      <c r="C334" s="2" t="s">
        <v>9</v>
      </c>
      <c r="D334">
        <v>79</v>
      </c>
      <c r="E334" s="2">
        <v>3</v>
      </c>
      <c r="F334" s="2" t="s">
        <v>747</v>
      </c>
      <c r="G334">
        <v>9</v>
      </c>
      <c r="H334" t="s">
        <v>83</v>
      </c>
      <c r="I334" t="s">
        <v>34</v>
      </c>
      <c r="K334" t="s">
        <v>34</v>
      </c>
      <c r="L334">
        <f>VLOOKUP(A334&amp;"-"&amp;E334,Sheet4!$A$2:$J$578,10,FALSE)</f>
        <v>0.48770893328979009</v>
      </c>
      <c r="N334" t="str">
        <f t="shared" si="10"/>
        <v>79-3</v>
      </c>
      <c r="O334" t="str">
        <f t="shared" si="11"/>
        <v>m</v>
      </c>
    </row>
    <row r="335" spans="1:15">
      <c r="A335">
        <v>3</v>
      </c>
      <c r="B335" t="s">
        <v>27</v>
      </c>
      <c r="C335" s="2" t="s">
        <v>9</v>
      </c>
      <c r="D335">
        <v>3</v>
      </c>
      <c r="E335" s="2">
        <v>3</v>
      </c>
      <c r="F335" s="2" t="s">
        <v>32</v>
      </c>
      <c r="G335">
        <v>7</v>
      </c>
      <c r="H335" t="s">
        <v>33</v>
      </c>
      <c r="I335">
        <v>0</v>
      </c>
      <c r="J335" s="1" t="s">
        <v>34</v>
      </c>
      <c r="K335" t="s">
        <v>34</v>
      </c>
      <c r="L335">
        <f>VLOOKUP(A335&amp;"-"&amp;E335,Sheet4!$A$2:$J$578,10,FALSE)</f>
        <v>0.48817211386399578</v>
      </c>
      <c r="N335" t="str">
        <f t="shared" si="10"/>
        <v>3-3</v>
      </c>
      <c r="O335" t="str">
        <f t="shared" si="11"/>
        <v>m</v>
      </c>
    </row>
    <row r="336" spans="1:15">
      <c r="A336">
        <v>47</v>
      </c>
      <c r="B336" t="s">
        <v>430</v>
      </c>
      <c r="C336" s="2" t="s">
        <v>3</v>
      </c>
      <c r="D336">
        <v>47</v>
      </c>
      <c r="E336" s="2">
        <v>1</v>
      </c>
      <c r="F336" s="2" t="s">
        <v>431</v>
      </c>
      <c r="G336">
        <v>5</v>
      </c>
      <c r="H336" t="s">
        <v>42</v>
      </c>
      <c r="I336" t="s">
        <v>34</v>
      </c>
      <c r="K336" t="s">
        <v>34</v>
      </c>
      <c r="L336">
        <f>VLOOKUP(A336&amp;"-"&amp;E336,Sheet4!$A$2:$J$578,10,FALSE)</f>
        <v>0.48844351058671409</v>
      </c>
      <c r="N336" t="str">
        <f t="shared" si="10"/>
        <v>47-1</v>
      </c>
      <c r="O336" t="str">
        <f t="shared" si="11"/>
        <v>m</v>
      </c>
    </row>
    <row r="337" spans="1:15">
      <c r="A337">
        <v>26</v>
      </c>
      <c r="B337" t="s">
        <v>225</v>
      </c>
      <c r="C337" s="2" t="s">
        <v>9</v>
      </c>
      <c r="D337">
        <v>26</v>
      </c>
      <c r="E337" s="2">
        <v>3</v>
      </c>
      <c r="F337" s="2" t="s">
        <v>230</v>
      </c>
      <c r="G337">
        <v>6</v>
      </c>
      <c r="H337" t="s">
        <v>231</v>
      </c>
      <c r="I337" t="s">
        <v>34</v>
      </c>
      <c r="K337" t="s">
        <v>34</v>
      </c>
      <c r="L337">
        <f>VLOOKUP(A337&amp;"-"&amp;E337,Sheet4!$A$2:$J$578,10,FALSE)</f>
        <v>0.48854280086617158</v>
      </c>
      <c r="N337" t="str">
        <f t="shared" si="10"/>
        <v>26-3</v>
      </c>
      <c r="O337" t="str">
        <f t="shared" si="11"/>
        <v>m</v>
      </c>
    </row>
    <row r="338" spans="1:15">
      <c r="A338">
        <v>92</v>
      </c>
      <c r="B338" t="s">
        <v>822</v>
      </c>
      <c r="C338" s="2" t="s">
        <v>6</v>
      </c>
      <c r="D338">
        <v>92</v>
      </c>
      <c r="E338" s="2">
        <v>2</v>
      </c>
      <c r="F338" s="2" t="s">
        <v>824</v>
      </c>
      <c r="G338">
        <v>7</v>
      </c>
      <c r="H338" t="s">
        <v>825</v>
      </c>
      <c r="I338" t="s">
        <v>34</v>
      </c>
      <c r="K338" t="s">
        <v>34</v>
      </c>
      <c r="L338">
        <f>VLOOKUP(A338&amp;"-"&amp;E338,Sheet4!$A$2:$J$578,10,FALSE)</f>
        <v>0.48855550284629978</v>
      </c>
      <c r="N338" t="str">
        <f t="shared" si="10"/>
        <v>92-2</v>
      </c>
      <c r="O338" t="str">
        <f t="shared" si="11"/>
        <v>m</v>
      </c>
    </row>
    <row r="339" spans="1:15">
      <c r="A339">
        <v>47</v>
      </c>
      <c r="B339" t="s">
        <v>430</v>
      </c>
      <c r="C339" s="2" t="s">
        <v>6</v>
      </c>
      <c r="D339">
        <v>47</v>
      </c>
      <c r="E339" s="2">
        <v>2</v>
      </c>
      <c r="F339" s="2" t="s">
        <v>432</v>
      </c>
      <c r="G339">
        <v>7</v>
      </c>
      <c r="H339" t="s">
        <v>14</v>
      </c>
      <c r="I339" t="s">
        <v>34</v>
      </c>
      <c r="K339" t="s">
        <v>34</v>
      </c>
      <c r="L339">
        <f>VLOOKUP(A339&amp;"-"&amp;E339,Sheet4!$A$2:$J$578,10,FALSE)</f>
        <v>0.48886898244915561</v>
      </c>
      <c r="N339" t="str">
        <f t="shared" si="10"/>
        <v>47-2</v>
      </c>
      <c r="O339" t="str">
        <f t="shared" si="11"/>
        <v>m</v>
      </c>
    </row>
    <row r="340" spans="1:15">
      <c r="A340">
        <v>95</v>
      </c>
      <c r="B340" t="s">
        <v>869</v>
      </c>
      <c r="C340" s="2" t="s">
        <v>6</v>
      </c>
      <c r="D340">
        <v>95</v>
      </c>
      <c r="E340" s="2">
        <v>2</v>
      </c>
      <c r="F340" s="2" t="s">
        <v>871</v>
      </c>
      <c r="G340">
        <v>5</v>
      </c>
      <c r="H340" t="s">
        <v>872</v>
      </c>
      <c r="I340" t="s">
        <v>34</v>
      </c>
      <c r="K340" t="s">
        <v>34</v>
      </c>
      <c r="L340">
        <f>VLOOKUP(A340&amp;"-"&amp;E340,Sheet4!$A$2:$J$578,10,FALSE)</f>
        <v>0.4897533503676279</v>
      </c>
      <c r="N340" t="str">
        <f t="shared" si="10"/>
        <v>95-2</v>
      </c>
      <c r="O340" t="str">
        <f t="shared" si="11"/>
        <v>m</v>
      </c>
    </row>
    <row r="341" spans="1:15">
      <c r="A341">
        <v>71</v>
      </c>
      <c r="B341" t="s">
        <v>643</v>
      </c>
      <c r="C341" s="2" t="s">
        <v>12</v>
      </c>
      <c r="D341">
        <v>71</v>
      </c>
      <c r="E341" s="2">
        <v>4</v>
      </c>
      <c r="F341" s="2" t="s">
        <v>647</v>
      </c>
      <c r="G341">
        <v>7</v>
      </c>
      <c r="H341" t="s">
        <v>334</v>
      </c>
      <c r="I341" t="s">
        <v>34</v>
      </c>
      <c r="K341" t="s">
        <v>34</v>
      </c>
      <c r="L341">
        <f>VLOOKUP(A341&amp;"-"&amp;E341,Sheet4!$A$2:$J$578,10,FALSE)</f>
        <v>0.48998766714267167</v>
      </c>
      <c r="N341" t="str">
        <f t="shared" si="10"/>
        <v>71-4</v>
      </c>
      <c r="O341" t="str">
        <f t="shared" si="11"/>
        <v>m</v>
      </c>
    </row>
    <row r="342" spans="1:15">
      <c r="A342">
        <v>42</v>
      </c>
      <c r="B342" t="s">
        <v>387</v>
      </c>
      <c r="C342" s="2" t="s">
        <v>12</v>
      </c>
      <c r="D342">
        <v>42</v>
      </c>
      <c r="E342" s="2">
        <v>4</v>
      </c>
      <c r="F342" s="2" t="s">
        <v>392</v>
      </c>
      <c r="G342">
        <v>5</v>
      </c>
      <c r="H342" t="s">
        <v>393</v>
      </c>
      <c r="I342" t="s">
        <v>34</v>
      </c>
      <c r="K342" t="s">
        <v>34</v>
      </c>
      <c r="L342">
        <f>VLOOKUP(A342&amp;"-"&amp;E342,Sheet4!$A$2:$J$578,10,FALSE)</f>
        <v>0.49065414379257888</v>
      </c>
      <c r="N342" t="str">
        <f t="shared" si="10"/>
        <v>42-4</v>
      </c>
      <c r="O342" t="str">
        <f t="shared" si="11"/>
        <v>m</v>
      </c>
    </row>
    <row r="343" spans="1:15">
      <c r="A343">
        <v>56</v>
      </c>
      <c r="B343" t="s">
        <v>481</v>
      </c>
      <c r="C343" s="2" t="s">
        <v>9</v>
      </c>
      <c r="D343">
        <v>56</v>
      </c>
      <c r="E343" s="2">
        <v>3</v>
      </c>
      <c r="F343" s="2" t="s">
        <v>484</v>
      </c>
      <c r="G343">
        <v>5</v>
      </c>
      <c r="H343" t="s">
        <v>98</v>
      </c>
      <c r="I343" t="s">
        <v>34</v>
      </c>
      <c r="K343" t="s">
        <v>34</v>
      </c>
      <c r="L343">
        <f>VLOOKUP(A343&amp;"-"&amp;E343,Sheet4!$A$2:$J$578,10,FALSE)</f>
        <v>0.49066448191108619</v>
      </c>
      <c r="N343" t="str">
        <f t="shared" si="10"/>
        <v>56-3</v>
      </c>
      <c r="O343" t="str">
        <f t="shared" si="11"/>
        <v>m</v>
      </c>
    </row>
    <row r="344" spans="1:15">
      <c r="A344">
        <v>35</v>
      </c>
      <c r="B344" t="s">
        <v>337</v>
      </c>
      <c r="C344" s="2" t="s">
        <v>55</v>
      </c>
      <c r="D344">
        <v>35</v>
      </c>
      <c r="E344" s="2">
        <v>6</v>
      </c>
      <c r="F344" s="2" t="s">
        <v>343</v>
      </c>
      <c r="G344">
        <v>8</v>
      </c>
      <c r="H344" t="s">
        <v>309</v>
      </c>
      <c r="I344" t="s">
        <v>34</v>
      </c>
      <c r="K344" t="s">
        <v>34</v>
      </c>
      <c r="L344">
        <f>VLOOKUP(A344&amp;"-"&amp;E344,Sheet4!$A$2:$J$578,10,FALSE)</f>
        <v>0.49115342859657873</v>
      </c>
      <c r="N344" t="str">
        <f t="shared" si="10"/>
        <v>35-6</v>
      </c>
      <c r="O344" t="str">
        <f t="shared" si="11"/>
        <v>m</v>
      </c>
    </row>
    <row r="345" spans="1:15">
      <c r="A345">
        <v>71</v>
      </c>
      <c r="B345" t="s">
        <v>643</v>
      </c>
      <c r="C345" s="2" t="s">
        <v>6</v>
      </c>
      <c r="D345">
        <v>71</v>
      </c>
      <c r="E345" s="2">
        <v>2</v>
      </c>
      <c r="F345" s="2" t="s">
        <v>645</v>
      </c>
      <c r="G345">
        <v>10</v>
      </c>
      <c r="H345" t="s">
        <v>158</v>
      </c>
      <c r="I345" t="s">
        <v>34</v>
      </c>
      <c r="K345" t="s">
        <v>34</v>
      </c>
      <c r="L345">
        <f>VLOOKUP(A345&amp;"-"&amp;E345,Sheet4!$A$2:$J$578,10,FALSE)</f>
        <v>0.49120803101722998</v>
      </c>
      <c r="N345" t="str">
        <f t="shared" si="10"/>
        <v>71-2</v>
      </c>
      <c r="O345" t="str">
        <f t="shared" si="11"/>
        <v>m</v>
      </c>
    </row>
    <row r="346" spans="1:15">
      <c r="A346">
        <v>82</v>
      </c>
      <c r="B346" t="s">
        <v>758</v>
      </c>
      <c r="C346" s="2" t="s">
        <v>6</v>
      </c>
      <c r="D346">
        <v>82</v>
      </c>
      <c r="E346" s="2">
        <v>2</v>
      </c>
      <c r="F346" s="2" t="s">
        <v>760</v>
      </c>
      <c r="G346">
        <v>9</v>
      </c>
      <c r="H346" t="s">
        <v>83</v>
      </c>
      <c r="I346" t="s">
        <v>34</v>
      </c>
      <c r="K346" t="s">
        <v>34</v>
      </c>
      <c r="L346">
        <f>VLOOKUP(A346&amp;"-"&amp;E346,Sheet4!$A$2:$J$578,10,FALSE)</f>
        <v>0.49140898338456307</v>
      </c>
      <c r="N346" t="str">
        <f t="shared" si="10"/>
        <v>82-2</v>
      </c>
      <c r="O346" t="str">
        <f t="shared" si="11"/>
        <v>m</v>
      </c>
    </row>
    <row r="347" spans="1:15">
      <c r="A347">
        <v>76</v>
      </c>
      <c r="B347" t="s">
        <v>699</v>
      </c>
      <c r="C347" s="2" t="s">
        <v>55</v>
      </c>
      <c r="D347">
        <v>76</v>
      </c>
      <c r="E347" s="2">
        <v>6</v>
      </c>
      <c r="F347" s="2" t="s">
        <v>706</v>
      </c>
      <c r="G347">
        <v>7</v>
      </c>
      <c r="H347" t="s">
        <v>14</v>
      </c>
      <c r="I347" t="s">
        <v>34</v>
      </c>
      <c r="K347" t="s">
        <v>34</v>
      </c>
      <c r="L347">
        <f>VLOOKUP(A347&amp;"-"&amp;E347,Sheet4!$A$2:$J$578,10,FALSE)</f>
        <v>0.49143533589819471</v>
      </c>
      <c r="N347" t="str">
        <f t="shared" si="10"/>
        <v>76-6</v>
      </c>
      <c r="O347" t="str">
        <f t="shared" si="11"/>
        <v>m</v>
      </c>
    </row>
    <row r="348" spans="1:15">
      <c r="A348">
        <v>41</v>
      </c>
      <c r="B348" t="s">
        <v>381</v>
      </c>
      <c r="C348" s="2" t="s">
        <v>3</v>
      </c>
      <c r="D348">
        <v>41</v>
      </c>
      <c r="E348" s="2">
        <v>1</v>
      </c>
      <c r="F348" s="2" t="s">
        <v>382</v>
      </c>
      <c r="G348">
        <v>8</v>
      </c>
      <c r="H348" t="s">
        <v>86</v>
      </c>
      <c r="I348" t="s">
        <v>34</v>
      </c>
      <c r="K348" t="s">
        <v>34</v>
      </c>
      <c r="L348">
        <f>VLOOKUP(A348&amp;"-"&amp;E348,Sheet4!$A$2:$J$578,10,FALSE)</f>
        <v>0.49280950056938344</v>
      </c>
      <c r="N348" t="str">
        <f t="shared" si="10"/>
        <v>41-1</v>
      </c>
      <c r="O348" t="str">
        <f t="shared" si="11"/>
        <v>m</v>
      </c>
    </row>
    <row r="349" spans="1:15">
      <c r="A349">
        <v>95</v>
      </c>
      <c r="B349" t="s">
        <v>869</v>
      </c>
      <c r="C349" s="2" t="s">
        <v>12</v>
      </c>
      <c r="D349">
        <v>95</v>
      </c>
      <c r="E349" s="2">
        <v>4</v>
      </c>
      <c r="F349" s="2" t="s">
        <v>874</v>
      </c>
      <c r="G349">
        <v>7</v>
      </c>
      <c r="H349" t="s">
        <v>33</v>
      </c>
      <c r="I349">
        <v>0</v>
      </c>
      <c r="J349" s="1" t="s">
        <v>34</v>
      </c>
      <c r="K349" t="s">
        <v>34</v>
      </c>
      <c r="L349">
        <f>VLOOKUP(A349&amp;"-"&amp;E349,Sheet4!$A$2:$J$578,10,FALSE)</f>
        <v>0.49284447708262435</v>
      </c>
      <c r="N349" t="str">
        <f t="shared" si="10"/>
        <v>95-4</v>
      </c>
      <c r="O349" t="str">
        <f t="shared" si="11"/>
        <v>m</v>
      </c>
    </row>
    <row r="350" spans="1:15">
      <c r="A350">
        <v>94</v>
      </c>
      <c r="B350" t="s">
        <v>856</v>
      </c>
      <c r="C350" s="2" t="s">
        <v>15</v>
      </c>
      <c r="D350">
        <v>94</v>
      </c>
      <c r="E350" s="2">
        <v>5</v>
      </c>
      <c r="F350" s="2" t="s">
        <v>861</v>
      </c>
      <c r="G350">
        <v>7</v>
      </c>
      <c r="H350" t="s">
        <v>332</v>
      </c>
      <c r="I350" t="s">
        <v>34</v>
      </c>
      <c r="K350" t="s">
        <v>34</v>
      </c>
      <c r="L350">
        <f>VLOOKUP(A350&amp;"-"&amp;E350,Sheet4!$A$2:$J$578,10,FALSE)</f>
        <v>0.49337516371721846</v>
      </c>
      <c r="N350" t="str">
        <f t="shared" si="10"/>
        <v>94-5</v>
      </c>
      <c r="O350" t="str">
        <f t="shared" si="11"/>
        <v>m</v>
      </c>
    </row>
    <row r="351" spans="1:15">
      <c r="A351">
        <v>72</v>
      </c>
      <c r="B351" t="s">
        <v>649</v>
      </c>
      <c r="C351" s="2" t="s">
        <v>15</v>
      </c>
      <c r="D351">
        <v>72</v>
      </c>
      <c r="E351" s="2">
        <v>5</v>
      </c>
      <c r="F351" s="2" t="s">
        <v>655</v>
      </c>
      <c r="G351">
        <v>10</v>
      </c>
      <c r="H351" t="s">
        <v>107</v>
      </c>
      <c r="I351">
        <v>0</v>
      </c>
      <c r="J351" s="1" t="s">
        <v>34</v>
      </c>
      <c r="K351" t="s">
        <v>34</v>
      </c>
      <c r="L351">
        <f>VLOOKUP(A351&amp;"-"&amp;E351,Sheet4!$A$2:$J$578,10,FALSE)</f>
        <v>0.49438722889045006</v>
      </c>
      <c r="N351" t="str">
        <f t="shared" si="10"/>
        <v>72-5</v>
      </c>
      <c r="O351" t="str">
        <f t="shared" si="11"/>
        <v>m</v>
      </c>
    </row>
    <row r="352" spans="1:15">
      <c r="A352">
        <v>26</v>
      </c>
      <c r="B352" t="s">
        <v>225</v>
      </c>
      <c r="C352" s="2" t="s">
        <v>3</v>
      </c>
      <c r="D352">
        <v>26</v>
      </c>
      <c r="E352" s="2">
        <v>1</v>
      </c>
      <c r="F352" s="2" t="s">
        <v>226</v>
      </c>
      <c r="G352">
        <v>8</v>
      </c>
      <c r="H352" t="s">
        <v>227</v>
      </c>
      <c r="I352" t="s">
        <v>34</v>
      </c>
      <c r="K352" t="s">
        <v>34</v>
      </c>
      <c r="L352">
        <f>VLOOKUP(A352&amp;"-"&amp;E352,Sheet4!$A$2:$J$578,10,FALSE)</f>
        <v>0.49531294553749644</v>
      </c>
      <c r="N352" t="str">
        <f t="shared" si="10"/>
        <v>26-1</v>
      </c>
      <c r="O352" t="str">
        <f t="shared" si="11"/>
        <v>m</v>
      </c>
    </row>
    <row r="353" spans="1:15">
      <c r="A353">
        <v>18</v>
      </c>
      <c r="B353" t="s">
        <v>169</v>
      </c>
      <c r="C353" s="2" t="s">
        <v>3</v>
      </c>
      <c r="D353">
        <v>18</v>
      </c>
      <c r="E353" s="2">
        <v>1</v>
      </c>
      <c r="F353" s="2" t="s">
        <v>170</v>
      </c>
      <c r="G353">
        <v>5</v>
      </c>
      <c r="H353" t="s">
        <v>98</v>
      </c>
      <c r="I353" t="s">
        <v>34</v>
      </c>
      <c r="K353" t="s">
        <v>34</v>
      </c>
      <c r="L353">
        <f>VLOOKUP(A353&amp;"-"&amp;E353,Sheet4!$A$2:$J$578,10,FALSE)</f>
        <v>0.49541084313262207</v>
      </c>
      <c r="N353" t="str">
        <f t="shared" si="10"/>
        <v>18-1</v>
      </c>
      <c r="O353" t="str">
        <f t="shared" si="11"/>
        <v>m</v>
      </c>
    </row>
    <row r="354" spans="1:15">
      <c r="A354">
        <v>34</v>
      </c>
      <c r="B354" t="s">
        <v>320</v>
      </c>
      <c r="C354" s="2" t="s">
        <v>9</v>
      </c>
      <c r="D354">
        <v>34</v>
      </c>
      <c r="E354" s="2">
        <v>3</v>
      </c>
      <c r="F354" s="2" t="s">
        <v>324</v>
      </c>
      <c r="G354">
        <v>12</v>
      </c>
      <c r="H354" t="s">
        <v>238</v>
      </c>
      <c r="I354" t="s">
        <v>34</v>
      </c>
      <c r="K354" t="s">
        <v>34</v>
      </c>
      <c r="L354">
        <f>VLOOKUP(A354&amp;"-"&amp;E354,Sheet4!$A$2:$J$578,10,FALSE)</f>
        <v>0.49545417713313344</v>
      </c>
      <c r="N354" t="str">
        <f t="shared" si="10"/>
        <v>34-3</v>
      </c>
      <c r="O354" t="str">
        <f t="shared" si="11"/>
        <v>m</v>
      </c>
    </row>
    <row r="355" spans="1:15">
      <c r="A355">
        <v>95</v>
      </c>
      <c r="B355" t="s">
        <v>869</v>
      </c>
      <c r="C355" s="2" t="s">
        <v>55</v>
      </c>
      <c r="D355">
        <v>95</v>
      </c>
      <c r="E355" s="2">
        <v>6</v>
      </c>
      <c r="F355" s="2" t="s">
        <v>876</v>
      </c>
      <c r="G355">
        <v>9</v>
      </c>
      <c r="H355" t="s">
        <v>89</v>
      </c>
      <c r="I355" t="s">
        <v>34</v>
      </c>
      <c r="K355" t="s">
        <v>34</v>
      </c>
      <c r="L355">
        <f>VLOOKUP(A355&amp;"-"&amp;E355,Sheet4!$A$2:$J$578,10,FALSE)</f>
        <v>0.49560416373610916</v>
      </c>
      <c r="N355" t="str">
        <f t="shared" si="10"/>
        <v>95-6</v>
      </c>
      <c r="O355" t="str">
        <f t="shared" si="11"/>
        <v>m</v>
      </c>
    </row>
    <row r="356" spans="1:15">
      <c r="A356">
        <v>95</v>
      </c>
      <c r="B356" t="s">
        <v>869</v>
      </c>
      <c r="C356" s="2" t="s">
        <v>9</v>
      </c>
      <c r="D356">
        <v>95</v>
      </c>
      <c r="E356" s="2">
        <v>3</v>
      </c>
      <c r="F356" s="2" t="s">
        <v>873</v>
      </c>
      <c r="G356">
        <v>5</v>
      </c>
      <c r="H356" t="s">
        <v>42</v>
      </c>
      <c r="I356" t="s">
        <v>34</v>
      </c>
      <c r="K356" t="s">
        <v>34</v>
      </c>
      <c r="L356">
        <f>VLOOKUP(A356&amp;"-"&amp;E356,Sheet4!$A$2:$J$578,10,FALSE)</f>
        <v>0.49612760327630034</v>
      </c>
      <c r="N356" t="str">
        <f t="shared" si="10"/>
        <v>95-3</v>
      </c>
      <c r="O356" t="str">
        <f t="shared" si="11"/>
        <v>m</v>
      </c>
    </row>
    <row r="357" spans="1:15">
      <c r="A357">
        <v>39</v>
      </c>
      <c r="B357" t="s">
        <v>370</v>
      </c>
      <c r="C357" s="2" t="s">
        <v>3</v>
      </c>
      <c r="D357">
        <v>39</v>
      </c>
      <c r="E357" s="2">
        <v>1</v>
      </c>
      <c r="F357" s="2" t="s">
        <v>371</v>
      </c>
      <c r="G357">
        <v>8</v>
      </c>
      <c r="H357" t="s">
        <v>219</v>
      </c>
      <c r="I357" t="s">
        <v>34</v>
      </c>
      <c r="K357" t="s">
        <v>34</v>
      </c>
      <c r="L357">
        <f>VLOOKUP(A357&amp;"-"&amp;E357,Sheet4!$A$2:$J$578,10,FALSE)</f>
        <v>0.49621679741945762</v>
      </c>
      <c r="N357" t="str">
        <f t="shared" si="10"/>
        <v>39-1</v>
      </c>
      <c r="O357" t="str">
        <f t="shared" si="11"/>
        <v>m</v>
      </c>
    </row>
    <row r="358" spans="1:15">
      <c r="A358">
        <v>34</v>
      </c>
      <c r="B358" t="s">
        <v>320</v>
      </c>
      <c r="C358" s="2" t="s">
        <v>3</v>
      </c>
      <c r="D358">
        <v>34</v>
      </c>
      <c r="E358" s="2">
        <v>1</v>
      </c>
      <c r="F358" s="2" t="s">
        <v>321</v>
      </c>
      <c r="G358">
        <v>10</v>
      </c>
      <c r="H358" t="s">
        <v>54</v>
      </c>
      <c r="I358" t="s">
        <v>34</v>
      </c>
      <c r="K358" t="s">
        <v>34</v>
      </c>
      <c r="L358">
        <f>VLOOKUP(A358&amp;"-"&amp;E358,Sheet4!$A$2:$J$578,10,FALSE)</f>
        <v>0.49636545624600037</v>
      </c>
      <c r="N358" t="str">
        <f t="shared" si="10"/>
        <v>34-1</v>
      </c>
      <c r="O358" t="str">
        <f t="shared" si="11"/>
        <v>m</v>
      </c>
    </row>
    <row r="359" spans="1:15">
      <c r="A359">
        <v>4</v>
      </c>
      <c r="B359" t="s">
        <v>35</v>
      </c>
      <c r="C359" s="2" t="s">
        <v>6</v>
      </c>
      <c r="D359">
        <v>4</v>
      </c>
      <c r="E359" s="2">
        <v>2</v>
      </c>
      <c r="F359" s="2" t="s">
        <v>38</v>
      </c>
      <c r="G359">
        <v>12</v>
      </c>
      <c r="H359" t="s">
        <v>39</v>
      </c>
      <c r="I359" t="s">
        <v>34</v>
      </c>
      <c r="K359" t="s">
        <v>34</v>
      </c>
      <c r="L359">
        <f>VLOOKUP(A359&amp;"-"&amp;E359,Sheet4!$A$2:$J$578,10,FALSE)</f>
        <v>0.49716178817445406</v>
      </c>
      <c r="N359" t="str">
        <f t="shared" si="10"/>
        <v>4-2</v>
      </c>
      <c r="O359" t="str">
        <f t="shared" si="11"/>
        <v>m</v>
      </c>
    </row>
    <row r="360" spans="1:15">
      <c r="A360">
        <v>59</v>
      </c>
      <c r="B360" t="s">
        <v>507</v>
      </c>
      <c r="C360" s="2" t="s">
        <v>15</v>
      </c>
      <c r="D360">
        <v>59</v>
      </c>
      <c r="E360" s="2">
        <v>5</v>
      </c>
      <c r="F360" s="2" t="s">
        <v>516</v>
      </c>
      <c r="G360">
        <v>10</v>
      </c>
      <c r="H360" t="s">
        <v>517</v>
      </c>
      <c r="I360" t="s">
        <v>34</v>
      </c>
      <c r="K360" t="s">
        <v>34</v>
      </c>
      <c r="L360">
        <f>VLOOKUP(A360&amp;"-"&amp;E360,Sheet4!$A$2:$J$578,10,FALSE)</f>
        <v>0.49729796625551753</v>
      </c>
      <c r="N360" t="str">
        <f t="shared" si="10"/>
        <v>59-5</v>
      </c>
      <c r="O360" t="str">
        <f t="shared" si="11"/>
        <v>m</v>
      </c>
    </row>
    <row r="361" spans="1:15">
      <c r="A361">
        <v>13</v>
      </c>
      <c r="B361" t="s">
        <v>103</v>
      </c>
      <c r="C361" s="2" t="s">
        <v>15</v>
      </c>
      <c r="D361">
        <v>13</v>
      </c>
      <c r="E361" s="2">
        <v>5</v>
      </c>
      <c r="F361" s="2" t="s">
        <v>112</v>
      </c>
      <c r="G361">
        <v>7</v>
      </c>
      <c r="H361" t="s">
        <v>113</v>
      </c>
      <c r="I361" t="s">
        <v>34</v>
      </c>
      <c r="K361" t="s">
        <v>34</v>
      </c>
      <c r="L361">
        <f>VLOOKUP(A361&amp;"-"&amp;E361,Sheet4!$A$2:$J$578,10,FALSE)</f>
        <v>0.49781133518111442</v>
      </c>
      <c r="N361" t="str">
        <f t="shared" si="10"/>
        <v>13-5</v>
      </c>
      <c r="O361" t="str">
        <f t="shared" si="11"/>
        <v>m</v>
      </c>
    </row>
    <row r="362" spans="1:15">
      <c r="A362">
        <v>88</v>
      </c>
      <c r="B362" t="s">
        <v>799</v>
      </c>
      <c r="C362" s="2" t="s">
        <v>3</v>
      </c>
      <c r="D362">
        <v>88</v>
      </c>
      <c r="E362" s="2">
        <v>1</v>
      </c>
      <c r="F362" s="2" t="s">
        <v>800</v>
      </c>
      <c r="G362">
        <v>7</v>
      </c>
      <c r="H362" t="s">
        <v>14</v>
      </c>
      <c r="I362" t="s">
        <v>34</v>
      </c>
      <c r="K362" t="s">
        <v>34</v>
      </c>
      <c r="L362">
        <f>VLOOKUP(A362&amp;"-"&amp;E362,Sheet4!$A$2:$J$578,10,FALSE)</f>
        <v>0.49810895211658568</v>
      </c>
      <c r="N362" t="str">
        <f t="shared" si="10"/>
        <v>88-1</v>
      </c>
      <c r="O362" t="str">
        <f t="shared" si="11"/>
        <v>m</v>
      </c>
    </row>
    <row r="363" spans="1:15">
      <c r="A363">
        <v>8</v>
      </c>
      <c r="B363" t="s">
        <v>72</v>
      </c>
      <c r="C363" s="2" t="s">
        <v>9</v>
      </c>
      <c r="D363">
        <v>8</v>
      </c>
      <c r="E363" s="2">
        <v>3</v>
      </c>
      <c r="F363" s="2" t="s">
        <v>77</v>
      </c>
      <c r="G363">
        <v>9</v>
      </c>
      <c r="H363" t="s">
        <v>78</v>
      </c>
      <c r="I363" t="s">
        <v>34</v>
      </c>
      <c r="K363" t="s">
        <v>34</v>
      </c>
      <c r="L363">
        <f>VLOOKUP(A363&amp;"-"&amp;E363,Sheet4!$A$2:$J$578,10,FALSE)</f>
        <v>0.49821465123154951</v>
      </c>
      <c r="N363" t="str">
        <f t="shared" si="10"/>
        <v>8-3</v>
      </c>
      <c r="O363" t="str">
        <f t="shared" si="11"/>
        <v>m</v>
      </c>
    </row>
    <row r="364" spans="1:15">
      <c r="A364">
        <v>94</v>
      </c>
      <c r="B364" t="s">
        <v>856</v>
      </c>
      <c r="C364" s="2" t="s">
        <v>60</v>
      </c>
      <c r="D364">
        <v>94</v>
      </c>
      <c r="E364" s="2">
        <v>8</v>
      </c>
      <c r="F364" s="2" t="s">
        <v>864</v>
      </c>
      <c r="G364">
        <v>7</v>
      </c>
      <c r="H364" t="s">
        <v>14</v>
      </c>
      <c r="I364" t="s">
        <v>34</v>
      </c>
      <c r="K364" t="s">
        <v>34</v>
      </c>
      <c r="L364">
        <f>VLOOKUP(A364&amp;"-"&amp;E364,Sheet4!$A$2:$J$578,10,FALSE)</f>
        <v>0.49836686472775288</v>
      </c>
      <c r="N364" t="str">
        <f t="shared" si="10"/>
        <v>94-8</v>
      </c>
      <c r="O364" t="str">
        <f t="shared" si="11"/>
        <v>m</v>
      </c>
    </row>
    <row r="365" spans="1:15">
      <c r="A365">
        <v>42</v>
      </c>
      <c r="B365" t="s">
        <v>387</v>
      </c>
      <c r="C365" s="2" t="s">
        <v>9</v>
      </c>
      <c r="D365">
        <v>42</v>
      </c>
      <c r="E365" s="2">
        <v>3</v>
      </c>
      <c r="F365" s="2" t="s">
        <v>391</v>
      </c>
      <c r="G365">
        <v>9</v>
      </c>
      <c r="H365" t="s">
        <v>89</v>
      </c>
      <c r="I365" t="s">
        <v>34</v>
      </c>
      <c r="K365" t="s">
        <v>34</v>
      </c>
      <c r="L365">
        <f>VLOOKUP(A365&amp;"-"&amp;E365,Sheet4!$A$2:$J$578,10,FALSE)</f>
        <v>0.49874523351693117</v>
      </c>
      <c r="N365" t="str">
        <f t="shared" si="10"/>
        <v>42-3</v>
      </c>
      <c r="O365" t="str">
        <f t="shared" si="11"/>
        <v>m</v>
      </c>
    </row>
    <row r="366" spans="1:15">
      <c r="A366">
        <v>76</v>
      </c>
      <c r="B366" t="s">
        <v>699</v>
      </c>
      <c r="C366" s="2" t="s">
        <v>120</v>
      </c>
      <c r="D366">
        <v>76</v>
      </c>
      <c r="E366" s="2">
        <v>10</v>
      </c>
      <c r="F366" s="2" t="s">
        <v>711</v>
      </c>
      <c r="G366">
        <v>7</v>
      </c>
      <c r="H366" t="s">
        <v>712</v>
      </c>
      <c r="I366" t="s">
        <v>34</v>
      </c>
      <c r="K366" t="s">
        <v>34</v>
      </c>
      <c r="L366">
        <f>VLOOKUP(A366&amp;"-"&amp;E366,Sheet4!$A$2:$J$578,10,FALSE)</f>
        <v>0.49889650917202594</v>
      </c>
      <c r="N366" t="str">
        <f t="shared" si="10"/>
        <v>76-10</v>
      </c>
      <c r="O366" t="str">
        <f t="shared" si="11"/>
        <v>m</v>
      </c>
    </row>
    <row r="367" spans="1:15">
      <c r="A367">
        <v>14</v>
      </c>
      <c r="B367" t="s">
        <v>138</v>
      </c>
      <c r="C367" s="2" t="s">
        <v>15</v>
      </c>
      <c r="D367">
        <v>14</v>
      </c>
      <c r="E367" s="2">
        <v>5</v>
      </c>
      <c r="F367" s="2" t="s">
        <v>145</v>
      </c>
      <c r="G367">
        <v>7</v>
      </c>
      <c r="H367" t="s">
        <v>146</v>
      </c>
      <c r="I367" t="s">
        <v>34</v>
      </c>
      <c r="K367" t="s">
        <v>34</v>
      </c>
      <c r="L367">
        <f>VLOOKUP(A367&amp;"-"&amp;E367,Sheet4!$A$2:$J$578,10,FALSE)</f>
        <v>0.4989906911224386</v>
      </c>
      <c r="N367" t="str">
        <f t="shared" si="10"/>
        <v>14-5</v>
      </c>
      <c r="O367" t="str">
        <f t="shared" si="11"/>
        <v>m</v>
      </c>
    </row>
    <row r="368" spans="1:15">
      <c r="A368">
        <v>7</v>
      </c>
      <c r="B368" t="s">
        <v>66</v>
      </c>
      <c r="C368" s="2" t="s">
        <v>6</v>
      </c>
      <c r="D368">
        <v>7</v>
      </c>
      <c r="E368" s="2">
        <v>2</v>
      </c>
      <c r="F368" s="2" t="s">
        <v>69</v>
      </c>
      <c r="G368">
        <v>8</v>
      </c>
      <c r="H368" t="s">
        <v>70</v>
      </c>
      <c r="I368" t="s">
        <v>34</v>
      </c>
      <c r="K368" t="s">
        <v>34</v>
      </c>
      <c r="L368">
        <f>VLOOKUP(A368&amp;"-"&amp;E368,Sheet4!$A$2:$J$578,10,FALSE)</f>
        <v>0.50120681429092639</v>
      </c>
      <c r="N368" t="str">
        <f t="shared" si="10"/>
        <v>7-2</v>
      </c>
      <c r="O368" t="str">
        <f t="shared" si="11"/>
        <v>m</v>
      </c>
    </row>
    <row r="369" spans="1:15">
      <c r="A369">
        <v>44</v>
      </c>
      <c r="B369" t="s">
        <v>400</v>
      </c>
      <c r="C369" s="2" t="s">
        <v>63</v>
      </c>
      <c r="D369">
        <v>44</v>
      </c>
      <c r="E369" s="2">
        <v>9</v>
      </c>
      <c r="F369" s="2" t="s">
        <v>413</v>
      </c>
      <c r="G369">
        <v>9</v>
      </c>
      <c r="H369" t="s">
        <v>83</v>
      </c>
      <c r="I369" t="s">
        <v>34</v>
      </c>
      <c r="K369" t="s">
        <v>34</v>
      </c>
      <c r="L369">
        <f>VLOOKUP(A369&amp;"-"&amp;E369,Sheet4!$A$2:$J$578,10,FALSE)</f>
        <v>0.50174617627735962</v>
      </c>
      <c r="N369" t="str">
        <f t="shared" si="10"/>
        <v>44-9</v>
      </c>
      <c r="O369" t="str">
        <f t="shared" si="11"/>
        <v>m</v>
      </c>
    </row>
    <row r="370" spans="1:15">
      <c r="A370">
        <v>43</v>
      </c>
      <c r="B370" t="s">
        <v>397</v>
      </c>
      <c r="C370" s="2" t="s">
        <v>3</v>
      </c>
      <c r="D370">
        <v>43</v>
      </c>
      <c r="E370" s="2">
        <v>1</v>
      </c>
      <c r="F370" s="2" t="s">
        <v>398</v>
      </c>
      <c r="G370">
        <v>8</v>
      </c>
      <c r="H370" t="s">
        <v>100</v>
      </c>
      <c r="I370" t="s">
        <v>34</v>
      </c>
      <c r="K370" t="s">
        <v>34</v>
      </c>
      <c r="L370">
        <f>VLOOKUP(A370&amp;"-"&amp;E370,Sheet4!$A$2:$J$578,10,FALSE)</f>
        <v>0.50181564807246515</v>
      </c>
      <c r="N370" t="str">
        <f t="shared" si="10"/>
        <v>43-1</v>
      </c>
      <c r="O370" t="str">
        <f t="shared" si="11"/>
        <v>m</v>
      </c>
    </row>
    <row r="371" spans="1:15">
      <c r="A371">
        <v>66</v>
      </c>
      <c r="B371" t="s">
        <v>595</v>
      </c>
      <c r="C371" s="2" t="s">
        <v>3</v>
      </c>
      <c r="D371">
        <v>66</v>
      </c>
      <c r="E371" s="2">
        <v>1</v>
      </c>
      <c r="F371" s="2" t="s">
        <v>596</v>
      </c>
      <c r="G371">
        <v>7</v>
      </c>
      <c r="H371" t="s">
        <v>31</v>
      </c>
      <c r="I371" t="s">
        <v>34</v>
      </c>
      <c r="K371" t="s">
        <v>34</v>
      </c>
      <c r="L371">
        <f>VLOOKUP(A371&amp;"-"&amp;E371,Sheet4!$A$2:$J$578,10,FALSE)</f>
        <v>0.50262189872427021</v>
      </c>
      <c r="N371" t="str">
        <f t="shared" si="10"/>
        <v>66-1</v>
      </c>
      <c r="O371" t="str">
        <f t="shared" si="11"/>
        <v>m</v>
      </c>
    </row>
    <row r="372" spans="1:15">
      <c r="A372">
        <v>88</v>
      </c>
      <c r="B372" t="s">
        <v>799</v>
      </c>
      <c r="C372" s="2" t="s">
        <v>6</v>
      </c>
      <c r="D372">
        <v>88</v>
      </c>
      <c r="E372" s="2">
        <v>2</v>
      </c>
      <c r="F372" s="2" t="s">
        <v>801</v>
      </c>
      <c r="G372">
        <v>7</v>
      </c>
      <c r="H372" t="s">
        <v>299</v>
      </c>
      <c r="I372" t="s">
        <v>34</v>
      </c>
      <c r="K372" t="s">
        <v>34</v>
      </c>
      <c r="L372">
        <f>VLOOKUP(A372&amp;"-"&amp;E372,Sheet4!$A$2:$J$578,10,FALSE)</f>
        <v>0.50263710192535815</v>
      </c>
      <c r="N372" t="str">
        <f t="shared" si="10"/>
        <v>88-2</v>
      </c>
      <c r="O372" t="str">
        <f t="shared" si="11"/>
        <v>m</v>
      </c>
    </row>
    <row r="373" spans="1:15">
      <c r="A373">
        <v>77</v>
      </c>
      <c r="B373" t="s">
        <v>713</v>
      </c>
      <c r="C373" s="2" t="s">
        <v>9</v>
      </c>
      <c r="D373">
        <v>77</v>
      </c>
      <c r="E373" s="2">
        <v>3</v>
      </c>
      <c r="F373" s="2" t="s">
        <v>716</v>
      </c>
      <c r="G373">
        <v>5</v>
      </c>
      <c r="H373" t="s">
        <v>98</v>
      </c>
      <c r="I373" t="s">
        <v>34</v>
      </c>
      <c r="K373" t="s">
        <v>34</v>
      </c>
      <c r="L373">
        <f>VLOOKUP(A373&amp;"-"&amp;E373,Sheet4!$A$2:$J$578,10,FALSE)</f>
        <v>0.50278666714609332</v>
      </c>
      <c r="N373" t="str">
        <f t="shared" si="10"/>
        <v>77-3</v>
      </c>
      <c r="O373" t="str">
        <f t="shared" si="11"/>
        <v>m</v>
      </c>
    </row>
    <row r="374" spans="1:15">
      <c r="A374">
        <v>12</v>
      </c>
      <c r="B374" t="s">
        <v>96</v>
      </c>
      <c r="C374" s="2" t="s">
        <v>3</v>
      </c>
      <c r="D374">
        <v>12</v>
      </c>
      <c r="E374" s="2">
        <v>1</v>
      </c>
      <c r="F374" s="2" t="s">
        <v>97</v>
      </c>
      <c r="G374">
        <v>5</v>
      </c>
      <c r="H374" t="s">
        <v>98</v>
      </c>
      <c r="I374" t="s">
        <v>34</v>
      </c>
      <c r="K374" t="s">
        <v>34</v>
      </c>
      <c r="L374">
        <f>VLOOKUP(A374&amp;"-"&amp;E374,Sheet4!$A$2:$J$578,10,FALSE)</f>
        <v>0.5035438935358727</v>
      </c>
      <c r="N374" t="str">
        <f t="shared" si="10"/>
        <v>12-1</v>
      </c>
      <c r="O374" t="str">
        <f t="shared" si="11"/>
        <v>m</v>
      </c>
    </row>
    <row r="375" spans="1:15">
      <c r="A375">
        <v>56</v>
      </c>
      <c r="B375" t="s">
        <v>481</v>
      </c>
      <c r="C375" s="2" t="s">
        <v>12</v>
      </c>
      <c r="D375">
        <v>56</v>
      </c>
      <c r="E375" s="2">
        <v>4</v>
      </c>
      <c r="F375" s="2" t="s">
        <v>485</v>
      </c>
      <c r="G375">
        <v>9</v>
      </c>
      <c r="H375" t="s">
        <v>89</v>
      </c>
      <c r="I375" t="s">
        <v>34</v>
      </c>
      <c r="K375" t="s">
        <v>34</v>
      </c>
      <c r="L375">
        <f>VLOOKUP(A375&amp;"-"&amp;E375,Sheet4!$A$2:$J$578,10,FALSE)</f>
        <v>0.50370118680678588</v>
      </c>
      <c r="N375" t="str">
        <f t="shared" si="10"/>
        <v>56-4</v>
      </c>
      <c r="O375" t="str">
        <f t="shared" si="11"/>
        <v>m</v>
      </c>
    </row>
    <row r="376" spans="1:15">
      <c r="A376">
        <v>35</v>
      </c>
      <c r="B376" t="s">
        <v>337</v>
      </c>
      <c r="C376" s="2" t="s">
        <v>58</v>
      </c>
      <c r="D376">
        <v>35</v>
      </c>
      <c r="E376" s="2">
        <v>7</v>
      </c>
      <c r="F376" s="2" t="s">
        <v>344</v>
      </c>
      <c r="G376">
        <v>8</v>
      </c>
      <c r="H376" t="s">
        <v>86</v>
      </c>
      <c r="I376" t="s">
        <v>34</v>
      </c>
      <c r="K376" t="s">
        <v>34</v>
      </c>
      <c r="L376">
        <f>VLOOKUP(A376&amp;"-"&amp;E376,Sheet4!$A$2:$J$578,10,FALSE)</f>
        <v>0.50392511262780215</v>
      </c>
      <c r="N376" t="str">
        <f t="shared" si="10"/>
        <v>35-7</v>
      </c>
      <c r="O376" t="str">
        <f t="shared" si="11"/>
        <v>m</v>
      </c>
    </row>
    <row r="377" spans="1:15">
      <c r="A377">
        <v>60</v>
      </c>
      <c r="B377" t="s">
        <v>543</v>
      </c>
      <c r="C377" s="2" t="s">
        <v>15</v>
      </c>
      <c r="D377">
        <v>60</v>
      </c>
      <c r="E377" s="2">
        <v>5</v>
      </c>
      <c r="F377" s="2" t="s">
        <v>549</v>
      </c>
      <c r="G377">
        <v>7</v>
      </c>
      <c r="H377" t="s">
        <v>550</v>
      </c>
      <c r="I377" t="s">
        <v>34</v>
      </c>
      <c r="K377" t="s">
        <v>34</v>
      </c>
      <c r="L377">
        <f>VLOOKUP(A377&amp;"-"&amp;E377,Sheet4!$A$2:$J$578,10,FALSE)</f>
        <v>0.50396593628125175</v>
      </c>
      <c r="N377" t="str">
        <f t="shared" si="10"/>
        <v>60-5</v>
      </c>
      <c r="O377" t="str">
        <f t="shared" si="11"/>
        <v>m</v>
      </c>
    </row>
    <row r="378" spans="1:15">
      <c r="A378">
        <v>59</v>
      </c>
      <c r="B378" t="s">
        <v>507</v>
      </c>
      <c r="C378" s="2" t="s">
        <v>130</v>
      </c>
      <c r="D378">
        <v>59</v>
      </c>
      <c r="E378" s="2">
        <v>14</v>
      </c>
      <c r="F378" s="2" t="s">
        <v>529</v>
      </c>
      <c r="G378">
        <v>12</v>
      </c>
      <c r="H378" t="s">
        <v>238</v>
      </c>
      <c r="I378" t="s">
        <v>34</v>
      </c>
      <c r="K378" t="s">
        <v>34</v>
      </c>
      <c r="L378">
        <f>VLOOKUP(A378&amp;"-"&amp;E378,Sheet4!$A$2:$J$578,10,FALSE)</f>
        <v>0.50538660306102168</v>
      </c>
      <c r="N378" t="str">
        <f t="shared" si="10"/>
        <v>59-14</v>
      </c>
      <c r="O378" t="str">
        <f t="shared" si="11"/>
        <v>m</v>
      </c>
    </row>
    <row r="379" spans="1:15">
      <c r="A379">
        <v>54</v>
      </c>
      <c r="B379" t="s">
        <v>470</v>
      </c>
      <c r="C379" s="2" t="s">
        <v>12</v>
      </c>
      <c r="D379">
        <v>54</v>
      </c>
      <c r="E379" s="2">
        <v>4</v>
      </c>
      <c r="F379" s="2" t="s">
        <v>473</v>
      </c>
      <c r="G379">
        <v>8</v>
      </c>
      <c r="H379" t="s">
        <v>219</v>
      </c>
      <c r="I379" t="s">
        <v>34</v>
      </c>
      <c r="K379" t="s">
        <v>34</v>
      </c>
      <c r="L379">
        <f>VLOOKUP(A379&amp;"-"&amp;E379,Sheet4!$A$2:$J$578,10,FALSE)</f>
        <v>0.50548665760235123</v>
      </c>
      <c r="N379" t="str">
        <f t="shared" si="10"/>
        <v>54-4</v>
      </c>
      <c r="O379" t="str">
        <f t="shared" si="11"/>
        <v>m</v>
      </c>
    </row>
    <row r="380" spans="1:15">
      <c r="A380">
        <v>56</v>
      </c>
      <c r="B380" t="s">
        <v>481</v>
      </c>
      <c r="C380" s="2" t="s">
        <v>6</v>
      </c>
      <c r="D380">
        <v>56</v>
      </c>
      <c r="E380" s="2">
        <v>2</v>
      </c>
      <c r="F380" s="2" t="s">
        <v>483</v>
      </c>
      <c r="G380">
        <v>7</v>
      </c>
      <c r="H380" t="s">
        <v>14</v>
      </c>
      <c r="I380" t="s">
        <v>34</v>
      </c>
      <c r="K380" t="s">
        <v>34</v>
      </c>
      <c r="L380">
        <f>VLOOKUP(A380&amp;"-"&amp;E380,Sheet4!$A$2:$J$578,10,FALSE)</f>
        <v>0.5059270998415214</v>
      </c>
      <c r="N380" t="str">
        <f t="shared" si="10"/>
        <v>56-2</v>
      </c>
      <c r="O380" t="str">
        <f t="shared" si="11"/>
        <v>m</v>
      </c>
    </row>
    <row r="381" spans="1:15">
      <c r="A381">
        <v>78</v>
      </c>
      <c r="B381" t="s">
        <v>727</v>
      </c>
      <c r="C381" s="2" t="s">
        <v>58</v>
      </c>
      <c r="D381">
        <v>78</v>
      </c>
      <c r="E381" s="2">
        <v>7</v>
      </c>
      <c r="F381" s="2" t="s">
        <v>735</v>
      </c>
      <c r="G381">
        <v>7</v>
      </c>
      <c r="H381" t="s">
        <v>334</v>
      </c>
      <c r="I381" t="s">
        <v>34</v>
      </c>
      <c r="K381" t="s">
        <v>34</v>
      </c>
      <c r="L381">
        <f>VLOOKUP(A381&amp;"-"&amp;E381,Sheet4!$A$2:$J$578,10,FALSE)</f>
        <v>0.5067607482769938</v>
      </c>
      <c r="N381" t="str">
        <f t="shared" si="10"/>
        <v>78-7</v>
      </c>
      <c r="O381" t="str">
        <f t="shared" si="11"/>
        <v>m</v>
      </c>
    </row>
    <row r="382" spans="1:15">
      <c r="A382">
        <v>95</v>
      </c>
      <c r="B382" t="s">
        <v>869</v>
      </c>
      <c r="C382" s="2" t="s">
        <v>58</v>
      </c>
      <c r="D382">
        <v>95</v>
      </c>
      <c r="E382" s="2">
        <v>7</v>
      </c>
      <c r="F382" s="2" t="s">
        <v>877</v>
      </c>
      <c r="G382">
        <v>7</v>
      </c>
      <c r="H382" t="s">
        <v>560</v>
      </c>
      <c r="I382" t="s">
        <v>34</v>
      </c>
      <c r="K382" t="s">
        <v>34</v>
      </c>
      <c r="L382">
        <f>VLOOKUP(A382&amp;"-"&amp;E382,Sheet4!$A$2:$J$578,10,FALSE)</f>
        <v>0.50844652436936422</v>
      </c>
      <c r="N382" t="str">
        <f t="shared" si="10"/>
        <v>95-7</v>
      </c>
      <c r="O382" t="str">
        <f t="shared" si="11"/>
        <v>m</v>
      </c>
    </row>
    <row r="383" spans="1:15">
      <c r="A383">
        <v>50</v>
      </c>
      <c r="B383" t="s">
        <v>445</v>
      </c>
      <c r="C383" s="2" t="s">
        <v>3</v>
      </c>
      <c r="D383">
        <v>50</v>
      </c>
      <c r="E383" s="2">
        <v>1</v>
      </c>
      <c r="F383" s="2" t="s">
        <v>446</v>
      </c>
      <c r="G383">
        <v>9</v>
      </c>
      <c r="H383" t="s">
        <v>83</v>
      </c>
      <c r="I383" t="s">
        <v>34</v>
      </c>
      <c r="K383" t="s">
        <v>34</v>
      </c>
      <c r="L383">
        <f>VLOOKUP(A383&amp;"-"&amp;E383,Sheet4!$A$2:$J$578,10,FALSE)</f>
        <v>0.50873892016639966</v>
      </c>
      <c r="N383" t="str">
        <f t="shared" si="10"/>
        <v>50-1</v>
      </c>
      <c r="O383" t="str">
        <f t="shared" si="11"/>
        <v>m</v>
      </c>
    </row>
    <row r="384" spans="1:15">
      <c r="A384">
        <v>49</v>
      </c>
      <c r="B384" t="s">
        <v>436</v>
      </c>
      <c r="C384" s="2" t="s">
        <v>58</v>
      </c>
      <c r="D384">
        <v>49</v>
      </c>
      <c r="E384" s="2">
        <v>7</v>
      </c>
      <c r="F384" s="2" t="s">
        <v>444</v>
      </c>
      <c r="G384">
        <v>5</v>
      </c>
      <c r="H384" t="s">
        <v>203</v>
      </c>
      <c r="I384" t="s">
        <v>34</v>
      </c>
      <c r="K384" t="s">
        <v>34</v>
      </c>
      <c r="L384">
        <f>VLOOKUP(A384&amp;"-"&amp;E384,Sheet4!$A$2:$J$578,10,FALSE)</f>
        <v>0.50889466320207877</v>
      </c>
      <c r="N384" t="str">
        <f t="shared" si="10"/>
        <v>49-7</v>
      </c>
      <c r="O384" t="str">
        <f t="shared" si="11"/>
        <v>m</v>
      </c>
    </row>
    <row r="385" spans="1:15">
      <c r="A385">
        <v>92</v>
      </c>
      <c r="B385" t="s">
        <v>822</v>
      </c>
      <c r="C385" s="2" t="s">
        <v>15</v>
      </c>
      <c r="D385">
        <v>92</v>
      </c>
      <c r="E385" s="2">
        <v>5</v>
      </c>
      <c r="F385" s="2" t="s">
        <v>828</v>
      </c>
      <c r="G385">
        <v>8</v>
      </c>
      <c r="H385" t="s">
        <v>227</v>
      </c>
      <c r="I385" t="s">
        <v>34</v>
      </c>
      <c r="K385" t="s">
        <v>34</v>
      </c>
      <c r="L385">
        <f>VLOOKUP(A385&amp;"-"&amp;E385,Sheet4!$A$2:$J$578,10,FALSE)</f>
        <v>0.50960264900662255</v>
      </c>
      <c r="N385" t="str">
        <f t="shared" si="10"/>
        <v>92-5</v>
      </c>
      <c r="O385" t="str">
        <f t="shared" si="11"/>
        <v>m</v>
      </c>
    </row>
    <row r="386" spans="1:15">
      <c r="A386">
        <v>21</v>
      </c>
      <c r="B386" t="s">
        <v>190</v>
      </c>
      <c r="C386" s="2" t="s">
        <v>3</v>
      </c>
      <c r="D386">
        <v>21</v>
      </c>
      <c r="E386" s="2">
        <v>1</v>
      </c>
      <c r="F386" s="2" t="s">
        <v>191</v>
      </c>
      <c r="G386">
        <v>8</v>
      </c>
      <c r="H386" t="s">
        <v>62</v>
      </c>
      <c r="I386" t="s">
        <v>34</v>
      </c>
      <c r="K386" t="s">
        <v>34</v>
      </c>
      <c r="L386">
        <f>VLOOKUP(A386&amp;"-"&amp;E386,Sheet4!$A$2:$J$578,10,FALSE)</f>
        <v>0.50974598047133102</v>
      </c>
      <c r="N386" t="str">
        <f t="shared" ref="N386:N449" si="12">A386&amp;"-"&amp;E386</f>
        <v>21-1</v>
      </c>
      <c r="O386" t="str">
        <f t="shared" si="11"/>
        <v>m</v>
      </c>
    </row>
    <row r="387" spans="1:15">
      <c r="A387">
        <v>62</v>
      </c>
      <c r="B387" t="s">
        <v>561</v>
      </c>
      <c r="C387" s="2" t="s">
        <v>3</v>
      </c>
      <c r="D387">
        <v>62</v>
      </c>
      <c r="E387" s="2">
        <v>1</v>
      </c>
      <c r="F387" s="2" t="s">
        <v>562</v>
      </c>
      <c r="G387">
        <v>7</v>
      </c>
      <c r="H387" t="s">
        <v>14</v>
      </c>
      <c r="I387" t="s">
        <v>34</v>
      </c>
      <c r="K387" t="s">
        <v>34</v>
      </c>
      <c r="L387">
        <f>VLOOKUP(A387&amp;"-"&amp;E387,Sheet4!$A$2:$J$578,10,FALSE)</f>
        <v>0.50979980227385069</v>
      </c>
      <c r="N387" t="str">
        <f t="shared" si="12"/>
        <v>62-1</v>
      </c>
      <c r="O387" t="str">
        <f t="shared" ref="O387:O450" si="13">K387</f>
        <v>m</v>
      </c>
    </row>
    <row r="388" spans="1:15">
      <c r="A388">
        <v>77</v>
      </c>
      <c r="B388" t="s">
        <v>713</v>
      </c>
      <c r="C388" s="2" t="s">
        <v>3</v>
      </c>
      <c r="D388">
        <v>77</v>
      </c>
      <c r="E388" s="2">
        <v>1</v>
      </c>
      <c r="F388" s="2" t="s">
        <v>714</v>
      </c>
      <c r="G388">
        <v>12</v>
      </c>
      <c r="H388" t="s">
        <v>39</v>
      </c>
      <c r="I388" t="s">
        <v>34</v>
      </c>
      <c r="K388" t="s">
        <v>34</v>
      </c>
      <c r="L388">
        <f>VLOOKUP(A388&amp;"-"&amp;E388,Sheet4!$A$2:$J$578,10,FALSE)</f>
        <v>0.51043546488819147</v>
      </c>
      <c r="N388" t="str">
        <f t="shared" si="12"/>
        <v>77-1</v>
      </c>
      <c r="O388" t="str">
        <f t="shared" si="13"/>
        <v>m</v>
      </c>
    </row>
    <row r="389" spans="1:15">
      <c r="A389">
        <v>21</v>
      </c>
      <c r="B389" t="s">
        <v>190</v>
      </c>
      <c r="C389" s="2" t="s">
        <v>6</v>
      </c>
      <c r="D389">
        <v>21</v>
      </c>
      <c r="E389" s="2">
        <v>2</v>
      </c>
      <c r="F389" s="2" t="s">
        <v>192</v>
      </c>
      <c r="G389">
        <v>5</v>
      </c>
      <c r="H389" t="s">
        <v>193</v>
      </c>
      <c r="I389" t="s">
        <v>34</v>
      </c>
      <c r="K389" t="s">
        <v>34</v>
      </c>
      <c r="L389">
        <f>VLOOKUP(A389&amp;"-"&amp;E389,Sheet4!$A$2:$J$578,10,FALSE)</f>
        <v>0.51153355743595685</v>
      </c>
      <c r="N389" t="str">
        <f t="shared" si="12"/>
        <v>21-2</v>
      </c>
      <c r="O389" t="str">
        <f t="shared" si="13"/>
        <v>m</v>
      </c>
    </row>
    <row r="390" spans="1:15">
      <c r="A390">
        <v>71</v>
      </c>
      <c r="B390" t="s">
        <v>643</v>
      </c>
      <c r="C390" s="2" t="s">
        <v>3</v>
      </c>
      <c r="D390">
        <v>71</v>
      </c>
      <c r="E390" s="2">
        <v>1</v>
      </c>
      <c r="F390" s="2" t="s">
        <v>644</v>
      </c>
      <c r="G390">
        <v>7</v>
      </c>
      <c r="H390" t="s">
        <v>299</v>
      </c>
      <c r="I390" t="s">
        <v>34</v>
      </c>
      <c r="K390" t="s">
        <v>34</v>
      </c>
      <c r="L390">
        <f>VLOOKUP(A390&amp;"-"&amp;E390,Sheet4!$A$2:$J$578,10,FALSE)</f>
        <v>0.51200549649237004</v>
      </c>
      <c r="N390" t="str">
        <f t="shared" si="12"/>
        <v>71-1</v>
      </c>
      <c r="O390" t="str">
        <f t="shared" si="13"/>
        <v>m</v>
      </c>
    </row>
    <row r="391" spans="1:15">
      <c r="A391">
        <v>49</v>
      </c>
      <c r="B391" t="s">
        <v>436</v>
      </c>
      <c r="C391" s="2" t="s">
        <v>15</v>
      </c>
      <c r="D391">
        <v>49</v>
      </c>
      <c r="E391" s="2">
        <v>5</v>
      </c>
      <c r="F391" s="2" t="s">
        <v>442</v>
      </c>
      <c r="G391">
        <v>7</v>
      </c>
      <c r="H391" t="s">
        <v>332</v>
      </c>
      <c r="I391" t="s">
        <v>34</v>
      </c>
      <c r="K391" t="s">
        <v>34</v>
      </c>
      <c r="L391">
        <f>VLOOKUP(A391&amp;"-"&amp;E391,Sheet4!$A$2:$J$578,10,FALSE)</f>
        <v>0.51217697199296441</v>
      </c>
      <c r="N391" t="str">
        <f t="shared" si="12"/>
        <v>49-5</v>
      </c>
      <c r="O391" t="str">
        <f t="shared" si="13"/>
        <v>m</v>
      </c>
    </row>
    <row r="392" spans="1:15">
      <c r="A392">
        <v>95</v>
      </c>
      <c r="B392" t="s">
        <v>869</v>
      </c>
      <c r="C392" s="2" t="s">
        <v>3</v>
      </c>
      <c r="D392">
        <v>95</v>
      </c>
      <c r="E392" s="2">
        <v>1</v>
      </c>
      <c r="F392" s="2" t="s">
        <v>870</v>
      </c>
      <c r="G392">
        <v>9</v>
      </c>
      <c r="H392" t="s">
        <v>83</v>
      </c>
      <c r="I392" t="s">
        <v>34</v>
      </c>
      <c r="K392" t="s">
        <v>34</v>
      </c>
      <c r="L392">
        <f>VLOOKUP(A392&amp;"-"&amp;E392,Sheet4!$A$2:$J$578,10,FALSE)</f>
        <v>0.51248434373830865</v>
      </c>
      <c r="N392" t="str">
        <f t="shared" si="12"/>
        <v>95-1</v>
      </c>
      <c r="O392" t="str">
        <f t="shared" si="13"/>
        <v>m</v>
      </c>
    </row>
    <row r="393" spans="1:15">
      <c r="A393">
        <v>94</v>
      </c>
      <c r="B393" t="s">
        <v>856</v>
      </c>
      <c r="C393" s="2" t="s">
        <v>12</v>
      </c>
      <c r="D393">
        <v>94</v>
      </c>
      <c r="E393" s="2">
        <v>4</v>
      </c>
      <c r="F393" s="2" t="s">
        <v>860</v>
      </c>
      <c r="G393">
        <v>8</v>
      </c>
      <c r="H393" t="s">
        <v>219</v>
      </c>
      <c r="I393" t="s">
        <v>34</v>
      </c>
      <c r="K393" t="s">
        <v>34</v>
      </c>
      <c r="L393">
        <f>VLOOKUP(A393&amp;"-"&amp;E393,Sheet4!$A$2:$J$578,10,FALSE)</f>
        <v>0.51370938950374867</v>
      </c>
      <c r="N393" t="str">
        <f t="shared" si="12"/>
        <v>94-4</v>
      </c>
      <c r="O393" t="str">
        <f t="shared" si="13"/>
        <v>m</v>
      </c>
    </row>
    <row r="394" spans="1:15">
      <c r="A394">
        <v>88</v>
      </c>
      <c r="B394" t="s">
        <v>799</v>
      </c>
      <c r="C394" s="2" t="s">
        <v>12</v>
      </c>
      <c r="D394">
        <v>88</v>
      </c>
      <c r="E394" s="2">
        <v>4</v>
      </c>
      <c r="F394" s="2" t="s">
        <v>803</v>
      </c>
      <c r="G394">
        <v>13</v>
      </c>
      <c r="H394" t="s">
        <v>694</v>
      </c>
      <c r="I394" t="s">
        <v>34</v>
      </c>
      <c r="K394" t="s">
        <v>34</v>
      </c>
      <c r="L394">
        <f>VLOOKUP(A394&amp;"-"&amp;E394,Sheet4!$A$2:$J$578,10,FALSE)</f>
        <v>0.51382714623866987</v>
      </c>
      <c r="N394" t="str">
        <f t="shared" si="12"/>
        <v>88-4</v>
      </c>
      <c r="O394" t="str">
        <f t="shared" si="13"/>
        <v>m</v>
      </c>
    </row>
    <row r="395" spans="1:15">
      <c r="A395">
        <v>89</v>
      </c>
      <c r="B395" t="s">
        <v>804</v>
      </c>
      <c r="C395" s="2" t="s">
        <v>6</v>
      </c>
      <c r="D395">
        <v>89</v>
      </c>
      <c r="E395" s="2">
        <v>2</v>
      </c>
      <c r="F395" s="2" t="s">
        <v>806</v>
      </c>
      <c r="G395">
        <v>11</v>
      </c>
      <c r="H395" t="s">
        <v>375</v>
      </c>
      <c r="I395" t="s">
        <v>34</v>
      </c>
      <c r="K395" t="s">
        <v>34</v>
      </c>
      <c r="L395">
        <f>VLOOKUP(A395&amp;"-"&amp;E395,Sheet4!$A$2:$J$578,10,FALSE)</f>
        <v>0.51390117743142993</v>
      </c>
      <c r="N395" t="str">
        <f t="shared" si="12"/>
        <v>89-2</v>
      </c>
      <c r="O395" t="str">
        <f t="shared" si="13"/>
        <v>m</v>
      </c>
    </row>
    <row r="396" spans="1:15">
      <c r="A396">
        <v>60</v>
      </c>
      <c r="B396" t="s">
        <v>543</v>
      </c>
      <c r="C396" s="2" t="s">
        <v>3</v>
      </c>
      <c r="D396">
        <v>60</v>
      </c>
      <c r="E396" s="2">
        <v>1</v>
      </c>
      <c r="F396" s="2" t="s">
        <v>544</v>
      </c>
      <c r="G396">
        <v>8</v>
      </c>
      <c r="H396" t="s">
        <v>247</v>
      </c>
      <c r="I396" t="s">
        <v>34</v>
      </c>
      <c r="K396" t="s">
        <v>34</v>
      </c>
      <c r="L396">
        <f>VLOOKUP(A396&amp;"-"&amp;E396,Sheet4!$A$2:$J$578,10,FALSE)</f>
        <v>0.51443146289287478</v>
      </c>
      <c r="N396" t="str">
        <f t="shared" si="12"/>
        <v>60-1</v>
      </c>
      <c r="O396" t="str">
        <f t="shared" si="13"/>
        <v>m</v>
      </c>
    </row>
    <row r="397" spans="1:15">
      <c r="A397">
        <v>73</v>
      </c>
      <c r="B397" t="s">
        <v>656</v>
      </c>
      <c r="C397" s="2" t="s">
        <v>9</v>
      </c>
      <c r="D397">
        <v>73</v>
      </c>
      <c r="E397" s="2">
        <v>3</v>
      </c>
      <c r="F397" s="2" t="s">
        <v>659</v>
      </c>
      <c r="G397">
        <v>13</v>
      </c>
      <c r="H397" t="s">
        <v>660</v>
      </c>
      <c r="I397" t="s">
        <v>34</v>
      </c>
      <c r="K397" t="s">
        <v>34</v>
      </c>
      <c r="L397">
        <f>VLOOKUP(A397&amp;"-"&amp;E397,Sheet4!$A$2:$J$578,10,FALSE)</f>
        <v>0.51475409836065578</v>
      </c>
      <c r="N397" t="str">
        <f t="shared" si="12"/>
        <v>73-3</v>
      </c>
      <c r="O397" t="str">
        <f t="shared" si="13"/>
        <v>m</v>
      </c>
    </row>
    <row r="398" spans="1:15">
      <c r="A398">
        <v>50</v>
      </c>
      <c r="B398" t="s">
        <v>445</v>
      </c>
      <c r="C398" s="2" t="s">
        <v>9</v>
      </c>
      <c r="D398">
        <v>50</v>
      </c>
      <c r="E398" s="2">
        <v>3</v>
      </c>
      <c r="F398" s="2" t="s">
        <v>449</v>
      </c>
      <c r="G398">
        <v>6</v>
      </c>
      <c r="H398" t="s">
        <v>102</v>
      </c>
      <c r="I398" t="s">
        <v>34</v>
      </c>
      <c r="K398" t="s">
        <v>34</v>
      </c>
      <c r="L398">
        <f>VLOOKUP(A398&amp;"-"&amp;E398,Sheet4!$A$2:$J$578,10,FALSE)</f>
        <v>0.51495442404206648</v>
      </c>
      <c r="N398" t="str">
        <f t="shared" si="12"/>
        <v>50-3</v>
      </c>
      <c r="O398" t="str">
        <f t="shared" si="13"/>
        <v>m</v>
      </c>
    </row>
    <row r="399" spans="1:15">
      <c r="A399">
        <v>44</v>
      </c>
      <c r="B399" t="s">
        <v>400</v>
      </c>
      <c r="C399" s="2" t="s">
        <v>58</v>
      </c>
      <c r="D399">
        <v>44</v>
      </c>
      <c r="E399" s="2">
        <v>7</v>
      </c>
      <c r="F399" s="2" t="s">
        <v>409</v>
      </c>
      <c r="G399">
        <v>11</v>
      </c>
      <c r="H399" t="s">
        <v>410</v>
      </c>
      <c r="I399" t="s">
        <v>34</v>
      </c>
      <c r="K399" t="s">
        <v>34</v>
      </c>
      <c r="L399">
        <f>VLOOKUP(A399&amp;"-"&amp;E399,Sheet4!$A$2:$J$578,10,FALSE)</f>
        <v>0.51538828946884985</v>
      </c>
      <c r="N399" t="str">
        <f t="shared" si="12"/>
        <v>44-7</v>
      </c>
      <c r="O399" t="str">
        <f t="shared" si="13"/>
        <v>m</v>
      </c>
    </row>
    <row r="400" spans="1:15">
      <c r="A400">
        <v>42</v>
      </c>
      <c r="B400" t="s">
        <v>387</v>
      </c>
      <c r="C400" s="2" t="s">
        <v>15</v>
      </c>
      <c r="D400">
        <v>42</v>
      </c>
      <c r="E400" s="2">
        <v>5</v>
      </c>
      <c r="F400" s="2" t="s">
        <v>394</v>
      </c>
      <c r="G400">
        <v>5</v>
      </c>
      <c r="H400" t="s">
        <v>98</v>
      </c>
      <c r="I400" t="s">
        <v>34</v>
      </c>
      <c r="K400" t="s">
        <v>34</v>
      </c>
      <c r="L400">
        <f>VLOOKUP(A400&amp;"-"&amp;E400,Sheet4!$A$2:$J$578,10,FALSE)</f>
        <v>0.5154096526471037</v>
      </c>
      <c r="N400" t="str">
        <f t="shared" si="12"/>
        <v>42-5</v>
      </c>
      <c r="O400" t="str">
        <f t="shared" si="13"/>
        <v>m</v>
      </c>
    </row>
    <row r="401" spans="1:15">
      <c r="A401">
        <v>45</v>
      </c>
      <c r="B401" t="s">
        <v>415</v>
      </c>
      <c r="C401" s="2" t="s">
        <v>3</v>
      </c>
      <c r="D401">
        <v>45</v>
      </c>
      <c r="E401" s="2">
        <v>1</v>
      </c>
      <c r="F401" s="2" t="s">
        <v>416</v>
      </c>
      <c r="G401">
        <v>8</v>
      </c>
      <c r="H401" t="s">
        <v>247</v>
      </c>
      <c r="I401" t="s">
        <v>34</v>
      </c>
      <c r="K401" t="s">
        <v>34</v>
      </c>
      <c r="L401">
        <f>VLOOKUP(A401&amp;"-"&amp;E401,Sheet4!$A$2:$J$578,10,FALSE)</f>
        <v>0.51553118384062746</v>
      </c>
      <c r="N401" t="str">
        <f t="shared" si="12"/>
        <v>45-1</v>
      </c>
      <c r="O401" t="str">
        <f t="shared" si="13"/>
        <v>m</v>
      </c>
    </row>
    <row r="402" spans="1:15">
      <c r="A402">
        <v>77</v>
      </c>
      <c r="B402" t="s">
        <v>713</v>
      </c>
      <c r="C402" s="2" t="s">
        <v>58</v>
      </c>
      <c r="D402">
        <v>77</v>
      </c>
      <c r="E402" s="2">
        <v>7</v>
      </c>
      <c r="F402" s="2" t="s">
        <v>720</v>
      </c>
      <c r="G402">
        <v>5</v>
      </c>
      <c r="H402" t="s">
        <v>98</v>
      </c>
      <c r="I402" t="s">
        <v>34</v>
      </c>
      <c r="K402" t="s">
        <v>34</v>
      </c>
      <c r="L402">
        <f>VLOOKUP(A402&amp;"-"&amp;E402,Sheet4!$A$2:$J$578,10,FALSE)</f>
        <v>0.51560440973226629</v>
      </c>
      <c r="N402" t="str">
        <f t="shared" si="12"/>
        <v>77-7</v>
      </c>
      <c r="O402" t="str">
        <f t="shared" si="13"/>
        <v>m</v>
      </c>
    </row>
    <row r="403" spans="1:15">
      <c r="A403">
        <v>85</v>
      </c>
      <c r="B403" t="s">
        <v>780</v>
      </c>
      <c r="C403" s="2" t="s">
        <v>15</v>
      </c>
      <c r="D403">
        <v>85</v>
      </c>
      <c r="E403" s="2">
        <v>5</v>
      </c>
      <c r="F403" s="2" t="s">
        <v>785</v>
      </c>
      <c r="G403">
        <v>5</v>
      </c>
      <c r="H403" t="s">
        <v>140</v>
      </c>
      <c r="I403" t="s">
        <v>34</v>
      </c>
      <c r="K403" t="s">
        <v>34</v>
      </c>
      <c r="L403">
        <f>VLOOKUP(A403&amp;"-"&amp;E403,Sheet4!$A$2:$J$578,10,FALSE)</f>
        <v>0.51628923941902238</v>
      </c>
      <c r="N403" t="str">
        <f t="shared" si="12"/>
        <v>85-5</v>
      </c>
      <c r="O403" t="str">
        <f t="shared" si="13"/>
        <v>m</v>
      </c>
    </row>
    <row r="404" spans="1:15">
      <c r="A404">
        <v>34</v>
      </c>
      <c r="B404" t="s">
        <v>320</v>
      </c>
      <c r="C404" s="2" t="s">
        <v>63</v>
      </c>
      <c r="D404">
        <v>34</v>
      </c>
      <c r="E404" s="2">
        <v>9</v>
      </c>
      <c r="F404" s="2" t="s">
        <v>335</v>
      </c>
      <c r="G404">
        <v>8</v>
      </c>
      <c r="H404" t="s">
        <v>336</v>
      </c>
      <c r="I404" t="s">
        <v>34</v>
      </c>
      <c r="K404" t="s">
        <v>34</v>
      </c>
      <c r="L404">
        <f>VLOOKUP(A404&amp;"-"&amp;E404,Sheet4!$A$2:$J$578,10,FALSE)</f>
        <v>0.51662789106336393</v>
      </c>
      <c r="N404" t="str">
        <f t="shared" si="12"/>
        <v>34-9</v>
      </c>
      <c r="O404" t="str">
        <f t="shared" si="13"/>
        <v>m</v>
      </c>
    </row>
    <row r="405" spans="1:15">
      <c r="A405">
        <v>45</v>
      </c>
      <c r="B405" t="s">
        <v>415</v>
      </c>
      <c r="C405" s="2" t="s">
        <v>6</v>
      </c>
      <c r="D405">
        <v>45</v>
      </c>
      <c r="E405" s="2">
        <v>2</v>
      </c>
      <c r="F405" s="2" t="s">
        <v>417</v>
      </c>
      <c r="G405">
        <v>6</v>
      </c>
      <c r="H405" t="s">
        <v>418</v>
      </c>
      <c r="I405" t="s">
        <v>34</v>
      </c>
      <c r="K405" t="s">
        <v>34</v>
      </c>
      <c r="L405">
        <f>VLOOKUP(A405&amp;"-"&amp;E405,Sheet4!$A$2:$J$578,10,FALSE)</f>
        <v>0.51771809947560787</v>
      </c>
      <c r="N405" t="str">
        <f t="shared" si="12"/>
        <v>45-2</v>
      </c>
      <c r="O405" t="str">
        <f t="shared" si="13"/>
        <v>m</v>
      </c>
    </row>
    <row r="406" spans="1:15">
      <c r="A406">
        <v>13</v>
      </c>
      <c r="B406" t="s">
        <v>103</v>
      </c>
      <c r="C406" s="2" t="s">
        <v>135</v>
      </c>
      <c r="D406">
        <v>13</v>
      </c>
      <c r="E406" s="2">
        <v>16</v>
      </c>
      <c r="F406" s="2" t="s">
        <v>136</v>
      </c>
      <c r="G406">
        <v>7</v>
      </c>
      <c r="H406" t="s">
        <v>137</v>
      </c>
      <c r="I406" t="s">
        <v>34</v>
      </c>
      <c r="K406" t="s">
        <v>34</v>
      </c>
      <c r="L406">
        <f>VLOOKUP(A406&amp;"-"&amp;E406,Sheet4!$A$2:$J$578,10,FALSE)</f>
        <v>0.51774918848089579</v>
      </c>
      <c r="N406" t="str">
        <f t="shared" si="12"/>
        <v>13-16</v>
      </c>
      <c r="O406" t="str">
        <f t="shared" si="13"/>
        <v>m</v>
      </c>
    </row>
    <row r="407" spans="1:15">
      <c r="A407">
        <v>56</v>
      </c>
      <c r="B407" t="s">
        <v>481</v>
      </c>
      <c r="C407" s="2" t="s">
        <v>3</v>
      </c>
      <c r="D407">
        <v>56</v>
      </c>
      <c r="E407" s="2">
        <v>1</v>
      </c>
      <c r="F407" s="2" t="s">
        <v>482</v>
      </c>
      <c r="G407">
        <v>9</v>
      </c>
      <c r="H407" t="s">
        <v>89</v>
      </c>
      <c r="I407" t="s">
        <v>34</v>
      </c>
      <c r="K407" t="s">
        <v>34</v>
      </c>
      <c r="L407">
        <f>VLOOKUP(A407&amp;"-"&amp;E407,Sheet4!$A$2:$J$578,10,FALSE)</f>
        <v>0.51784174280393458</v>
      </c>
      <c r="N407" t="str">
        <f t="shared" si="12"/>
        <v>56-1</v>
      </c>
      <c r="O407" t="str">
        <f t="shared" si="13"/>
        <v>m</v>
      </c>
    </row>
    <row r="408" spans="1:15">
      <c r="A408">
        <v>77</v>
      </c>
      <c r="B408" t="s">
        <v>713</v>
      </c>
      <c r="C408" s="2" t="s">
        <v>63</v>
      </c>
      <c r="D408">
        <v>77</v>
      </c>
      <c r="E408" s="2">
        <v>9</v>
      </c>
      <c r="F408" s="2" t="s">
        <v>722</v>
      </c>
      <c r="G408">
        <v>4</v>
      </c>
      <c r="H408" t="s">
        <v>115</v>
      </c>
      <c r="I408" t="s">
        <v>34</v>
      </c>
      <c r="K408" t="s">
        <v>34</v>
      </c>
      <c r="L408">
        <f>VLOOKUP(A408&amp;"-"&amp;E408,Sheet4!$A$2:$J$578,10,FALSE)</f>
        <v>0.51788586501962297</v>
      </c>
      <c r="N408" t="str">
        <f t="shared" si="12"/>
        <v>77-9</v>
      </c>
      <c r="O408" t="str">
        <f t="shared" si="13"/>
        <v>m</v>
      </c>
    </row>
    <row r="409" spans="1:15">
      <c r="A409">
        <v>45</v>
      </c>
      <c r="B409" t="s">
        <v>415</v>
      </c>
      <c r="C409" s="2" t="s">
        <v>55</v>
      </c>
      <c r="D409">
        <v>45</v>
      </c>
      <c r="E409" s="2">
        <v>6</v>
      </c>
      <c r="F409" s="2" t="s">
        <v>423</v>
      </c>
      <c r="G409">
        <v>13</v>
      </c>
      <c r="H409" t="s">
        <v>424</v>
      </c>
      <c r="I409" t="s">
        <v>34</v>
      </c>
      <c r="K409" t="s">
        <v>34</v>
      </c>
      <c r="L409">
        <f>VLOOKUP(A409&amp;"-"&amp;E409,Sheet4!$A$2:$J$578,10,FALSE)</f>
        <v>0.51838849882982285</v>
      </c>
      <c r="N409" t="str">
        <f t="shared" si="12"/>
        <v>45-6</v>
      </c>
      <c r="O409" t="str">
        <f t="shared" si="13"/>
        <v>m</v>
      </c>
    </row>
    <row r="410" spans="1:15">
      <c r="A410">
        <v>38</v>
      </c>
      <c r="B410" t="s">
        <v>356</v>
      </c>
      <c r="C410" s="2" t="s">
        <v>120</v>
      </c>
      <c r="D410">
        <v>38</v>
      </c>
      <c r="E410" s="2">
        <v>10</v>
      </c>
      <c r="F410" s="2" t="s">
        <v>369</v>
      </c>
      <c r="G410">
        <v>8</v>
      </c>
      <c r="H410" t="s">
        <v>151</v>
      </c>
      <c r="I410" t="s">
        <v>34</v>
      </c>
      <c r="K410" t="s">
        <v>34</v>
      </c>
      <c r="L410">
        <f>VLOOKUP(A410&amp;"-"&amp;E410,Sheet4!$A$2:$J$578,10,FALSE)</f>
        <v>0.51876781274634653</v>
      </c>
      <c r="N410" t="str">
        <f t="shared" si="12"/>
        <v>38-10</v>
      </c>
      <c r="O410" t="str">
        <f t="shared" si="13"/>
        <v>m</v>
      </c>
    </row>
    <row r="411" spans="1:15">
      <c r="A411">
        <v>15</v>
      </c>
      <c r="B411" t="s">
        <v>149</v>
      </c>
      <c r="C411" s="2" t="s">
        <v>6</v>
      </c>
      <c r="D411">
        <v>15</v>
      </c>
      <c r="E411" s="2">
        <v>2</v>
      </c>
      <c r="F411" s="2" t="s">
        <v>152</v>
      </c>
      <c r="G411">
        <v>6</v>
      </c>
      <c r="H411" t="s">
        <v>102</v>
      </c>
      <c r="I411" t="s">
        <v>34</v>
      </c>
      <c r="K411" t="s">
        <v>34</v>
      </c>
      <c r="L411">
        <f>VLOOKUP(A411&amp;"-"&amp;E411,Sheet4!$A$2:$J$578,10,FALSE)</f>
        <v>0.51878632247601031</v>
      </c>
      <c r="N411" t="str">
        <f t="shared" si="12"/>
        <v>15-2</v>
      </c>
      <c r="O411" t="str">
        <f t="shared" si="13"/>
        <v>m</v>
      </c>
    </row>
    <row r="412" spans="1:15">
      <c r="A412">
        <v>90</v>
      </c>
      <c r="B412" t="s">
        <v>809</v>
      </c>
      <c r="C412" s="2" t="s">
        <v>3</v>
      </c>
      <c r="D412">
        <v>90</v>
      </c>
      <c r="E412" s="2">
        <v>1</v>
      </c>
      <c r="F412" s="2" t="s">
        <v>810</v>
      </c>
      <c r="G412">
        <v>7</v>
      </c>
      <c r="H412" t="s">
        <v>17</v>
      </c>
      <c r="I412" t="s">
        <v>34</v>
      </c>
      <c r="K412" t="s">
        <v>34</v>
      </c>
      <c r="L412">
        <f>VLOOKUP(A412&amp;"-"&amp;E412,Sheet4!$A$2:$J$578,10,FALSE)</f>
        <v>0.51904225352112676</v>
      </c>
      <c r="N412" t="str">
        <f t="shared" si="12"/>
        <v>90-1</v>
      </c>
      <c r="O412" t="str">
        <f t="shared" si="13"/>
        <v>m</v>
      </c>
    </row>
    <row r="413" spans="1:15">
      <c r="A413">
        <v>17</v>
      </c>
      <c r="B413" t="s">
        <v>159</v>
      </c>
      <c r="C413" s="2" t="s">
        <v>12</v>
      </c>
      <c r="D413">
        <v>17</v>
      </c>
      <c r="E413" s="2">
        <v>4</v>
      </c>
      <c r="F413" s="2" t="s">
        <v>166</v>
      </c>
      <c r="G413">
        <v>10</v>
      </c>
      <c r="H413" t="s">
        <v>107</v>
      </c>
      <c r="I413">
        <v>0</v>
      </c>
      <c r="J413" s="1" t="s">
        <v>34</v>
      </c>
      <c r="K413" t="s">
        <v>34</v>
      </c>
      <c r="L413">
        <f>VLOOKUP(A413&amp;"-"&amp;E413,Sheet4!$A$2:$J$578,10,FALSE)</f>
        <v>0.51909753064487474</v>
      </c>
      <c r="N413" t="str">
        <f t="shared" si="12"/>
        <v>17-4</v>
      </c>
      <c r="O413" t="str">
        <f t="shared" si="13"/>
        <v>m</v>
      </c>
    </row>
    <row r="414" spans="1:15">
      <c r="A414">
        <v>51</v>
      </c>
      <c r="B414" t="s">
        <v>451</v>
      </c>
      <c r="C414" s="2" t="s">
        <v>3</v>
      </c>
      <c r="D414">
        <v>51</v>
      </c>
      <c r="E414" s="2">
        <v>1</v>
      </c>
      <c r="F414" s="2" t="s">
        <v>452</v>
      </c>
      <c r="G414">
        <v>7</v>
      </c>
      <c r="H414" t="s">
        <v>334</v>
      </c>
      <c r="I414" t="s">
        <v>34</v>
      </c>
      <c r="K414" t="s">
        <v>34</v>
      </c>
      <c r="L414">
        <f>VLOOKUP(A414&amp;"-"&amp;E414,Sheet4!$A$2:$J$578,10,FALSE)</f>
        <v>0.51915453114727972</v>
      </c>
      <c r="N414" t="str">
        <f t="shared" si="12"/>
        <v>51-1</v>
      </c>
      <c r="O414" t="str">
        <f t="shared" si="13"/>
        <v>m</v>
      </c>
    </row>
    <row r="415" spans="1:15">
      <c r="A415">
        <v>70</v>
      </c>
      <c r="B415" t="s">
        <v>640</v>
      </c>
      <c r="C415" s="2" t="s">
        <v>3</v>
      </c>
      <c r="D415">
        <v>70</v>
      </c>
      <c r="E415" s="2">
        <v>1</v>
      </c>
      <c r="F415" s="2" t="s">
        <v>641</v>
      </c>
      <c r="G415">
        <v>6</v>
      </c>
      <c r="H415" t="s">
        <v>102</v>
      </c>
      <c r="I415" t="s">
        <v>34</v>
      </c>
      <c r="K415" t="s">
        <v>34</v>
      </c>
      <c r="L415">
        <f>VLOOKUP(A415&amp;"-"&amp;E415,Sheet4!$A$2:$J$578,10,FALSE)</f>
        <v>0.51963409515262926</v>
      </c>
      <c r="N415" t="str">
        <f t="shared" si="12"/>
        <v>70-1</v>
      </c>
      <c r="O415" t="str">
        <f t="shared" si="13"/>
        <v>m</v>
      </c>
    </row>
    <row r="416" spans="1:15">
      <c r="A416">
        <v>77</v>
      </c>
      <c r="B416" t="s">
        <v>713</v>
      </c>
      <c r="C416" s="2" t="s">
        <v>55</v>
      </c>
      <c r="D416">
        <v>77</v>
      </c>
      <c r="E416" s="2">
        <v>6</v>
      </c>
      <c r="F416" s="2" t="s">
        <v>719</v>
      </c>
      <c r="G416">
        <v>14</v>
      </c>
      <c r="H416" t="s">
        <v>546</v>
      </c>
      <c r="I416" t="s">
        <v>34</v>
      </c>
      <c r="K416" t="s">
        <v>34</v>
      </c>
      <c r="L416">
        <f>VLOOKUP(A416&amp;"-"&amp;E416,Sheet4!$A$2:$J$578,10,FALSE)</f>
        <v>0.51990107289646459</v>
      </c>
      <c r="N416" t="str">
        <f t="shared" si="12"/>
        <v>77-6</v>
      </c>
      <c r="O416" t="str">
        <f t="shared" si="13"/>
        <v>m</v>
      </c>
    </row>
    <row r="417" spans="1:15">
      <c r="A417">
        <v>85</v>
      </c>
      <c r="B417" t="s">
        <v>780</v>
      </c>
      <c r="C417" s="2" t="s">
        <v>6</v>
      </c>
      <c r="D417">
        <v>85</v>
      </c>
      <c r="E417" s="2">
        <v>2</v>
      </c>
      <c r="F417" s="2" t="s">
        <v>782</v>
      </c>
      <c r="G417">
        <v>10</v>
      </c>
      <c r="H417" t="s">
        <v>107</v>
      </c>
      <c r="I417">
        <v>0</v>
      </c>
      <c r="J417" s="1" t="s">
        <v>34</v>
      </c>
      <c r="K417" t="s">
        <v>34</v>
      </c>
      <c r="L417">
        <f>VLOOKUP(A417&amp;"-"&amp;E417,Sheet4!$A$2:$J$578,10,FALSE)</f>
        <v>0.52032902169359851</v>
      </c>
      <c r="N417" t="str">
        <f t="shared" si="12"/>
        <v>85-2</v>
      </c>
      <c r="O417" t="str">
        <f t="shared" si="13"/>
        <v>m</v>
      </c>
    </row>
    <row r="418" spans="1:15">
      <c r="A418">
        <v>89</v>
      </c>
      <c r="B418" t="s">
        <v>804</v>
      </c>
      <c r="C418" s="2" t="s">
        <v>3</v>
      </c>
      <c r="D418">
        <v>89</v>
      </c>
      <c r="E418" s="2">
        <v>1</v>
      </c>
      <c r="F418" s="2" t="s">
        <v>805</v>
      </c>
      <c r="G418">
        <v>10</v>
      </c>
      <c r="H418" t="s">
        <v>351</v>
      </c>
      <c r="I418" t="s">
        <v>34</v>
      </c>
      <c r="K418" t="s">
        <v>34</v>
      </c>
      <c r="L418">
        <f>VLOOKUP(A418&amp;"-"&amp;E418,Sheet4!$A$2:$J$578,10,FALSE)</f>
        <v>0.52087047806308628</v>
      </c>
      <c r="N418" t="str">
        <f t="shared" si="12"/>
        <v>89-1</v>
      </c>
      <c r="O418" t="str">
        <f t="shared" si="13"/>
        <v>m</v>
      </c>
    </row>
    <row r="419" spans="1:15">
      <c r="A419">
        <v>78</v>
      </c>
      <c r="B419" t="s">
        <v>727</v>
      </c>
      <c r="C419" s="2" t="s">
        <v>125</v>
      </c>
      <c r="D419">
        <v>78</v>
      </c>
      <c r="E419" s="2">
        <v>12</v>
      </c>
      <c r="F419" s="2" t="s">
        <v>743</v>
      </c>
      <c r="G419">
        <v>6</v>
      </c>
      <c r="H419" t="s">
        <v>307</v>
      </c>
      <c r="I419" t="s">
        <v>34</v>
      </c>
      <c r="K419" t="s">
        <v>34</v>
      </c>
      <c r="L419">
        <f>VLOOKUP(A419&amp;"-"&amp;E419,Sheet4!$A$2:$J$578,10,FALSE)</f>
        <v>0.52128042428260257</v>
      </c>
      <c r="N419" t="str">
        <f t="shared" si="12"/>
        <v>78-12</v>
      </c>
      <c r="O419" t="str">
        <f t="shared" si="13"/>
        <v>m</v>
      </c>
    </row>
    <row r="420" spans="1:15">
      <c r="A420">
        <v>75</v>
      </c>
      <c r="B420" t="s">
        <v>672</v>
      </c>
      <c r="C420" s="2" t="s">
        <v>128</v>
      </c>
      <c r="D420">
        <v>75</v>
      </c>
      <c r="E420" s="2">
        <v>13</v>
      </c>
      <c r="F420" s="2" t="s">
        <v>690</v>
      </c>
      <c r="G420">
        <v>14</v>
      </c>
      <c r="H420" t="s">
        <v>546</v>
      </c>
      <c r="I420" t="s">
        <v>34</v>
      </c>
      <c r="K420" t="s">
        <v>34</v>
      </c>
      <c r="L420">
        <f>VLOOKUP(A420&amp;"-"&amp;E420,Sheet4!$A$2:$J$578,10,FALSE)</f>
        <v>0.52156909624974379</v>
      </c>
      <c r="N420" t="str">
        <f t="shared" si="12"/>
        <v>75-13</v>
      </c>
      <c r="O420" t="str">
        <f t="shared" si="13"/>
        <v>m</v>
      </c>
    </row>
    <row r="421" spans="1:15">
      <c r="A421" t="s">
        <v>1866</v>
      </c>
      <c r="C421" s="2" t="s">
        <v>6</v>
      </c>
      <c r="D421" t="s">
        <v>919</v>
      </c>
      <c r="E421" s="2">
        <v>2</v>
      </c>
      <c r="F421" s="2" t="s">
        <v>920</v>
      </c>
      <c r="G421">
        <v>6</v>
      </c>
      <c r="H421" t="s">
        <v>236</v>
      </c>
      <c r="I421" t="s">
        <v>34</v>
      </c>
      <c r="K421" t="s">
        <v>34</v>
      </c>
      <c r="L421">
        <f>VLOOKUP(A421&amp;"-"&amp;E421,Sheet4!$A$2:$J$578,10,FALSE)</f>
        <v>0.52198107957707285</v>
      </c>
      <c r="N421" t="str">
        <f t="shared" si="12"/>
        <v>ZP-2</v>
      </c>
      <c r="O421" t="str">
        <f t="shared" si="13"/>
        <v>m</v>
      </c>
    </row>
    <row r="422" spans="1:15">
      <c r="A422">
        <v>25</v>
      </c>
      <c r="B422" t="s">
        <v>215</v>
      </c>
      <c r="C422" s="2" t="s">
        <v>9</v>
      </c>
      <c r="D422">
        <v>25</v>
      </c>
      <c r="E422" s="2">
        <v>3</v>
      </c>
      <c r="F422" s="2" t="s">
        <v>220</v>
      </c>
      <c r="G422">
        <v>7</v>
      </c>
      <c r="H422" t="s">
        <v>221</v>
      </c>
      <c r="I422" t="s">
        <v>34</v>
      </c>
      <c r="K422" t="s">
        <v>34</v>
      </c>
      <c r="L422">
        <f>VLOOKUP(A422&amp;"-"&amp;E422,Sheet4!$A$2:$J$578,10,FALSE)</f>
        <v>0.52216582064297801</v>
      </c>
      <c r="N422" t="str">
        <f t="shared" si="12"/>
        <v>25-3</v>
      </c>
      <c r="O422" t="str">
        <f t="shared" si="13"/>
        <v>m</v>
      </c>
    </row>
    <row r="423" spans="1:15">
      <c r="A423">
        <v>30</v>
      </c>
      <c r="B423" t="s">
        <v>265</v>
      </c>
      <c r="C423" s="2" t="s">
        <v>3</v>
      </c>
      <c r="D423">
        <v>30</v>
      </c>
      <c r="E423" s="2">
        <v>1</v>
      </c>
      <c r="F423" s="2" t="s">
        <v>266</v>
      </c>
      <c r="G423">
        <v>5</v>
      </c>
      <c r="H423" t="s">
        <v>267</v>
      </c>
      <c r="I423" t="s">
        <v>34</v>
      </c>
      <c r="K423" t="s">
        <v>34</v>
      </c>
      <c r="L423">
        <f>VLOOKUP(A423&amp;"-"&amp;E423,Sheet4!$A$2:$J$578,10,FALSE)</f>
        <v>0.52221134720424334</v>
      </c>
      <c r="N423" t="str">
        <f t="shared" si="12"/>
        <v>30-1</v>
      </c>
      <c r="O423" t="str">
        <f t="shared" si="13"/>
        <v>m</v>
      </c>
    </row>
    <row r="424" spans="1:15">
      <c r="A424">
        <v>66</v>
      </c>
      <c r="B424" t="s">
        <v>595</v>
      </c>
      <c r="C424" s="2" t="s">
        <v>6</v>
      </c>
      <c r="D424">
        <v>66</v>
      </c>
      <c r="E424" s="2">
        <v>2</v>
      </c>
      <c r="F424" s="2" t="s">
        <v>597</v>
      </c>
      <c r="G424">
        <v>8</v>
      </c>
      <c r="H424" t="s">
        <v>598</v>
      </c>
      <c r="I424" t="s">
        <v>34</v>
      </c>
      <c r="K424" t="s">
        <v>34</v>
      </c>
      <c r="L424">
        <f>VLOOKUP(A424&amp;"-"&amp;E424,Sheet4!$A$2:$J$578,10,FALSE)</f>
        <v>0.52237416351469301</v>
      </c>
      <c r="N424" t="str">
        <f t="shared" si="12"/>
        <v>66-2</v>
      </c>
      <c r="O424" t="str">
        <f t="shared" si="13"/>
        <v>m</v>
      </c>
    </row>
    <row r="425" spans="1:15">
      <c r="A425">
        <v>21</v>
      </c>
      <c r="B425" t="s">
        <v>190</v>
      </c>
      <c r="C425" s="2" t="s">
        <v>12</v>
      </c>
      <c r="D425">
        <v>21</v>
      </c>
      <c r="E425" s="2">
        <v>4</v>
      </c>
      <c r="F425" s="2" t="s">
        <v>196</v>
      </c>
      <c r="G425">
        <v>9</v>
      </c>
      <c r="H425" t="s">
        <v>89</v>
      </c>
      <c r="I425" t="s">
        <v>34</v>
      </c>
      <c r="K425" t="s">
        <v>34</v>
      </c>
      <c r="L425">
        <f>VLOOKUP(A425&amp;"-"&amp;E425,Sheet4!$A$2:$J$578,10,FALSE)</f>
        <v>0.52296400637580165</v>
      </c>
      <c r="N425" t="str">
        <f t="shared" si="12"/>
        <v>21-4</v>
      </c>
      <c r="O425" t="str">
        <f t="shared" si="13"/>
        <v>m</v>
      </c>
    </row>
    <row r="426" spans="1:15">
      <c r="A426">
        <v>60</v>
      </c>
      <c r="B426" t="s">
        <v>543</v>
      </c>
      <c r="C426" s="2" t="s">
        <v>55</v>
      </c>
      <c r="D426">
        <v>60</v>
      </c>
      <c r="E426" s="2">
        <v>6</v>
      </c>
      <c r="F426" s="2" t="s">
        <v>551</v>
      </c>
      <c r="G426">
        <v>16</v>
      </c>
      <c r="H426" t="s">
        <v>552</v>
      </c>
      <c r="I426" t="s">
        <v>34</v>
      </c>
      <c r="K426" t="s">
        <v>34</v>
      </c>
      <c r="L426">
        <f>VLOOKUP(A426&amp;"-"&amp;E426,Sheet4!$A$2:$J$578,10,FALSE)</f>
        <v>0.52323453423281185</v>
      </c>
      <c r="N426" t="str">
        <f t="shared" si="12"/>
        <v>60-6</v>
      </c>
      <c r="O426" t="str">
        <f t="shared" si="13"/>
        <v>m</v>
      </c>
    </row>
    <row r="427" spans="1:15">
      <c r="A427">
        <v>28</v>
      </c>
      <c r="B427" t="s">
        <v>244</v>
      </c>
      <c r="C427" s="2" t="s">
        <v>6</v>
      </c>
      <c r="D427">
        <v>28</v>
      </c>
      <c r="E427" s="2">
        <v>2</v>
      </c>
      <c r="F427" s="2" t="s">
        <v>246</v>
      </c>
      <c r="G427">
        <v>8</v>
      </c>
      <c r="H427" t="s">
        <v>247</v>
      </c>
      <c r="I427" t="s">
        <v>34</v>
      </c>
      <c r="K427" t="s">
        <v>34</v>
      </c>
      <c r="L427">
        <f>VLOOKUP(A427&amp;"-"&amp;E427,Sheet4!$A$2:$J$578,10,FALSE)</f>
        <v>0.52335442685619904</v>
      </c>
      <c r="N427" t="str">
        <f t="shared" si="12"/>
        <v>28-2</v>
      </c>
      <c r="O427" t="str">
        <f t="shared" si="13"/>
        <v>m</v>
      </c>
    </row>
    <row r="428" spans="1:15">
      <c r="A428" t="s">
        <v>1871</v>
      </c>
      <c r="C428" s="2" t="s">
        <v>6</v>
      </c>
      <c r="D428" t="s">
        <v>925</v>
      </c>
      <c r="E428" s="2">
        <v>2</v>
      </c>
      <c r="F428" s="2" t="s">
        <v>927</v>
      </c>
      <c r="G428">
        <v>7</v>
      </c>
      <c r="H428" t="s">
        <v>178</v>
      </c>
      <c r="I428" t="s">
        <v>34</v>
      </c>
      <c r="K428" t="s">
        <v>34</v>
      </c>
      <c r="L428">
        <f>VLOOKUP(A428&amp;"-"&amp;E428,Sheet4!$A$2:$J$578,10,FALSE)</f>
        <v>0.52379930469118852</v>
      </c>
      <c r="N428" t="str">
        <f t="shared" si="12"/>
        <v>ZZ-2</v>
      </c>
      <c r="O428" t="str">
        <f t="shared" si="13"/>
        <v>m</v>
      </c>
    </row>
    <row r="429" spans="1:15">
      <c r="A429">
        <v>67</v>
      </c>
      <c r="B429" t="s">
        <v>602</v>
      </c>
      <c r="C429" s="2" t="s">
        <v>9</v>
      </c>
      <c r="D429">
        <v>67</v>
      </c>
      <c r="E429" s="2">
        <v>3</v>
      </c>
      <c r="F429" s="2" t="s">
        <v>606</v>
      </c>
      <c r="G429">
        <v>6</v>
      </c>
      <c r="H429" t="s">
        <v>501</v>
      </c>
      <c r="I429" t="s">
        <v>34</v>
      </c>
      <c r="K429" t="s">
        <v>34</v>
      </c>
      <c r="L429">
        <f>VLOOKUP(A429&amp;"-"&amp;E429,Sheet4!$A$2:$J$578,10,FALSE)</f>
        <v>0.52384923944556971</v>
      </c>
      <c r="N429" t="str">
        <f t="shared" si="12"/>
        <v>67-3</v>
      </c>
      <c r="O429" t="str">
        <f t="shared" si="13"/>
        <v>m</v>
      </c>
    </row>
    <row r="430" spans="1:15">
      <c r="A430">
        <v>27</v>
      </c>
      <c r="B430" t="s">
        <v>234</v>
      </c>
      <c r="C430" s="2" t="s">
        <v>6</v>
      </c>
      <c r="D430">
        <v>27</v>
      </c>
      <c r="E430" s="2">
        <v>2</v>
      </c>
      <c r="F430" s="2" t="s">
        <v>237</v>
      </c>
      <c r="G430">
        <v>12</v>
      </c>
      <c r="H430" t="s">
        <v>238</v>
      </c>
      <c r="I430" t="s">
        <v>34</v>
      </c>
      <c r="K430" t="s">
        <v>34</v>
      </c>
      <c r="L430">
        <f>VLOOKUP(A430&amp;"-"&amp;E430,Sheet4!$A$2:$J$578,10,FALSE)</f>
        <v>0.52386172006745357</v>
      </c>
      <c r="N430" t="str">
        <f t="shared" si="12"/>
        <v>27-2</v>
      </c>
      <c r="O430" t="str">
        <f t="shared" si="13"/>
        <v>m</v>
      </c>
    </row>
    <row r="431" spans="1:15">
      <c r="A431">
        <v>38</v>
      </c>
      <c r="B431" t="s">
        <v>356</v>
      </c>
      <c r="C431" s="2" t="s">
        <v>58</v>
      </c>
      <c r="D431">
        <v>38</v>
      </c>
      <c r="E431" s="2">
        <v>7</v>
      </c>
      <c r="F431" s="2" t="s">
        <v>365</v>
      </c>
      <c r="G431">
        <v>12</v>
      </c>
      <c r="H431" t="s">
        <v>238</v>
      </c>
      <c r="I431" t="s">
        <v>34</v>
      </c>
      <c r="K431" t="s">
        <v>34</v>
      </c>
      <c r="L431">
        <f>VLOOKUP(A431&amp;"-"&amp;E431,Sheet4!$A$2:$J$578,10,FALSE)</f>
        <v>0.52418781124021818</v>
      </c>
      <c r="N431" t="str">
        <f t="shared" si="12"/>
        <v>38-7</v>
      </c>
      <c r="O431" t="str">
        <f t="shared" si="13"/>
        <v>m</v>
      </c>
    </row>
    <row r="432" spans="1:15">
      <c r="A432">
        <v>94</v>
      </c>
      <c r="B432" t="s">
        <v>856</v>
      </c>
      <c r="C432" s="2" t="s">
        <v>3</v>
      </c>
      <c r="D432">
        <v>94</v>
      </c>
      <c r="E432" s="2">
        <v>1</v>
      </c>
      <c r="F432" s="2" t="s">
        <v>857</v>
      </c>
      <c r="G432">
        <v>6</v>
      </c>
      <c r="H432" t="s">
        <v>731</v>
      </c>
      <c r="I432" t="s">
        <v>34</v>
      </c>
      <c r="K432" t="s">
        <v>34</v>
      </c>
      <c r="L432">
        <f>VLOOKUP(A432&amp;"-"&amp;E432,Sheet4!$A$2:$J$578,10,FALSE)</f>
        <v>0.52470724390503887</v>
      </c>
      <c r="N432" t="str">
        <f t="shared" si="12"/>
        <v>94-1</v>
      </c>
      <c r="O432" t="str">
        <f t="shared" si="13"/>
        <v>m</v>
      </c>
    </row>
    <row r="433" spans="1:15">
      <c r="A433">
        <v>88</v>
      </c>
      <c r="B433" t="s">
        <v>799</v>
      </c>
      <c r="C433" s="2" t="s">
        <v>9</v>
      </c>
      <c r="D433">
        <v>88</v>
      </c>
      <c r="E433" s="2">
        <v>3</v>
      </c>
      <c r="F433" s="2" t="s">
        <v>802</v>
      </c>
      <c r="G433">
        <v>9</v>
      </c>
      <c r="H433" t="s">
        <v>89</v>
      </c>
      <c r="I433" t="s">
        <v>34</v>
      </c>
      <c r="K433" t="s">
        <v>34</v>
      </c>
      <c r="L433">
        <f>VLOOKUP(A433&amp;"-"&amp;E433,Sheet4!$A$2:$J$578,10,FALSE)</f>
        <v>0.52506103976020801</v>
      </c>
      <c r="N433" t="str">
        <f t="shared" si="12"/>
        <v>88-3</v>
      </c>
      <c r="O433" t="str">
        <f t="shared" si="13"/>
        <v>m</v>
      </c>
    </row>
    <row r="434" spans="1:15">
      <c r="A434">
        <v>27</v>
      </c>
      <c r="B434" t="s">
        <v>234</v>
      </c>
      <c r="C434" s="2" t="s">
        <v>9</v>
      </c>
      <c r="D434">
        <v>27</v>
      </c>
      <c r="E434" s="2">
        <v>3</v>
      </c>
      <c r="F434" s="2" t="s">
        <v>239</v>
      </c>
      <c r="G434">
        <v>7</v>
      </c>
      <c r="H434" t="s">
        <v>240</v>
      </c>
      <c r="I434" t="s">
        <v>34</v>
      </c>
      <c r="K434" t="s">
        <v>34</v>
      </c>
      <c r="L434">
        <f>VLOOKUP(A434&amp;"-"&amp;E434,Sheet4!$A$2:$J$578,10,FALSE)</f>
        <v>0.52523911153268521</v>
      </c>
      <c r="N434" t="str">
        <f t="shared" si="12"/>
        <v>27-3</v>
      </c>
      <c r="O434" t="str">
        <f t="shared" si="13"/>
        <v>m</v>
      </c>
    </row>
    <row r="435" spans="1:15">
      <c r="A435">
        <v>37</v>
      </c>
      <c r="B435" t="s">
        <v>349</v>
      </c>
      <c r="C435" s="2" t="s">
        <v>15</v>
      </c>
      <c r="D435">
        <v>37</v>
      </c>
      <c r="E435" s="2">
        <v>5</v>
      </c>
      <c r="F435" s="2" t="s">
        <v>355</v>
      </c>
      <c r="G435">
        <v>9</v>
      </c>
      <c r="H435" t="s">
        <v>83</v>
      </c>
      <c r="I435" t="s">
        <v>34</v>
      </c>
      <c r="K435" t="s">
        <v>34</v>
      </c>
      <c r="L435">
        <f>VLOOKUP(A435&amp;"-"&amp;E435,Sheet4!$A$2:$J$578,10,FALSE)</f>
        <v>0.52531186995967738</v>
      </c>
      <c r="N435" t="str">
        <f t="shared" si="12"/>
        <v>37-5</v>
      </c>
      <c r="O435" t="str">
        <f t="shared" si="13"/>
        <v>m</v>
      </c>
    </row>
    <row r="436" spans="1:15">
      <c r="A436">
        <v>26</v>
      </c>
      <c r="B436" t="s">
        <v>225</v>
      </c>
      <c r="C436" s="2" t="s">
        <v>6</v>
      </c>
      <c r="D436">
        <v>26</v>
      </c>
      <c r="E436" s="2">
        <v>2</v>
      </c>
      <c r="F436" s="2" t="s">
        <v>228</v>
      </c>
      <c r="G436">
        <v>7</v>
      </c>
      <c r="H436" t="s">
        <v>229</v>
      </c>
      <c r="I436" t="s">
        <v>34</v>
      </c>
      <c r="K436" t="s">
        <v>34</v>
      </c>
      <c r="L436">
        <f>VLOOKUP(A436&amp;"-"&amp;E436,Sheet4!$A$2:$J$578,10,FALSE)</f>
        <v>0.52643184933547882</v>
      </c>
      <c r="N436" t="str">
        <f t="shared" si="12"/>
        <v>26-2</v>
      </c>
      <c r="O436" t="str">
        <f t="shared" si="13"/>
        <v>m</v>
      </c>
    </row>
    <row r="437" spans="1:15">
      <c r="A437">
        <v>38</v>
      </c>
      <c r="B437" t="s">
        <v>356</v>
      </c>
      <c r="C437" s="2" t="s">
        <v>60</v>
      </c>
      <c r="D437">
        <v>38</v>
      </c>
      <c r="E437" s="2">
        <v>8</v>
      </c>
      <c r="F437" s="2" t="s">
        <v>366</v>
      </c>
      <c r="G437">
        <v>8</v>
      </c>
      <c r="H437" t="s">
        <v>219</v>
      </c>
      <c r="I437" t="s">
        <v>34</v>
      </c>
      <c r="K437" t="s">
        <v>34</v>
      </c>
      <c r="L437">
        <f>VLOOKUP(A437&amp;"-"&amp;E437,Sheet4!$A$2:$J$578,10,FALSE)</f>
        <v>0.52782237875727289</v>
      </c>
      <c r="N437" t="str">
        <f t="shared" si="12"/>
        <v>38-8</v>
      </c>
      <c r="O437" t="str">
        <f t="shared" si="13"/>
        <v>m</v>
      </c>
    </row>
    <row r="438" spans="1:15">
      <c r="A438">
        <v>28</v>
      </c>
      <c r="B438" t="s">
        <v>244</v>
      </c>
      <c r="C438" s="2" t="s">
        <v>3</v>
      </c>
      <c r="D438">
        <v>28</v>
      </c>
      <c r="E438" s="2">
        <v>1</v>
      </c>
      <c r="F438" s="2" t="s">
        <v>245</v>
      </c>
      <c r="G438">
        <v>12</v>
      </c>
      <c r="H438" t="s">
        <v>238</v>
      </c>
      <c r="I438" t="s">
        <v>34</v>
      </c>
      <c r="K438" t="s">
        <v>34</v>
      </c>
      <c r="L438">
        <f>VLOOKUP(A438&amp;"-"&amp;E438,Sheet4!$A$2:$J$578,10,FALSE)</f>
        <v>0.52844442465529784</v>
      </c>
      <c r="N438" t="str">
        <f t="shared" si="12"/>
        <v>28-1</v>
      </c>
      <c r="O438" t="str">
        <f t="shared" si="13"/>
        <v>m</v>
      </c>
    </row>
    <row r="439" spans="1:15">
      <c r="A439">
        <v>61</v>
      </c>
      <c r="B439" t="s">
        <v>555</v>
      </c>
      <c r="C439" s="2" t="s">
        <v>3</v>
      </c>
      <c r="D439">
        <v>61</v>
      </c>
      <c r="E439" s="2">
        <v>1</v>
      </c>
      <c r="F439" s="2" t="s">
        <v>556</v>
      </c>
      <c r="G439">
        <v>9</v>
      </c>
      <c r="H439" t="s">
        <v>282</v>
      </c>
      <c r="I439" t="s">
        <v>34</v>
      </c>
      <c r="K439" t="s">
        <v>34</v>
      </c>
      <c r="L439">
        <f>VLOOKUP(A439&amp;"-"&amp;E439,Sheet4!$A$2:$J$578,10,FALSE)</f>
        <v>0.52846254831886808</v>
      </c>
      <c r="N439" t="str">
        <f t="shared" si="12"/>
        <v>61-1</v>
      </c>
      <c r="O439" t="str">
        <f t="shared" si="13"/>
        <v>m</v>
      </c>
    </row>
    <row r="440" spans="1:15">
      <c r="A440">
        <v>59</v>
      </c>
      <c r="B440" t="s">
        <v>507</v>
      </c>
      <c r="C440" s="2" t="s">
        <v>58</v>
      </c>
      <c r="D440">
        <v>59</v>
      </c>
      <c r="E440" s="2">
        <v>7</v>
      </c>
      <c r="F440" s="2" t="s">
        <v>519</v>
      </c>
      <c r="G440">
        <v>8</v>
      </c>
      <c r="H440" t="s">
        <v>520</v>
      </c>
      <c r="I440" t="s">
        <v>34</v>
      </c>
      <c r="K440" t="s">
        <v>34</v>
      </c>
      <c r="L440">
        <f>VLOOKUP(A440&amp;"-"&amp;E440,Sheet4!$A$2:$J$578,10,FALSE)</f>
        <v>0.52864371126987431</v>
      </c>
      <c r="N440" t="str">
        <f t="shared" si="12"/>
        <v>59-7</v>
      </c>
      <c r="O440" t="str">
        <f t="shared" si="13"/>
        <v>m</v>
      </c>
    </row>
    <row r="441" spans="1:15">
      <c r="A441">
        <v>49</v>
      </c>
      <c r="B441" t="s">
        <v>436</v>
      </c>
      <c r="C441" s="2" t="s">
        <v>55</v>
      </c>
      <c r="D441">
        <v>49</v>
      </c>
      <c r="E441" s="2">
        <v>6</v>
      </c>
      <c r="F441" s="2" t="s">
        <v>443</v>
      </c>
      <c r="G441">
        <v>6</v>
      </c>
      <c r="H441" t="s">
        <v>231</v>
      </c>
      <c r="I441" t="s">
        <v>34</v>
      </c>
      <c r="K441" t="s">
        <v>34</v>
      </c>
      <c r="L441">
        <f>VLOOKUP(A441&amp;"-"&amp;E441,Sheet4!$A$2:$J$578,10,FALSE)</f>
        <v>0.52947796610169495</v>
      </c>
      <c r="N441" t="str">
        <f t="shared" si="12"/>
        <v>49-6</v>
      </c>
      <c r="O441" t="str">
        <f t="shared" si="13"/>
        <v>m</v>
      </c>
    </row>
    <row r="442" spans="1:15">
      <c r="A442">
        <v>57</v>
      </c>
      <c r="B442" t="s">
        <v>489</v>
      </c>
      <c r="C442" s="2" t="s">
        <v>55</v>
      </c>
      <c r="D442">
        <v>57</v>
      </c>
      <c r="E442" s="2">
        <v>6</v>
      </c>
      <c r="F442" s="2" t="s">
        <v>498</v>
      </c>
      <c r="G442">
        <v>7</v>
      </c>
      <c r="H442" t="s">
        <v>499</v>
      </c>
      <c r="I442" t="s">
        <v>34</v>
      </c>
      <c r="K442" t="s">
        <v>34</v>
      </c>
      <c r="L442">
        <f>VLOOKUP(A442&amp;"-"&amp;E442,Sheet4!$A$2:$J$578,10,FALSE)</f>
        <v>0.53011645290738851</v>
      </c>
      <c r="N442" t="str">
        <f t="shared" si="12"/>
        <v>57-6</v>
      </c>
      <c r="O442" t="str">
        <f t="shared" si="13"/>
        <v>m</v>
      </c>
    </row>
    <row r="443" spans="1:15">
      <c r="A443">
        <v>27</v>
      </c>
      <c r="B443" t="s">
        <v>234</v>
      </c>
      <c r="C443" s="2" t="s">
        <v>15</v>
      </c>
      <c r="D443">
        <v>27</v>
      </c>
      <c r="E443" s="2">
        <v>5</v>
      </c>
      <c r="F443" s="2" t="s">
        <v>243</v>
      </c>
      <c r="G443">
        <v>7</v>
      </c>
      <c r="H443" t="s">
        <v>229</v>
      </c>
      <c r="I443" t="s">
        <v>34</v>
      </c>
      <c r="K443" t="s">
        <v>34</v>
      </c>
      <c r="L443">
        <f>VLOOKUP(A443&amp;"-"&amp;E443,Sheet4!$A$2:$J$578,10,FALSE)</f>
        <v>0.53012777811421308</v>
      </c>
      <c r="N443" t="str">
        <f t="shared" si="12"/>
        <v>27-5</v>
      </c>
      <c r="O443" t="str">
        <f t="shared" si="13"/>
        <v>m</v>
      </c>
    </row>
    <row r="444" spans="1:15">
      <c r="A444">
        <v>30</v>
      </c>
      <c r="B444" t="s">
        <v>265</v>
      </c>
      <c r="C444" s="2" t="s">
        <v>55</v>
      </c>
      <c r="D444">
        <v>30</v>
      </c>
      <c r="E444" s="2">
        <v>6</v>
      </c>
      <c r="F444" s="2" t="s">
        <v>275</v>
      </c>
      <c r="G444">
        <v>7</v>
      </c>
      <c r="H444" t="s">
        <v>229</v>
      </c>
      <c r="I444" t="s">
        <v>34</v>
      </c>
      <c r="K444" t="s">
        <v>34</v>
      </c>
      <c r="L444">
        <f>VLOOKUP(A444&amp;"-"&amp;E444,Sheet4!$A$2:$J$578,10,FALSE)</f>
        <v>0.53079193725225604</v>
      </c>
      <c r="N444" t="str">
        <f t="shared" si="12"/>
        <v>30-6</v>
      </c>
      <c r="O444" t="str">
        <f t="shared" si="13"/>
        <v>m</v>
      </c>
    </row>
    <row r="445" spans="1:15">
      <c r="A445">
        <v>10</v>
      </c>
      <c r="B445" t="s">
        <v>84</v>
      </c>
      <c r="C445" s="2" t="s">
        <v>9</v>
      </c>
      <c r="D445">
        <v>10</v>
      </c>
      <c r="E445" s="2">
        <v>3</v>
      </c>
      <c r="F445" s="2" t="s">
        <v>88</v>
      </c>
      <c r="G445">
        <v>9</v>
      </c>
      <c r="H445" t="s">
        <v>89</v>
      </c>
      <c r="I445" t="s">
        <v>34</v>
      </c>
      <c r="K445" t="s">
        <v>34</v>
      </c>
      <c r="L445">
        <f>VLOOKUP(A445&amp;"-"&amp;E445,Sheet4!$A$2:$J$578,10,FALSE)</f>
        <v>0.53137210777193589</v>
      </c>
      <c r="N445" t="str">
        <f t="shared" si="12"/>
        <v>10-3</v>
      </c>
      <c r="O445" t="str">
        <f t="shared" si="13"/>
        <v>m</v>
      </c>
    </row>
    <row r="446" spans="1:15">
      <c r="A446">
        <v>52</v>
      </c>
      <c r="C446" s="2" t="s">
        <v>3</v>
      </c>
      <c r="D446" t="s">
        <v>460</v>
      </c>
      <c r="E446" s="2">
        <v>1</v>
      </c>
      <c r="F446" s="2" t="s">
        <v>461</v>
      </c>
      <c r="G446">
        <v>4</v>
      </c>
      <c r="H446" t="s">
        <v>462</v>
      </c>
      <c r="I446" t="s">
        <v>34</v>
      </c>
      <c r="K446" t="s">
        <v>34</v>
      </c>
      <c r="L446">
        <f>VLOOKUP(A446&amp;"-"&amp;E446,Sheet4!$A$2:$J$578,10,FALSE)</f>
        <v>0.53165412597612827</v>
      </c>
      <c r="N446" t="str">
        <f t="shared" si="12"/>
        <v>52-1</v>
      </c>
      <c r="O446" t="str">
        <f t="shared" si="13"/>
        <v>m</v>
      </c>
    </row>
    <row r="447" spans="1:15">
      <c r="A447">
        <v>55</v>
      </c>
      <c r="B447" t="s">
        <v>478</v>
      </c>
      <c r="C447" s="2" t="s">
        <v>3</v>
      </c>
      <c r="D447">
        <v>55</v>
      </c>
      <c r="E447" s="2">
        <v>1</v>
      </c>
      <c r="F447" s="2" t="s">
        <v>479</v>
      </c>
      <c r="G447">
        <v>9</v>
      </c>
      <c r="H447" t="s">
        <v>282</v>
      </c>
      <c r="I447" t="s">
        <v>34</v>
      </c>
      <c r="K447" t="s">
        <v>34</v>
      </c>
      <c r="L447">
        <f>VLOOKUP(A447&amp;"-"&amp;E447,Sheet4!$A$2:$J$578,10,FALSE)</f>
        <v>0.53175913419047138</v>
      </c>
      <c r="N447" t="str">
        <f t="shared" si="12"/>
        <v>55-1</v>
      </c>
      <c r="O447" t="str">
        <f t="shared" si="13"/>
        <v>m</v>
      </c>
    </row>
    <row r="448" spans="1:15">
      <c r="A448">
        <v>59</v>
      </c>
      <c r="B448" t="s">
        <v>507</v>
      </c>
      <c r="C448" s="2" t="s">
        <v>120</v>
      </c>
      <c r="D448">
        <v>59</v>
      </c>
      <c r="E448" s="2">
        <v>10</v>
      </c>
      <c r="F448" s="2" t="s">
        <v>524</v>
      </c>
      <c r="G448">
        <v>7</v>
      </c>
      <c r="H448" t="s">
        <v>525</v>
      </c>
      <c r="I448" t="s">
        <v>34</v>
      </c>
      <c r="K448" t="s">
        <v>34</v>
      </c>
      <c r="L448">
        <f>VLOOKUP(A448&amp;"-"&amp;E448,Sheet4!$A$2:$J$578,10,FALSE)</f>
        <v>0.53193762016663104</v>
      </c>
      <c r="N448" t="str">
        <f t="shared" si="12"/>
        <v>59-10</v>
      </c>
      <c r="O448" t="str">
        <f t="shared" si="13"/>
        <v>m</v>
      </c>
    </row>
    <row r="449" spans="1:15">
      <c r="A449">
        <v>69</v>
      </c>
      <c r="B449" t="s">
        <v>622</v>
      </c>
      <c r="C449" s="2" t="s">
        <v>123</v>
      </c>
      <c r="D449">
        <v>69</v>
      </c>
      <c r="E449" s="2">
        <v>11</v>
      </c>
      <c r="F449" s="2" t="s">
        <v>635</v>
      </c>
      <c r="G449">
        <v>8</v>
      </c>
      <c r="H449" t="s">
        <v>636</v>
      </c>
      <c r="I449" t="s">
        <v>34</v>
      </c>
      <c r="K449" t="s">
        <v>34</v>
      </c>
      <c r="L449">
        <f>VLOOKUP(A449&amp;"-"&amp;E449,Sheet4!$A$2:$J$578,10,FALSE)</f>
        <v>0.53299687717376831</v>
      </c>
      <c r="N449" t="str">
        <f t="shared" si="12"/>
        <v>69-11</v>
      </c>
      <c r="O449" t="str">
        <f t="shared" si="13"/>
        <v>m</v>
      </c>
    </row>
    <row r="450" spans="1:15">
      <c r="A450">
        <v>62</v>
      </c>
      <c r="B450" t="s">
        <v>561</v>
      </c>
      <c r="C450" s="2" t="s">
        <v>12</v>
      </c>
      <c r="D450">
        <v>62</v>
      </c>
      <c r="E450" s="2">
        <v>4</v>
      </c>
      <c r="F450" s="2" t="s">
        <v>566</v>
      </c>
      <c r="G450">
        <v>7</v>
      </c>
      <c r="H450" t="s">
        <v>31</v>
      </c>
      <c r="I450" t="s">
        <v>34</v>
      </c>
      <c r="K450" t="s">
        <v>34</v>
      </c>
      <c r="L450">
        <f>VLOOKUP(A450&amp;"-"&amp;E450,Sheet4!$A$2:$J$578,10,FALSE)</f>
        <v>0.53407486132747095</v>
      </c>
      <c r="N450" t="str">
        <f t="shared" ref="N450:N513" si="14">A450&amp;"-"&amp;E450</f>
        <v>62-4</v>
      </c>
      <c r="O450" t="str">
        <f t="shared" si="13"/>
        <v>m</v>
      </c>
    </row>
    <row r="451" spans="1:15">
      <c r="A451">
        <v>49</v>
      </c>
      <c r="B451" t="s">
        <v>436</v>
      </c>
      <c r="C451" s="2" t="s">
        <v>9</v>
      </c>
      <c r="D451">
        <v>49</v>
      </c>
      <c r="E451" s="2">
        <v>3</v>
      </c>
      <c r="F451" s="2" t="s">
        <v>440</v>
      </c>
      <c r="G451">
        <v>13</v>
      </c>
      <c r="H451" t="s">
        <v>274</v>
      </c>
      <c r="I451" t="s">
        <v>34</v>
      </c>
      <c r="K451" t="s">
        <v>34</v>
      </c>
      <c r="L451">
        <f>VLOOKUP(A451&amp;"-"&amp;E451,Sheet4!$A$2:$J$578,10,FALSE)</f>
        <v>0.53439919781627765</v>
      </c>
      <c r="N451" t="str">
        <f t="shared" si="14"/>
        <v>49-3</v>
      </c>
      <c r="O451" t="str">
        <f t="shared" ref="O451:O514" si="15">K451</f>
        <v>m</v>
      </c>
    </row>
    <row r="452" spans="1:15">
      <c r="A452">
        <v>34</v>
      </c>
      <c r="B452" t="s">
        <v>320</v>
      </c>
      <c r="C452" s="2" t="s">
        <v>58</v>
      </c>
      <c r="D452">
        <v>34</v>
      </c>
      <c r="E452" s="2">
        <v>7</v>
      </c>
      <c r="F452" s="2" t="s">
        <v>331</v>
      </c>
      <c r="G452">
        <v>7</v>
      </c>
      <c r="H452" t="s">
        <v>332</v>
      </c>
      <c r="I452" t="s">
        <v>34</v>
      </c>
      <c r="K452" t="s">
        <v>34</v>
      </c>
      <c r="L452">
        <f>VLOOKUP(A452&amp;"-"&amp;E452,Sheet4!$A$2:$J$578,10,FALSE)</f>
        <v>0.53448993567966052</v>
      </c>
      <c r="N452" t="str">
        <f t="shared" si="14"/>
        <v>34-7</v>
      </c>
      <c r="O452" t="str">
        <f t="shared" si="15"/>
        <v>m</v>
      </c>
    </row>
    <row r="453" spans="1:15">
      <c r="A453">
        <v>85</v>
      </c>
      <c r="B453" t="s">
        <v>780</v>
      </c>
      <c r="C453" s="2" t="s">
        <v>3</v>
      </c>
      <c r="D453">
        <v>85</v>
      </c>
      <c r="E453" s="2">
        <v>1</v>
      </c>
      <c r="F453" s="2" t="s">
        <v>781</v>
      </c>
      <c r="G453">
        <v>6</v>
      </c>
      <c r="H453" t="s">
        <v>102</v>
      </c>
      <c r="I453" t="s">
        <v>34</v>
      </c>
      <c r="K453" t="s">
        <v>34</v>
      </c>
      <c r="L453">
        <f>VLOOKUP(A453&amp;"-"&amp;E453,Sheet4!$A$2:$J$578,10,FALSE)</f>
        <v>0.53525680426818778</v>
      </c>
      <c r="N453" t="str">
        <f t="shared" si="14"/>
        <v>85-1</v>
      </c>
      <c r="O453" t="str">
        <f t="shared" si="15"/>
        <v>m</v>
      </c>
    </row>
    <row r="454" spans="1:15">
      <c r="A454" t="s">
        <v>1871</v>
      </c>
      <c r="C454" s="2" t="s">
        <v>3</v>
      </c>
      <c r="D454" t="s">
        <v>925</v>
      </c>
      <c r="E454" s="2">
        <v>1</v>
      </c>
      <c r="F454" s="2" t="s">
        <v>926</v>
      </c>
      <c r="G454">
        <v>9</v>
      </c>
      <c r="H454" t="s">
        <v>165</v>
      </c>
      <c r="I454" t="s">
        <v>34</v>
      </c>
      <c r="K454" t="s">
        <v>34</v>
      </c>
      <c r="L454">
        <f>VLOOKUP(A454&amp;"-"&amp;E454,Sheet4!$A$2:$J$578,10,FALSE)</f>
        <v>0.5363027979553403</v>
      </c>
      <c r="N454" t="str">
        <f t="shared" si="14"/>
        <v>ZZ-1</v>
      </c>
      <c r="O454" t="str">
        <f t="shared" si="15"/>
        <v>m</v>
      </c>
    </row>
    <row r="455" spans="1:15">
      <c r="A455">
        <v>41</v>
      </c>
      <c r="B455" t="s">
        <v>381</v>
      </c>
      <c r="C455" s="2" t="s">
        <v>9</v>
      </c>
      <c r="D455">
        <v>41</v>
      </c>
      <c r="E455" s="2">
        <v>3</v>
      </c>
      <c r="F455" s="2" t="s">
        <v>385</v>
      </c>
      <c r="G455">
        <v>8</v>
      </c>
      <c r="H455" t="s">
        <v>386</v>
      </c>
      <c r="I455" t="s">
        <v>34</v>
      </c>
      <c r="K455" t="s">
        <v>34</v>
      </c>
      <c r="L455">
        <f>VLOOKUP(A455&amp;"-"&amp;E455,Sheet4!$A$2:$J$578,10,FALSE)</f>
        <v>0.53784384076541947</v>
      </c>
      <c r="N455" t="str">
        <f t="shared" si="14"/>
        <v>41-3</v>
      </c>
      <c r="O455" t="str">
        <f t="shared" si="15"/>
        <v>m</v>
      </c>
    </row>
    <row r="456" spans="1:15">
      <c r="A456">
        <v>69</v>
      </c>
      <c r="B456" t="s">
        <v>622</v>
      </c>
      <c r="C456" s="2" t="s">
        <v>125</v>
      </c>
      <c r="D456">
        <v>69</v>
      </c>
      <c r="E456" s="2">
        <v>12</v>
      </c>
      <c r="F456" s="2" t="s">
        <v>637</v>
      </c>
      <c r="G456">
        <v>7</v>
      </c>
      <c r="H456" t="s">
        <v>14</v>
      </c>
      <c r="I456" t="s">
        <v>34</v>
      </c>
      <c r="K456" t="s">
        <v>34</v>
      </c>
      <c r="L456">
        <f>VLOOKUP(A456&amp;"-"&amp;E456,Sheet4!$A$2:$J$578,10,FALSE)</f>
        <v>0.53844750978181577</v>
      </c>
      <c r="N456" t="str">
        <f t="shared" si="14"/>
        <v>69-12</v>
      </c>
      <c r="O456" t="str">
        <f t="shared" si="15"/>
        <v>m</v>
      </c>
    </row>
    <row r="457" spans="1:15">
      <c r="A457">
        <v>34</v>
      </c>
      <c r="B457" t="s">
        <v>320</v>
      </c>
      <c r="C457" s="2" t="s">
        <v>55</v>
      </c>
      <c r="D457">
        <v>34</v>
      </c>
      <c r="E457" s="2">
        <v>6</v>
      </c>
      <c r="F457" s="2" t="s">
        <v>329</v>
      </c>
      <c r="G457">
        <v>5</v>
      </c>
      <c r="H457" t="s">
        <v>330</v>
      </c>
      <c r="I457" t="s">
        <v>34</v>
      </c>
      <c r="K457" t="s">
        <v>34</v>
      </c>
      <c r="L457">
        <f>VLOOKUP(A457&amp;"-"&amp;E457,Sheet4!$A$2:$J$578,10,FALSE)</f>
        <v>0.53876876463297063</v>
      </c>
      <c r="N457" t="str">
        <f t="shared" si="14"/>
        <v>34-6</v>
      </c>
      <c r="O457" t="str">
        <f t="shared" si="15"/>
        <v>m</v>
      </c>
    </row>
    <row r="458" spans="1:15">
      <c r="A458">
        <v>91</v>
      </c>
      <c r="B458" t="s">
        <v>812</v>
      </c>
      <c r="C458" s="2" t="s">
        <v>6</v>
      </c>
      <c r="D458">
        <v>91</v>
      </c>
      <c r="E458" s="2">
        <v>2</v>
      </c>
      <c r="F458" s="2" t="s">
        <v>815</v>
      </c>
      <c r="G458">
        <v>7</v>
      </c>
      <c r="H458" t="s">
        <v>229</v>
      </c>
      <c r="I458" t="s">
        <v>34</v>
      </c>
      <c r="K458" t="s">
        <v>34</v>
      </c>
      <c r="L458">
        <f>VLOOKUP(A458&amp;"-"&amp;E458,Sheet4!$A$2:$J$578,10,FALSE)</f>
        <v>0.53934760749985211</v>
      </c>
      <c r="N458" t="str">
        <f t="shared" si="14"/>
        <v>91-2</v>
      </c>
      <c r="O458" t="str">
        <f t="shared" si="15"/>
        <v>m</v>
      </c>
    </row>
    <row r="459" spans="1:15">
      <c r="A459">
        <v>78</v>
      </c>
      <c r="B459" t="s">
        <v>727</v>
      </c>
      <c r="C459" s="2" t="s">
        <v>63</v>
      </c>
      <c r="D459">
        <v>78</v>
      </c>
      <c r="E459" s="2">
        <v>9</v>
      </c>
      <c r="F459" s="2" t="s">
        <v>738</v>
      </c>
      <c r="G459">
        <v>11</v>
      </c>
      <c r="H459" t="s">
        <v>375</v>
      </c>
      <c r="I459" t="s">
        <v>34</v>
      </c>
      <c r="K459" t="s">
        <v>34</v>
      </c>
      <c r="L459">
        <f>VLOOKUP(A459&amp;"-"&amp;E459,Sheet4!$A$2:$J$578,10,FALSE)</f>
        <v>0.5409573547232962</v>
      </c>
      <c r="N459" t="str">
        <f t="shared" si="14"/>
        <v>78-9</v>
      </c>
      <c r="O459" t="str">
        <f t="shared" si="15"/>
        <v>m</v>
      </c>
    </row>
    <row r="460" spans="1:15">
      <c r="A460">
        <v>41</v>
      </c>
      <c r="B460" t="s">
        <v>381</v>
      </c>
      <c r="C460" s="2" t="s">
        <v>6</v>
      </c>
      <c r="D460">
        <v>41</v>
      </c>
      <c r="E460" s="2">
        <v>2</v>
      </c>
      <c r="F460" s="2" t="s">
        <v>383</v>
      </c>
      <c r="G460">
        <v>8</v>
      </c>
      <c r="H460" t="s">
        <v>384</v>
      </c>
      <c r="I460" t="s">
        <v>34</v>
      </c>
      <c r="K460" t="s">
        <v>34</v>
      </c>
      <c r="L460">
        <f>VLOOKUP(A460&amp;"-"&amp;E460,Sheet4!$A$2:$J$578,10,FALSE)</f>
        <v>0.54142588143627035</v>
      </c>
      <c r="N460" t="str">
        <f t="shared" si="14"/>
        <v>41-2</v>
      </c>
      <c r="O460" t="str">
        <f t="shared" si="15"/>
        <v>m</v>
      </c>
    </row>
    <row r="461" spans="1:15">
      <c r="A461">
        <v>59</v>
      </c>
      <c r="B461" t="s">
        <v>507</v>
      </c>
      <c r="C461" s="2" t="s">
        <v>12</v>
      </c>
      <c r="D461">
        <v>59</v>
      </c>
      <c r="E461" s="2">
        <v>4</v>
      </c>
      <c r="F461" s="2" t="s">
        <v>514</v>
      </c>
      <c r="G461">
        <v>14</v>
      </c>
      <c r="H461" t="s">
        <v>515</v>
      </c>
      <c r="I461" t="s">
        <v>34</v>
      </c>
      <c r="K461" t="s">
        <v>34</v>
      </c>
      <c r="L461">
        <f>VLOOKUP(A461&amp;"-"&amp;E461,Sheet4!$A$2:$J$578,10,FALSE)</f>
        <v>0.54154140286224905</v>
      </c>
      <c r="N461" t="str">
        <f t="shared" si="14"/>
        <v>59-4</v>
      </c>
      <c r="O461" t="str">
        <f t="shared" si="15"/>
        <v>m</v>
      </c>
    </row>
    <row r="462" spans="1:15">
      <c r="A462">
        <v>51</v>
      </c>
      <c r="B462" t="s">
        <v>451</v>
      </c>
      <c r="C462" s="2" t="s">
        <v>12</v>
      </c>
      <c r="D462">
        <v>51</v>
      </c>
      <c r="E462" s="2">
        <v>4</v>
      </c>
      <c r="F462" s="2" t="s">
        <v>456</v>
      </c>
      <c r="G462">
        <v>8</v>
      </c>
      <c r="H462" t="s">
        <v>457</v>
      </c>
      <c r="I462" t="s">
        <v>34</v>
      </c>
      <c r="K462" t="s">
        <v>34</v>
      </c>
      <c r="L462">
        <f>VLOOKUP(A462&amp;"-"&amp;E462,Sheet4!$A$2:$J$578,10,FALSE)</f>
        <v>0.54372308991135498</v>
      </c>
      <c r="N462" t="str">
        <f t="shared" si="14"/>
        <v>51-4</v>
      </c>
      <c r="O462" t="str">
        <f t="shared" si="15"/>
        <v>m</v>
      </c>
    </row>
    <row r="463" spans="1:15">
      <c r="A463">
        <v>57</v>
      </c>
      <c r="B463" t="s">
        <v>489</v>
      </c>
      <c r="C463" s="2" t="s">
        <v>6</v>
      </c>
      <c r="D463">
        <v>57</v>
      </c>
      <c r="E463" s="2">
        <v>2</v>
      </c>
      <c r="F463" s="2" t="s">
        <v>491</v>
      </c>
      <c r="G463">
        <v>6</v>
      </c>
      <c r="H463" t="s">
        <v>492</v>
      </c>
      <c r="I463" t="s">
        <v>34</v>
      </c>
      <c r="K463" t="s">
        <v>34</v>
      </c>
      <c r="L463">
        <f>VLOOKUP(A463&amp;"-"&amp;E463,Sheet4!$A$2:$J$578,10,FALSE)</f>
        <v>0.5445637370217733</v>
      </c>
      <c r="N463" t="str">
        <f t="shared" si="14"/>
        <v>57-2</v>
      </c>
      <c r="O463" t="str">
        <f t="shared" si="15"/>
        <v>m</v>
      </c>
    </row>
    <row r="464" spans="1:15">
      <c r="A464">
        <v>1</v>
      </c>
      <c r="B464" t="s">
        <v>2</v>
      </c>
      <c r="C464" s="2" t="s">
        <v>15</v>
      </c>
      <c r="D464">
        <v>1</v>
      </c>
      <c r="E464" s="2">
        <v>5</v>
      </c>
      <c r="F464" s="2" t="s">
        <v>16</v>
      </c>
      <c r="G464">
        <v>7</v>
      </c>
      <c r="H464" t="s">
        <v>17</v>
      </c>
      <c r="I464" t="s">
        <v>34</v>
      </c>
      <c r="K464" t="s">
        <v>34</v>
      </c>
      <c r="L464">
        <f>VLOOKUP(A464&amp;"-"&amp;E464,Sheet4!$A$2:$J$578,10,FALSE)</f>
        <v>0.54497760488231406</v>
      </c>
      <c r="N464" t="str">
        <f t="shared" si="14"/>
        <v>1-5</v>
      </c>
      <c r="O464" t="str">
        <f t="shared" si="15"/>
        <v>m</v>
      </c>
    </row>
    <row r="465" spans="1:15">
      <c r="A465">
        <v>55</v>
      </c>
      <c r="B465" t="s">
        <v>478</v>
      </c>
      <c r="C465" s="2" t="s">
        <v>6</v>
      </c>
      <c r="D465">
        <v>55</v>
      </c>
      <c r="E465" s="2">
        <v>2</v>
      </c>
      <c r="F465" s="2" t="s">
        <v>480</v>
      </c>
      <c r="G465">
        <v>7</v>
      </c>
      <c r="H465" t="s">
        <v>33</v>
      </c>
      <c r="I465">
        <v>0</v>
      </c>
      <c r="J465" s="1" t="s">
        <v>34</v>
      </c>
      <c r="K465" t="s">
        <v>34</v>
      </c>
      <c r="L465">
        <f>VLOOKUP(A465&amp;"-"&amp;E465,Sheet4!$A$2:$J$578,10,FALSE)</f>
        <v>0.54617719639230411</v>
      </c>
      <c r="N465" t="str">
        <f t="shared" si="14"/>
        <v>55-2</v>
      </c>
      <c r="O465" t="str">
        <f t="shared" si="15"/>
        <v>m</v>
      </c>
    </row>
    <row r="466" spans="1:15">
      <c r="A466">
        <v>57</v>
      </c>
      <c r="B466" t="s">
        <v>489</v>
      </c>
      <c r="C466" s="2" t="s">
        <v>58</v>
      </c>
      <c r="D466">
        <v>57</v>
      </c>
      <c r="E466" s="2">
        <v>7</v>
      </c>
      <c r="F466" s="2" t="s">
        <v>500</v>
      </c>
      <c r="G466">
        <v>6</v>
      </c>
      <c r="H466" t="s">
        <v>501</v>
      </c>
      <c r="I466" t="s">
        <v>34</v>
      </c>
      <c r="K466" t="s">
        <v>34</v>
      </c>
      <c r="L466">
        <f>VLOOKUP(A466&amp;"-"&amp;E466,Sheet4!$A$2:$J$578,10,FALSE)</f>
        <v>0.54659169498150761</v>
      </c>
      <c r="N466" t="str">
        <f t="shared" si="14"/>
        <v>57-7</v>
      </c>
      <c r="O466" t="str">
        <f t="shared" si="15"/>
        <v>m</v>
      </c>
    </row>
    <row r="467" spans="1:15">
      <c r="A467">
        <v>33</v>
      </c>
      <c r="B467" t="s">
        <v>300</v>
      </c>
      <c r="C467" s="2" t="s">
        <v>60</v>
      </c>
      <c r="D467">
        <v>33</v>
      </c>
      <c r="E467" s="2">
        <v>8</v>
      </c>
      <c r="F467" s="2" t="s">
        <v>312</v>
      </c>
      <c r="G467">
        <v>5</v>
      </c>
      <c r="H467" t="s">
        <v>98</v>
      </c>
      <c r="I467" t="s">
        <v>34</v>
      </c>
      <c r="K467" t="s">
        <v>34</v>
      </c>
      <c r="L467">
        <f>VLOOKUP(A467&amp;"-"&amp;E467,Sheet4!$A$2:$J$578,10,FALSE)</f>
        <v>0.54695478808926623</v>
      </c>
      <c r="N467" t="str">
        <f t="shared" si="14"/>
        <v>33-8</v>
      </c>
      <c r="O467" t="str">
        <f t="shared" si="15"/>
        <v>m</v>
      </c>
    </row>
    <row r="468" spans="1:15">
      <c r="A468">
        <v>42</v>
      </c>
      <c r="B468" t="s">
        <v>387</v>
      </c>
      <c r="C468" s="2" t="s">
        <v>55</v>
      </c>
      <c r="D468">
        <v>42</v>
      </c>
      <c r="E468" s="2">
        <v>6</v>
      </c>
      <c r="F468" s="2" t="s">
        <v>395</v>
      </c>
      <c r="G468">
        <v>5</v>
      </c>
      <c r="H468" t="s">
        <v>396</v>
      </c>
      <c r="I468" t="s">
        <v>34</v>
      </c>
      <c r="K468" t="s">
        <v>34</v>
      </c>
      <c r="L468">
        <f>VLOOKUP(A468&amp;"-"&amp;E468,Sheet4!$A$2:$J$578,10,FALSE)</f>
        <v>0.54856618831635562</v>
      </c>
      <c r="N468" t="str">
        <f t="shared" si="14"/>
        <v>42-6</v>
      </c>
      <c r="O468" t="str">
        <f t="shared" si="15"/>
        <v>m</v>
      </c>
    </row>
    <row r="469" spans="1:15">
      <c r="A469">
        <v>92</v>
      </c>
      <c r="B469" t="s">
        <v>822</v>
      </c>
      <c r="C469" s="2" t="s">
        <v>60</v>
      </c>
      <c r="D469">
        <v>92</v>
      </c>
      <c r="E469" s="2">
        <v>8</v>
      </c>
      <c r="F469" s="2" t="s">
        <v>830</v>
      </c>
      <c r="G469">
        <v>13</v>
      </c>
      <c r="H469" t="s">
        <v>694</v>
      </c>
      <c r="I469" t="s">
        <v>34</v>
      </c>
      <c r="K469" t="s">
        <v>34</v>
      </c>
      <c r="L469">
        <f>VLOOKUP(A469&amp;"-"&amp;E469,Sheet4!$A$2:$J$578,10,FALSE)</f>
        <v>0.54976285825013382</v>
      </c>
      <c r="N469" t="str">
        <f t="shared" si="14"/>
        <v>92-8</v>
      </c>
      <c r="O469" t="str">
        <f t="shared" si="15"/>
        <v>m</v>
      </c>
    </row>
    <row r="470" spans="1:15">
      <c r="A470">
        <v>75</v>
      </c>
      <c r="B470" t="s">
        <v>672</v>
      </c>
      <c r="C470" s="2" t="s">
        <v>3</v>
      </c>
      <c r="D470">
        <v>75</v>
      </c>
      <c r="E470" s="2">
        <v>1</v>
      </c>
      <c r="F470" s="2" t="s">
        <v>673</v>
      </c>
      <c r="G470">
        <v>7</v>
      </c>
      <c r="H470" t="s">
        <v>499</v>
      </c>
      <c r="I470" t="s">
        <v>34</v>
      </c>
      <c r="K470" t="s">
        <v>34</v>
      </c>
      <c r="L470">
        <f>VLOOKUP(A470&amp;"-"&amp;E470,Sheet4!$A$2:$J$578,10,FALSE)</f>
        <v>0.54989227256648554</v>
      </c>
      <c r="N470" t="str">
        <f t="shared" si="14"/>
        <v>75-1</v>
      </c>
      <c r="O470" t="str">
        <f t="shared" si="15"/>
        <v>m</v>
      </c>
    </row>
    <row r="471" spans="1:15">
      <c r="A471">
        <v>75</v>
      </c>
      <c r="B471" t="s">
        <v>672</v>
      </c>
      <c r="C471" s="2" t="s">
        <v>6</v>
      </c>
      <c r="D471">
        <v>75</v>
      </c>
      <c r="E471" s="2">
        <v>2</v>
      </c>
      <c r="F471" s="2" t="s">
        <v>674</v>
      </c>
      <c r="G471">
        <v>9</v>
      </c>
      <c r="H471" t="s">
        <v>89</v>
      </c>
      <c r="I471" t="s">
        <v>34</v>
      </c>
      <c r="K471" t="s">
        <v>34</v>
      </c>
      <c r="L471">
        <f>VLOOKUP(A471&amp;"-"&amp;E471,Sheet4!$A$2:$J$578,10,FALSE)</f>
        <v>0.55010737294201861</v>
      </c>
      <c r="N471" t="str">
        <f t="shared" si="14"/>
        <v>75-2</v>
      </c>
      <c r="O471" t="str">
        <f t="shared" si="15"/>
        <v>m</v>
      </c>
    </row>
    <row r="472" spans="1:15">
      <c r="A472">
        <v>17</v>
      </c>
      <c r="B472" t="s">
        <v>159</v>
      </c>
      <c r="C472" s="2" t="s">
        <v>15</v>
      </c>
      <c r="D472">
        <v>17</v>
      </c>
      <c r="E472" s="2">
        <v>5</v>
      </c>
      <c r="F472" s="2" t="s">
        <v>167</v>
      </c>
      <c r="G472">
        <v>7</v>
      </c>
      <c r="H472" t="s">
        <v>168</v>
      </c>
      <c r="I472" t="s">
        <v>34</v>
      </c>
      <c r="K472" t="s">
        <v>34</v>
      </c>
      <c r="L472">
        <f>VLOOKUP(A472&amp;"-"&amp;E472,Sheet4!$A$2:$J$578,10,FALSE)</f>
        <v>0.55077939907905771</v>
      </c>
      <c r="N472" t="str">
        <f t="shared" si="14"/>
        <v>17-5</v>
      </c>
      <c r="O472" t="str">
        <f t="shared" si="15"/>
        <v>m</v>
      </c>
    </row>
    <row r="473" spans="1:15">
      <c r="A473">
        <v>53</v>
      </c>
      <c r="B473" t="s">
        <v>464</v>
      </c>
      <c r="C473" s="2" t="s">
        <v>9</v>
      </c>
      <c r="D473">
        <v>53</v>
      </c>
      <c r="E473" s="2">
        <v>3</v>
      </c>
      <c r="F473" s="2" t="s">
        <v>468</v>
      </c>
      <c r="G473">
        <v>8</v>
      </c>
      <c r="H473" t="s">
        <v>469</v>
      </c>
      <c r="I473" t="s">
        <v>34</v>
      </c>
      <c r="K473" t="s">
        <v>34</v>
      </c>
      <c r="L473">
        <f>VLOOKUP(A473&amp;"-"&amp;E473,Sheet4!$A$2:$J$578,10,FALSE)</f>
        <v>0.55105942608573633</v>
      </c>
      <c r="N473" t="str">
        <f t="shared" si="14"/>
        <v>53-3</v>
      </c>
      <c r="O473" t="str">
        <f t="shared" si="15"/>
        <v>m</v>
      </c>
    </row>
    <row r="474" spans="1:15">
      <c r="A474">
        <v>78</v>
      </c>
      <c r="B474" t="s">
        <v>727</v>
      </c>
      <c r="C474" s="2" t="s">
        <v>120</v>
      </c>
      <c r="D474">
        <v>78</v>
      </c>
      <c r="E474" s="2">
        <v>10</v>
      </c>
      <c r="F474" s="2" t="s">
        <v>739</v>
      </c>
      <c r="G474">
        <v>14</v>
      </c>
      <c r="H474" t="s">
        <v>740</v>
      </c>
      <c r="I474" t="s">
        <v>34</v>
      </c>
      <c r="K474" t="s">
        <v>34</v>
      </c>
      <c r="L474">
        <f>VLOOKUP(A474&amp;"-"&amp;E474,Sheet4!$A$2:$J$578,10,FALSE)</f>
        <v>0.55204723398793476</v>
      </c>
      <c r="N474" t="str">
        <f t="shared" si="14"/>
        <v>78-10</v>
      </c>
      <c r="O474" t="str">
        <f t="shared" si="15"/>
        <v>m</v>
      </c>
    </row>
    <row r="475" spans="1:15">
      <c r="A475" t="s">
        <v>184</v>
      </c>
      <c r="B475" t="s">
        <v>185</v>
      </c>
      <c r="C475" s="2" t="s">
        <v>3</v>
      </c>
      <c r="D475" t="s">
        <v>184</v>
      </c>
      <c r="E475" s="2">
        <v>1</v>
      </c>
      <c r="F475" s="2" t="s">
        <v>186</v>
      </c>
      <c r="G475">
        <v>8</v>
      </c>
      <c r="H475" t="s">
        <v>187</v>
      </c>
      <c r="I475" t="s">
        <v>34</v>
      </c>
      <c r="K475" t="s">
        <v>34</v>
      </c>
      <c r="L475">
        <f>VLOOKUP(A475&amp;"-"&amp;E475,Sheet4!$A$2:$J$578,10,FALSE)</f>
        <v>0.55238522059555817</v>
      </c>
      <c r="N475" t="str">
        <f t="shared" si="14"/>
        <v>2B-1</v>
      </c>
      <c r="O475" t="str">
        <f t="shared" si="15"/>
        <v>m</v>
      </c>
    </row>
    <row r="476" spans="1:15">
      <c r="A476">
        <v>53</v>
      </c>
      <c r="B476" t="s">
        <v>464</v>
      </c>
      <c r="C476" s="2" t="s">
        <v>6</v>
      </c>
      <c r="D476">
        <v>53</v>
      </c>
      <c r="E476" s="2">
        <v>2</v>
      </c>
      <c r="F476" s="2" t="s">
        <v>467</v>
      </c>
      <c r="G476">
        <v>10</v>
      </c>
      <c r="H476" t="s">
        <v>351</v>
      </c>
      <c r="I476" t="s">
        <v>34</v>
      </c>
      <c r="K476" t="s">
        <v>34</v>
      </c>
      <c r="L476">
        <f>VLOOKUP(A476&amp;"-"&amp;E476,Sheet4!$A$2:$J$578,10,FALSE)</f>
        <v>0.55243732018084668</v>
      </c>
      <c r="N476" t="str">
        <f t="shared" si="14"/>
        <v>53-2</v>
      </c>
      <c r="O476" t="str">
        <f t="shared" si="15"/>
        <v>m</v>
      </c>
    </row>
    <row r="477" spans="1:15">
      <c r="A477">
        <v>51</v>
      </c>
      <c r="B477" t="s">
        <v>451</v>
      </c>
      <c r="C477" s="2" t="s">
        <v>9</v>
      </c>
      <c r="D477">
        <v>51</v>
      </c>
      <c r="E477" s="2">
        <v>3</v>
      </c>
      <c r="F477" s="2" t="s">
        <v>454</v>
      </c>
      <c r="G477">
        <v>16</v>
      </c>
      <c r="H477" t="s">
        <v>455</v>
      </c>
      <c r="I477" t="s">
        <v>34</v>
      </c>
      <c r="K477" t="s">
        <v>34</v>
      </c>
      <c r="L477">
        <f>VLOOKUP(A477&amp;"-"&amp;E477,Sheet4!$A$2:$J$578,10,FALSE)</f>
        <v>0.55287994912815019</v>
      </c>
      <c r="N477" t="str">
        <f t="shared" si="14"/>
        <v>51-3</v>
      </c>
      <c r="O477" t="str">
        <f t="shared" si="15"/>
        <v>m</v>
      </c>
    </row>
    <row r="478" spans="1:15">
      <c r="A478">
        <v>30</v>
      </c>
      <c r="B478" t="s">
        <v>265</v>
      </c>
      <c r="C478" s="2" t="s">
        <v>9</v>
      </c>
      <c r="D478">
        <v>30</v>
      </c>
      <c r="E478" s="2">
        <v>3</v>
      </c>
      <c r="F478" s="2" t="s">
        <v>270</v>
      </c>
      <c r="G478">
        <v>10</v>
      </c>
      <c r="H478" t="s">
        <v>158</v>
      </c>
      <c r="I478" t="s">
        <v>34</v>
      </c>
      <c r="K478" t="s">
        <v>34</v>
      </c>
      <c r="L478">
        <f>VLOOKUP(A478&amp;"-"&amp;E478,Sheet4!$A$2:$J$578,10,FALSE)</f>
        <v>0.55301596474752579</v>
      </c>
      <c r="N478" t="str">
        <f t="shared" si="14"/>
        <v>30-3</v>
      </c>
      <c r="O478" t="str">
        <f t="shared" si="15"/>
        <v>m</v>
      </c>
    </row>
    <row r="479" spans="1:15">
      <c r="A479" t="s">
        <v>1871</v>
      </c>
      <c r="C479" s="2" t="s">
        <v>120</v>
      </c>
      <c r="D479" t="s">
        <v>925</v>
      </c>
      <c r="E479" s="2">
        <v>10</v>
      </c>
      <c r="F479" s="2" t="s">
        <v>938</v>
      </c>
      <c r="G479">
        <v>6</v>
      </c>
      <c r="H479" t="s">
        <v>102</v>
      </c>
      <c r="I479" t="s">
        <v>34</v>
      </c>
      <c r="K479" t="s">
        <v>34</v>
      </c>
      <c r="L479">
        <f>VLOOKUP(A479&amp;"-"&amp;E479,Sheet4!$A$2:$J$578,10,FALSE)</f>
        <v>0.55320928287685556</v>
      </c>
      <c r="N479" t="str">
        <f t="shared" si="14"/>
        <v>ZZ-10</v>
      </c>
      <c r="O479" t="str">
        <f t="shared" si="15"/>
        <v>m</v>
      </c>
    </row>
    <row r="480" spans="1:15">
      <c r="A480">
        <v>50</v>
      </c>
      <c r="B480" t="s">
        <v>445</v>
      </c>
      <c r="C480" s="2" t="s">
        <v>6</v>
      </c>
      <c r="D480">
        <v>50</v>
      </c>
      <c r="E480" s="2">
        <v>2</v>
      </c>
      <c r="F480" s="2" t="s">
        <v>447</v>
      </c>
      <c r="G480">
        <v>9</v>
      </c>
      <c r="H480" t="s">
        <v>448</v>
      </c>
      <c r="I480">
        <v>0</v>
      </c>
      <c r="J480" s="1" t="s">
        <v>34</v>
      </c>
      <c r="K480" t="s">
        <v>34</v>
      </c>
      <c r="L480">
        <f>VLOOKUP(A480&amp;"-"&amp;E480,Sheet4!$A$2:$J$578,10,FALSE)</f>
        <v>0.5532925186400437</v>
      </c>
      <c r="N480" t="str">
        <f t="shared" si="14"/>
        <v>50-2</v>
      </c>
      <c r="O480" t="str">
        <f t="shared" si="15"/>
        <v>m</v>
      </c>
    </row>
    <row r="481" spans="1:15">
      <c r="A481">
        <v>1</v>
      </c>
      <c r="B481" t="s">
        <v>2</v>
      </c>
      <c r="C481" s="2" t="s">
        <v>3</v>
      </c>
      <c r="D481">
        <v>1</v>
      </c>
      <c r="E481" s="2">
        <v>1</v>
      </c>
      <c r="F481" s="2" t="s">
        <v>4</v>
      </c>
      <c r="G481">
        <v>7</v>
      </c>
      <c r="H481" t="s">
        <v>5</v>
      </c>
      <c r="I481" t="s">
        <v>34</v>
      </c>
      <c r="K481" t="s">
        <v>34</v>
      </c>
      <c r="L481">
        <f>VLOOKUP(A481&amp;"-"&amp;E481,Sheet4!$A$2:$J$578,10,FALSE)</f>
        <v>0.55395041911895848</v>
      </c>
      <c r="N481" t="str">
        <f t="shared" si="14"/>
        <v>1-1</v>
      </c>
      <c r="O481" t="str">
        <f t="shared" si="15"/>
        <v>m</v>
      </c>
    </row>
    <row r="482" spans="1:15">
      <c r="A482">
        <v>84</v>
      </c>
      <c r="B482" t="s">
        <v>773</v>
      </c>
      <c r="C482" s="2" t="s">
        <v>15</v>
      </c>
      <c r="D482">
        <v>84</v>
      </c>
      <c r="E482" s="2">
        <v>5</v>
      </c>
      <c r="F482" s="2" t="s">
        <v>779</v>
      </c>
      <c r="G482">
        <v>7</v>
      </c>
      <c r="H482" t="s">
        <v>368</v>
      </c>
      <c r="I482" t="s">
        <v>34</v>
      </c>
      <c r="K482" t="s">
        <v>34</v>
      </c>
      <c r="L482">
        <f>VLOOKUP(A482&amp;"-"&amp;E482,Sheet4!$A$2:$J$578,10,FALSE)</f>
        <v>0.55408131468026833</v>
      </c>
      <c r="N482" t="str">
        <f t="shared" si="14"/>
        <v>84-5</v>
      </c>
      <c r="O482" t="str">
        <f t="shared" si="15"/>
        <v>m</v>
      </c>
    </row>
    <row r="483" spans="1:15">
      <c r="A483" t="s">
        <v>179</v>
      </c>
      <c r="B483" t="s">
        <v>180</v>
      </c>
      <c r="C483" s="2" t="s">
        <v>3</v>
      </c>
      <c r="D483" t="s">
        <v>179</v>
      </c>
      <c r="E483" s="2">
        <v>1</v>
      </c>
      <c r="F483" s="2" t="s">
        <v>181</v>
      </c>
      <c r="G483">
        <v>8</v>
      </c>
      <c r="H483" t="s">
        <v>100</v>
      </c>
      <c r="I483" t="s">
        <v>34</v>
      </c>
      <c r="K483" t="s">
        <v>34</v>
      </c>
      <c r="L483">
        <f>VLOOKUP(A483&amp;"-"&amp;E483,Sheet4!$A$2:$J$578,10,FALSE)</f>
        <v>0.55428789300797743</v>
      </c>
      <c r="N483" t="str">
        <f t="shared" si="14"/>
        <v>2A-1</v>
      </c>
      <c r="O483" t="str">
        <f t="shared" si="15"/>
        <v>m</v>
      </c>
    </row>
    <row r="484" spans="1:15">
      <c r="A484" t="s">
        <v>1864</v>
      </c>
      <c r="B484" t="s">
        <v>909</v>
      </c>
      <c r="C484" s="2" t="s">
        <v>6</v>
      </c>
      <c r="D484">
        <v>976</v>
      </c>
      <c r="E484" s="2">
        <v>2</v>
      </c>
      <c r="F484" s="2" t="s">
        <v>912</v>
      </c>
      <c r="G484">
        <v>8</v>
      </c>
      <c r="H484" t="s">
        <v>913</v>
      </c>
      <c r="I484" t="s">
        <v>34</v>
      </c>
      <c r="K484" t="s">
        <v>34</v>
      </c>
      <c r="L484">
        <f>VLOOKUP(A484&amp;"-"&amp;E484,Sheet4!$A$2:$J$578,10,FALSE)</f>
        <v>0.55535795713634295</v>
      </c>
      <c r="N484" t="str">
        <f t="shared" si="14"/>
        <v>ZM-2</v>
      </c>
      <c r="O484" t="str">
        <f t="shared" si="15"/>
        <v>m</v>
      </c>
    </row>
    <row r="485" spans="1:15">
      <c r="A485">
        <v>27</v>
      </c>
      <c r="B485" t="s">
        <v>234</v>
      </c>
      <c r="C485" s="2" t="s">
        <v>3</v>
      </c>
      <c r="D485">
        <v>27</v>
      </c>
      <c r="E485" s="2">
        <v>1</v>
      </c>
      <c r="F485" s="2" t="s">
        <v>235</v>
      </c>
      <c r="G485">
        <v>6</v>
      </c>
      <c r="H485" t="s">
        <v>236</v>
      </c>
      <c r="I485" t="s">
        <v>34</v>
      </c>
      <c r="K485" t="s">
        <v>34</v>
      </c>
      <c r="L485">
        <f>VLOOKUP(A485&amp;"-"&amp;E485,Sheet4!$A$2:$J$578,10,FALSE)</f>
        <v>0.55752460883265997</v>
      </c>
      <c r="N485" t="str">
        <f t="shared" si="14"/>
        <v>27-1</v>
      </c>
      <c r="O485" t="str">
        <f t="shared" si="15"/>
        <v>m</v>
      </c>
    </row>
    <row r="486" spans="1:15">
      <c r="A486">
        <v>78</v>
      </c>
      <c r="B486" t="s">
        <v>727</v>
      </c>
      <c r="C486" s="2" t="s">
        <v>3</v>
      </c>
      <c r="D486">
        <v>78</v>
      </c>
      <c r="E486" s="2">
        <v>1</v>
      </c>
      <c r="F486" s="2" t="s">
        <v>728</v>
      </c>
      <c r="G486">
        <v>9</v>
      </c>
      <c r="H486" t="s">
        <v>89</v>
      </c>
      <c r="I486" t="s">
        <v>34</v>
      </c>
      <c r="K486" t="s">
        <v>34</v>
      </c>
      <c r="L486">
        <f>VLOOKUP(A486&amp;"-"&amp;E486,Sheet4!$A$2:$J$578,10,FALSE)</f>
        <v>0.55767903431139465</v>
      </c>
      <c r="N486" t="str">
        <f t="shared" si="14"/>
        <v>78-1</v>
      </c>
      <c r="O486" t="str">
        <f t="shared" si="15"/>
        <v>m</v>
      </c>
    </row>
    <row r="487" spans="1:15">
      <c r="A487">
        <v>21</v>
      </c>
      <c r="B487" t="s">
        <v>190</v>
      </c>
      <c r="C487" s="2" t="s">
        <v>15</v>
      </c>
      <c r="D487">
        <v>21</v>
      </c>
      <c r="E487" s="2">
        <v>5</v>
      </c>
      <c r="F487" s="2" t="s">
        <v>197</v>
      </c>
      <c r="G487">
        <v>6</v>
      </c>
      <c r="H487" t="s">
        <v>102</v>
      </c>
      <c r="I487" t="s">
        <v>34</v>
      </c>
      <c r="K487" t="s">
        <v>34</v>
      </c>
      <c r="L487">
        <f>VLOOKUP(A487&amp;"-"&amp;E487,Sheet4!$A$2:$J$578,10,FALSE)</f>
        <v>0.55904233107010837</v>
      </c>
      <c r="N487" t="str">
        <f t="shared" si="14"/>
        <v>21-5</v>
      </c>
      <c r="O487" t="str">
        <f t="shared" si="15"/>
        <v>m</v>
      </c>
    </row>
    <row r="488" spans="1:15">
      <c r="A488">
        <v>49</v>
      </c>
      <c r="B488" t="s">
        <v>436</v>
      </c>
      <c r="C488" s="2" t="s">
        <v>12</v>
      </c>
      <c r="D488">
        <v>49</v>
      </c>
      <c r="E488" s="2">
        <v>4</v>
      </c>
      <c r="F488" s="2" t="s">
        <v>441</v>
      </c>
      <c r="G488">
        <v>7</v>
      </c>
      <c r="H488" t="s">
        <v>14</v>
      </c>
      <c r="I488" t="s">
        <v>34</v>
      </c>
      <c r="K488" t="s">
        <v>34</v>
      </c>
      <c r="L488">
        <f>VLOOKUP(A488&amp;"-"&amp;E488,Sheet4!$A$2:$J$578,10,FALSE)</f>
        <v>0.55905224787363306</v>
      </c>
      <c r="N488" t="str">
        <f t="shared" si="14"/>
        <v>49-4</v>
      </c>
      <c r="O488" t="str">
        <f t="shared" si="15"/>
        <v>m</v>
      </c>
    </row>
    <row r="489" spans="1:15">
      <c r="A489">
        <v>52</v>
      </c>
      <c r="C489" s="2" t="s">
        <v>6</v>
      </c>
      <c r="D489" t="s">
        <v>460</v>
      </c>
      <c r="E489" s="2">
        <v>2</v>
      </c>
      <c r="F489" s="2" t="s">
        <v>463</v>
      </c>
      <c r="G489">
        <v>9</v>
      </c>
      <c r="H489" t="s">
        <v>89</v>
      </c>
      <c r="I489" t="s">
        <v>34</v>
      </c>
      <c r="K489" t="s">
        <v>34</v>
      </c>
      <c r="L489">
        <f>VLOOKUP(A489&amp;"-"&amp;E489,Sheet4!$A$2:$J$578,10,FALSE)</f>
        <v>0.55937052932761089</v>
      </c>
      <c r="N489" t="str">
        <f t="shared" si="14"/>
        <v>52-2</v>
      </c>
      <c r="O489" t="str">
        <f t="shared" si="15"/>
        <v>m</v>
      </c>
    </row>
    <row r="490" spans="1:15">
      <c r="A490">
        <v>13</v>
      </c>
      <c r="B490" t="s">
        <v>103</v>
      </c>
      <c r="C490" s="2" t="s">
        <v>120</v>
      </c>
      <c r="D490">
        <v>13</v>
      </c>
      <c r="E490" s="2">
        <v>10</v>
      </c>
      <c r="F490" s="2" t="s">
        <v>121</v>
      </c>
      <c r="G490">
        <v>8</v>
      </c>
      <c r="H490" t="s">
        <v>122</v>
      </c>
      <c r="I490" t="s">
        <v>34</v>
      </c>
      <c r="K490" t="s">
        <v>34</v>
      </c>
      <c r="L490">
        <f>VLOOKUP(A490&amp;"-"&amp;E490,Sheet4!$A$2:$J$578,10,FALSE)</f>
        <v>0.55964762644329302</v>
      </c>
      <c r="N490" t="str">
        <f t="shared" si="14"/>
        <v>13-10</v>
      </c>
      <c r="O490" t="str">
        <f t="shared" si="15"/>
        <v>m</v>
      </c>
    </row>
    <row r="491" spans="1:15">
      <c r="A491">
        <v>13</v>
      </c>
      <c r="B491" t="s">
        <v>103</v>
      </c>
      <c r="C491" s="2" t="s">
        <v>55</v>
      </c>
      <c r="D491">
        <v>13</v>
      </c>
      <c r="E491" s="2">
        <v>6</v>
      </c>
      <c r="F491" s="2" t="s">
        <v>114</v>
      </c>
      <c r="G491">
        <v>4</v>
      </c>
      <c r="H491" t="s">
        <v>115</v>
      </c>
      <c r="I491" t="s">
        <v>34</v>
      </c>
      <c r="K491" t="s">
        <v>34</v>
      </c>
      <c r="L491">
        <f>VLOOKUP(A491&amp;"-"&amp;E491,Sheet4!$A$2:$J$578,10,FALSE)</f>
        <v>0.5596934174932372</v>
      </c>
      <c r="N491" t="str">
        <f t="shared" si="14"/>
        <v>13-6</v>
      </c>
      <c r="O491" t="str">
        <f t="shared" si="15"/>
        <v>m</v>
      </c>
    </row>
    <row r="492" spans="1:15">
      <c r="A492">
        <v>69</v>
      </c>
      <c r="B492" t="s">
        <v>622</v>
      </c>
      <c r="C492" s="2" t="s">
        <v>128</v>
      </c>
      <c r="D492">
        <v>69</v>
      </c>
      <c r="E492" s="2">
        <v>13</v>
      </c>
      <c r="F492" s="2" t="s">
        <v>638</v>
      </c>
      <c r="G492">
        <v>9</v>
      </c>
      <c r="H492" t="s">
        <v>83</v>
      </c>
      <c r="I492" t="s">
        <v>34</v>
      </c>
      <c r="K492" t="s">
        <v>34</v>
      </c>
      <c r="L492">
        <f>VLOOKUP(A492&amp;"-"&amp;E492,Sheet4!$A$2:$J$578,10,FALSE)</f>
        <v>0.5600505893989266</v>
      </c>
      <c r="N492" t="str">
        <f t="shared" si="14"/>
        <v>69-13</v>
      </c>
      <c r="O492" t="str">
        <f t="shared" si="15"/>
        <v>m</v>
      </c>
    </row>
    <row r="493" spans="1:15">
      <c r="A493">
        <v>30</v>
      </c>
      <c r="B493" t="s">
        <v>265</v>
      </c>
      <c r="C493" s="2" t="s">
        <v>6</v>
      </c>
      <c r="D493">
        <v>30</v>
      </c>
      <c r="E493" s="2">
        <v>2</v>
      </c>
      <c r="F493" s="2" t="s">
        <v>268</v>
      </c>
      <c r="G493">
        <v>8</v>
      </c>
      <c r="H493" t="s">
        <v>269</v>
      </c>
      <c r="I493" t="s">
        <v>34</v>
      </c>
      <c r="K493" t="s">
        <v>34</v>
      </c>
      <c r="L493">
        <f>VLOOKUP(A493&amp;"-"&amp;E493,Sheet4!$A$2:$J$578,10,FALSE)</f>
        <v>0.56031122361820751</v>
      </c>
      <c r="N493" t="str">
        <f t="shared" si="14"/>
        <v>30-2</v>
      </c>
      <c r="O493" t="str">
        <f t="shared" si="15"/>
        <v>m</v>
      </c>
    </row>
    <row r="494" spans="1:15">
      <c r="A494">
        <v>77</v>
      </c>
      <c r="B494" t="s">
        <v>713</v>
      </c>
      <c r="C494" s="2" t="s">
        <v>15</v>
      </c>
      <c r="D494">
        <v>77</v>
      </c>
      <c r="E494" s="2">
        <v>5</v>
      </c>
      <c r="F494" s="2" t="s">
        <v>718</v>
      </c>
      <c r="G494">
        <v>7</v>
      </c>
      <c r="H494" t="s">
        <v>229</v>
      </c>
      <c r="I494" t="s">
        <v>34</v>
      </c>
      <c r="K494" t="s">
        <v>34</v>
      </c>
      <c r="L494">
        <f>VLOOKUP(A494&amp;"-"&amp;E494,Sheet4!$A$2:$J$578,10,FALSE)</f>
        <v>0.56078935935567953</v>
      </c>
      <c r="N494" t="str">
        <f t="shared" si="14"/>
        <v>77-5</v>
      </c>
      <c r="O494" t="str">
        <f t="shared" si="15"/>
        <v>m</v>
      </c>
    </row>
    <row r="495" spans="1:15">
      <c r="A495">
        <v>60</v>
      </c>
      <c r="B495" t="s">
        <v>543</v>
      </c>
      <c r="C495" s="2" t="s">
        <v>6</v>
      </c>
      <c r="D495">
        <v>60</v>
      </c>
      <c r="E495" s="2">
        <v>2</v>
      </c>
      <c r="F495" s="2" t="s">
        <v>545</v>
      </c>
      <c r="G495">
        <v>14</v>
      </c>
      <c r="H495" t="s">
        <v>546</v>
      </c>
      <c r="I495" t="s">
        <v>34</v>
      </c>
      <c r="K495" t="s">
        <v>34</v>
      </c>
      <c r="L495">
        <f>VLOOKUP(A495&amp;"-"&amp;E495,Sheet4!$A$2:$J$578,10,FALSE)</f>
        <v>0.56124199626236937</v>
      </c>
      <c r="N495" t="str">
        <f t="shared" si="14"/>
        <v>60-2</v>
      </c>
      <c r="O495" t="str">
        <f t="shared" si="15"/>
        <v>m</v>
      </c>
    </row>
    <row r="496" spans="1:15">
      <c r="A496">
        <v>59</v>
      </c>
      <c r="B496" t="s">
        <v>507</v>
      </c>
      <c r="C496" s="2" t="s">
        <v>55</v>
      </c>
      <c r="D496">
        <v>59</v>
      </c>
      <c r="E496" s="2">
        <v>6</v>
      </c>
      <c r="F496" s="2" t="s">
        <v>518</v>
      </c>
      <c r="G496">
        <v>8</v>
      </c>
      <c r="H496" t="s">
        <v>309</v>
      </c>
      <c r="I496" t="s">
        <v>34</v>
      </c>
      <c r="K496" t="s">
        <v>34</v>
      </c>
      <c r="L496">
        <f>VLOOKUP(A496&amp;"-"&amp;E496,Sheet4!$A$2:$J$578,10,FALSE)</f>
        <v>0.56138029467299033</v>
      </c>
      <c r="N496" t="str">
        <f t="shared" si="14"/>
        <v>59-6</v>
      </c>
      <c r="O496" t="str">
        <f t="shared" si="15"/>
        <v>m</v>
      </c>
    </row>
    <row r="497" spans="1:15">
      <c r="A497">
        <v>78</v>
      </c>
      <c r="B497" t="s">
        <v>727</v>
      </c>
      <c r="C497" s="2" t="s">
        <v>15</v>
      </c>
      <c r="D497">
        <v>78</v>
      </c>
      <c r="E497" s="2">
        <v>5</v>
      </c>
      <c r="F497" s="2" t="s">
        <v>733</v>
      </c>
      <c r="G497">
        <v>8</v>
      </c>
      <c r="H497" t="s">
        <v>219</v>
      </c>
      <c r="I497" t="s">
        <v>34</v>
      </c>
      <c r="K497" t="s">
        <v>34</v>
      </c>
      <c r="L497">
        <f>VLOOKUP(A497&amp;"-"&amp;E497,Sheet4!$A$2:$J$578,10,FALSE)</f>
        <v>0.56151436403118438</v>
      </c>
      <c r="N497" t="str">
        <f t="shared" si="14"/>
        <v>78-5</v>
      </c>
      <c r="O497" t="str">
        <f t="shared" si="15"/>
        <v>m</v>
      </c>
    </row>
    <row r="498" spans="1:15">
      <c r="A498">
        <v>13</v>
      </c>
      <c r="B498" t="s">
        <v>103</v>
      </c>
      <c r="C498" s="2" t="s">
        <v>123</v>
      </c>
      <c r="D498">
        <v>13</v>
      </c>
      <c r="E498" s="2">
        <v>11</v>
      </c>
      <c r="F498" s="2" t="s">
        <v>124</v>
      </c>
      <c r="G498">
        <v>10</v>
      </c>
      <c r="H498" t="s">
        <v>54</v>
      </c>
      <c r="I498" t="s">
        <v>34</v>
      </c>
      <c r="K498" t="s">
        <v>34</v>
      </c>
      <c r="L498">
        <f>VLOOKUP(A498&amp;"-"&amp;E498,Sheet4!$A$2:$J$578,10,FALSE)</f>
        <v>0.56244553501811678</v>
      </c>
      <c r="N498" t="str">
        <f t="shared" si="14"/>
        <v>13-11</v>
      </c>
      <c r="O498" t="str">
        <f t="shared" si="15"/>
        <v>m</v>
      </c>
    </row>
    <row r="499" spans="1:15">
      <c r="A499">
        <v>92</v>
      </c>
      <c r="B499" t="s">
        <v>822</v>
      </c>
      <c r="C499" s="2" t="s">
        <v>9</v>
      </c>
      <c r="D499">
        <v>92</v>
      </c>
      <c r="E499" s="2">
        <v>3</v>
      </c>
      <c r="F499" s="2" t="s">
        <v>826</v>
      </c>
      <c r="G499">
        <v>8</v>
      </c>
      <c r="H499" t="s">
        <v>219</v>
      </c>
      <c r="I499" t="s">
        <v>34</v>
      </c>
      <c r="K499" t="s">
        <v>34</v>
      </c>
      <c r="L499">
        <f>VLOOKUP(A499&amp;"-"&amp;E499,Sheet4!$A$2:$J$578,10,FALSE)</f>
        <v>0.56305728237862707</v>
      </c>
      <c r="N499" t="str">
        <f t="shared" si="14"/>
        <v>92-3</v>
      </c>
      <c r="O499" t="str">
        <f t="shared" si="15"/>
        <v>m</v>
      </c>
    </row>
    <row r="500" spans="1:15">
      <c r="A500">
        <v>45</v>
      </c>
      <c r="B500" t="s">
        <v>415</v>
      </c>
      <c r="C500" s="2" t="s">
        <v>9</v>
      </c>
      <c r="D500">
        <v>45</v>
      </c>
      <c r="E500" s="2">
        <v>3</v>
      </c>
      <c r="F500" s="2" t="s">
        <v>419</v>
      </c>
      <c r="G500">
        <v>7</v>
      </c>
      <c r="H500" t="s">
        <v>33</v>
      </c>
      <c r="I500">
        <v>0</v>
      </c>
      <c r="J500" s="1" t="s">
        <v>34</v>
      </c>
      <c r="K500" t="s">
        <v>34</v>
      </c>
      <c r="L500">
        <f>VLOOKUP(A500&amp;"-"&amp;E500,Sheet4!$A$2:$J$578,10,FALSE)</f>
        <v>0.56353813017924292</v>
      </c>
      <c r="N500" t="str">
        <f t="shared" si="14"/>
        <v>45-3</v>
      </c>
      <c r="O500" t="str">
        <f t="shared" si="15"/>
        <v>m</v>
      </c>
    </row>
    <row r="501" spans="1:15">
      <c r="A501">
        <v>73</v>
      </c>
      <c r="B501" t="s">
        <v>656</v>
      </c>
      <c r="C501" s="2" t="s">
        <v>3</v>
      </c>
      <c r="D501">
        <v>73</v>
      </c>
      <c r="E501" s="2">
        <v>1</v>
      </c>
      <c r="F501" s="2" t="s">
        <v>657</v>
      </c>
      <c r="G501">
        <v>10</v>
      </c>
      <c r="H501" t="s">
        <v>107</v>
      </c>
      <c r="I501">
        <v>0</v>
      </c>
      <c r="J501" s="1" t="s">
        <v>34</v>
      </c>
      <c r="K501" t="s">
        <v>34</v>
      </c>
      <c r="L501">
        <f>VLOOKUP(A501&amp;"-"&amp;E501,Sheet4!$A$2:$J$578,10,FALSE)</f>
        <v>0.56355069968381177</v>
      </c>
      <c r="N501" t="str">
        <f t="shared" si="14"/>
        <v>73-1</v>
      </c>
      <c r="O501" t="str">
        <f t="shared" si="15"/>
        <v>m</v>
      </c>
    </row>
    <row r="502" spans="1:15">
      <c r="A502">
        <v>1</v>
      </c>
      <c r="B502" t="s">
        <v>2</v>
      </c>
      <c r="C502" s="2" t="s">
        <v>9</v>
      </c>
      <c r="D502">
        <v>1</v>
      </c>
      <c r="E502" s="2">
        <v>3</v>
      </c>
      <c r="F502" s="2" t="s">
        <v>10</v>
      </c>
      <c r="G502">
        <v>8</v>
      </c>
      <c r="H502" t="s">
        <v>11</v>
      </c>
      <c r="I502" t="s">
        <v>34</v>
      </c>
      <c r="K502" t="s">
        <v>34</v>
      </c>
      <c r="L502">
        <f>VLOOKUP(A502&amp;"-"&amp;E502,Sheet4!$A$2:$J$578,10,FALSE)</f>
        <v>0.56361334996184131</v>
      </c>
      <c r="N502" t="str">
        <f t="shared" si="14"/>
        <v>1-3</v>
      </c>
      <c r="O502" t="str">
        <f t="shared" si="15"/>
        <v>m</v>
      </c>
    </row>
    <row r="503" spans="1:15">
      <c r="A503">
        <v>73</v>
      </c>
      <c r="B503" t="s">
        <v>656</v>
      </c>
      <c r="C503" s="2" t="s">
        <v>6</v>
      </c>
      <c r="D503">
        <v>73</v>
      </c>
      <c r="E503" s="2">
        <v>2</v>
      </c>
      <c r="F503" s="2" t="s">
        <v>658</v>
      </c>
      <c r="G503">
        <v>6</v>
      </c>
      <c r="H503" t="s">
        <v>231</v>
      </c>
      <c r="I503" t="s">
        <v>34</v>
      </c>
      <c r="K503" t="s">
        <v>34</v>
      </c>
      <c r="L503">
        <f>VLOOKUP(A503&amp;"-"&amp;E503,Sheet4!$A$2:$J$578,10,FALSE)</f>
        <v>0.56363604339861917</v>
      </c>
      <c r="N503" t="str">
        <f t="shared" si="14"/>
        <v>73-2</v>
      </c>
      <c r="O503" t="str">
        <f t="shared" si="15"/>
        <v>m</v>
      </c>
    </row>
    <row r="504" spans="1:15">
      <c r="A504">
        <v>13</v>
      </c>
      <c r="B504" t="s">
        <v>103</v>
      </c>
      <c r="C504" s="2" t="s">
        <v>63</v>
      </c>
      <c r="D504">
        <v>13</v>
      </c>
      <c r="E504" s="2">
        <v>9</v>
      </c>
      <c r="F504" s="2" t="s">
        <v>119</v>
      </c>
      <c r="G504">
        <v>8</v>
      </c>
      <c r="H504" t="s">
        <v>62</v>
      </c>
      <c r="I504" t="s">
        <v>34</v>
      </c>
      <c r="K504" t="s">
        <v>34</v>
      </c>
      <c r="L504">
        <f>VLOOKUP(A504&amp;"-"&amp;E504,Sheet4!$A$2:$J$578,10,FALSE)</f>
        <v>0.56519559374434247</v>
      </c>
      <c r="N504" t="str">
        <f t="shared" si="14"/>
        <v>13-9</v>
      </c>
      <c r="O504" t="str">
        <f t="shared" si="15"/>
        <v>m</v>
      </c>
    </row>
    <row r="505" spans="1:15">
      <c r="A505">
        <v>28</v>
      </c>
      <c r="B505" t="s">
        <v>244</v>
      </c>
      <c r="C505" s="2" t="s">
        <v>12</v>
      </c>
      <c r="D505">
        <v>28</v>
      </c>
      <c r="E505" s="2">
        <v>4</v>
      </c>
      <c r="F505" s="2" t="s">
        <v>250</v>
      </c>
      <c r="G505">
        <v>10</v>
      </c>
      <c r="H505" t="s">
        <v>251</v>
      </c>
      <c r="I505" t="s">
        <v>34</v>
      </c>
      <c r="K505" t="s">
        <v>34</v>
      </c>
      <c r="L505">
        <f>VLOOKUP(A505&amp;"-"&amp;E505,Sheet4!$A$2:$J$578,10,FALSE)</f>
        <v>0.56537259290703512</v>
      </c>
      <c r="N505" t="str">
        <f t="shared" si="14"/>
        <v>28-4</v>
      </c>
      <c r="O505" t="str">
        <f t="shared" si="15"/>
        <v>m</v>
      </c>
    </row>
    <row r="506" spans="1:15">
      <c r="A506">
        <v>38</v>
      </c>
      <c r="B506" t="s">
        <v>356</v>
      </c>
      <c r="C506" s="2" t="s">
        <v>55</v>
      </c>
      <c r="D506">
        <v>38</v>
      </c>
      <c r="E506" s="2">
        <v>6</v>
      </c>
      <c r="F506" s="2" t="s">
        <v>364</v>
      </c>
      <c r="G506">
        <v>6</v>
      </c>
      <c r="H506" t="s">
        <v>102</v>
      </c>
      <c r="I506" t="s">
        <v>34</v>
      </c>
      <c r="K506" t="s">
        <v>34</v>
      </c>
      <c r="L506">
        <f>VLOOKUP(A506&amp;"-"&amp;E506,Sheet4!$A$2:$J$578,10,FALSE)</f>
        <v>0.56693476927271491</v>
      </c>
      <c r="N506" t="str">
        <f t="shared" si="14"/>
        <v>38-6</v>
      </c>
      <c r="O506" t="str">
        <f t="shared" si="15"/>
        <v>m</v>
      </c>
    </row>
    <row r="507" spans="1:15">
      <c r="A507">
        <v>77</v>
      </c>
      <c r="B507" t="s">
        <v>713</v>
      </c>
      <c r="C507" s="2" t="s">
        <v>12</v>
      </c>
      <c r="D507">
        <v>77</v>
      </c>
      <c r="E507" s="2">
        <v>4</v>
      </c>
      <c r="F507" s="2" t="s">
        <v>717</v>
      </c>
      <c r="G507">
        <v>10</v>
      </c>
      <c r="H507" t="s">
        <v>54</v>
      </c>
      <c r="I507" t="s">
        <v>34</v>
      </c>
      <c r="K507" t="s">
        <v>34</v>
      </c>
      <c r="L507">
        <f>VLOOKUP(A507&amp;"-"&amp;E507,Sheet4!$A$2:$J$578,10,FALSE)</f>
        <v>0.56917063751596131</v>
      </c>
      <c r="N507" t="str">
        <f t="shared" si="14"/>
        <v>77-4</v>
      </c>
      <c r="O507" t="str">
        <f t="shared" si="15"/>
        <v>m</v>
      </c>
    </row>
    <row r="508" spans="1:15">
      <c r="A508">
        <v>78</v>
      </c>
      <c r="B508" t="s">
        <v>727</v>
      </c>
      <c r="C508" s="2" t="s">
        <v>12</v>
      </c>
      <c r="D508">
        <v>78</v>
      </c>
      <c r="E508" s="2">
        <v>4</v>
      </c>
      <c r="F508" s="2" t="s">
        <v>732</v>
      </c>
      <c r="G508">
        <v>7</v>
      </c>
      <c r="H508" t="s">
        <v>499</v>
      </c>
      <c r="I508" t="s">
        <v>34</v>
      </c>
      <c r="K508" t="s">
        <v>34</v>
      </c>
      <c r="L508">
        <f>VLOOKUP(A508&amp;"-"&amp;E508,Sheet4!$A$2:$J$578,10,FALSE)</f>
        <v>0.57010400313971743</v>
      </c>
      <c r="N508" t="str">
        <f t="shared" si="14"/>
        <v>78-4</v>
      </c>
      <c r="O508" t="str">
        <f t="shared" si="15"/>
        <v>m</v>
      </c>
    </row>
    <row r="509" spans="1:15">
      <c r="A509">
        <v>13</v>
      </c>
      <c r="B509" t="s">
        <v>103</v>
      </c>
      <c r="C509" s="2" t="s">
        <v>60</v>
      </c>
      <c r="D509">
        <v>13</v>
      </c>
      <c r="E509" s="2">
        <v>8</v>
      </c>
      <c r="F509" s="2" t="s">
        <v>118</v>
      </c>
      <c r="G509">
        <v>8</v>
      </c>
      <c r="H509" t="s">
        <v>86</v>
      </c>
      <c r="I509" t="s">
        <v>34</v>
      </c>
      <c r="K509" t="s">
        <v>34</v>
      </c>
      <c r="L509">
        <f>VLOOKUP(A509&amp;"-"&amp;E509,Sheet4!$A$2:$J$578,10,FALSE)</f>
        <v>0.57278250643969086</v>
      </c>
      <c r="N509" t="str">
        <f t="shared" si="14"/>
        <v>13-8</v>
      </c>
      <c r="O509" t="str">
        <f t="shared" si="15"/>
        <v>m</v>
      </c>
    </row>
    <row r="510" spans="1:15">
      <c r="A510">
        <v>74</v>
      </c>
      <c r="B510" t="s">
        <v>663</v>
      </c>
      <c r="C510" s="2" t="s">
        <v>6</v>
      </c>
      <c r="D510">
        <v>74</v>
      </c>
      <c r="E510" s="2">
        <v>2</v>
      </c>
      <c r="F510" s="2" t="s">
        <v>665</v>
      </c>
      <c r="G510">
        <v>7</v>
      </c>
      <c r="H510" t="s">
        <v>579</v>
      </c>
      <c r="I510" t="s">
        <v>34</v>
      </c>
      <c r="K510" t="s">
        <v>34</v>
      </c>
      <c r="L510">
        <f>VLOOKUP(A510&amp;"-"&amp;E510,Sheet4!$A$2:$J$578,10,FALSE)</f>
        <v>0.5729688211197087</v>
      </c>
      <c r="N510" t="str">
        <f t="shared" si="14"/>
        <v>74-2</v>
      </c>
      <c r="O510" t="str">
        <f t="shared" si="15"/>
        <v>m</v>
      </c>
    </row>
    <row r="511" spans="1:15">
      <c r="A511">
        <v>45</v>
      </c>
      <c r="B511" t="s">
        <v>415</v>
      </c>
      <c r="C511" s="2" t="s">
        <v>12</v>
      </c>
      <c r="D511">
        <v>45</v>
      </c>
      <c r="E511" s="2">
        <v>4</v>
      </c>
      <c r="F511" s="2" t="s">
        <v>420</v>
      </c>
      <c r="G511">
        <v>12</v>
      </c>
      <c r="H511" t="s">
        <v>238</v>
      </c>
      <c r="I511" t="s">
        <v>34</v>
      </c>
      <c r="K511" t="s">
        <v>34</v>
      </c>
      <c r="L511">
        <f>VLOOKUP(A511&amp;"-"&amp;E511,Sheet4!$A$2:$J$578,10,FALSE)</f>
        <v>0.57545492105121343</v>
      </c>
      <c r="N511" t="str">
        <f t="shared" si="14"/>
        <v>45-4</v>
      </c>
      <c r="O511" t="str">
        <f t="shared" si="15"/>
        <v>m</v>
      </c>
    </row>
    <row r="512" spans="1:15">
      <c r="A512" t="s">
        <v>1871</v>
      </c>
      <c r="C512" s="2" t="s">
        <v>123</v>
      </c>
      <c r="D512" t="s">
        <v>925</v>
      </c>
      <c r="E512" s="2">
        <v>11</v>
      </c>
      <c r="F512" s="2" t="s">
        <v>939</v>
      </c>
      <c r="G512">
        <v>8</v>
      </c>
      <c r="H512" t="s">
        <v>309</v>
      </c>
      <c r="I512" t="s">
        <v>34</v>
      </c>
      <c r="K512" t="s">
        <v>34</v>
      </c>
      <c r="L512">
        <f>VLOOKUP(A512&amp;"-"&amp;E512,Sheet4!$A$2:$J$578,10,FALSE)</f>
        <v>0.57547634478289045</v>
      </c>
      <c r="N512" t="str">
        <f t="shared" si="14"/>
        <v>ZZ-11</v>
      </c>
      <c r="O512" t="str">
        <f t="shared" si="15"/>
        <v>m</v>
      </c>
    </row>
    <row r="513" spans="1:15">
      <c r="A513">
        <v>13</v>
      </c>
      <c r="B513" t="s">
        <v>103</v>
      </c>
      <c r="C513" s="2" t="s">
        <v>125</v>
      </c>
      <c r="D513">
        <v>13</v>
      </c>
      <c r="E513" s="2">
        <v>12</v>
      </c>
      <c r="F513" s="2" t="s">
        <v>126</v>
      </c>
      <c r="G513">
        <v>5</v>
      </c>
      <c r="H513" t="s">
        <v>127</v>
      </c>
      <c r="I513" t="s">
        <v>34</v>
      </c>
      <c r="K513" t="s">
        <v>34</v>
      </c>
      <c r="L513">
        <f>VLOOKUP(A513&amp;"-"&amp;E513,Sheet4!$A$2:$J$578,10,FALSE)</f>
        <v>0.57625312634118186</v>
      </c>
      <c r="N513" t="str">
        <f t="shared" si="14"/>
        <v>13-12</v>
      </c>
      <c r="O513" t="str">
        <f t="shared" si="15"/>
        <v>m</v>
      </c>
    </row>
    <row r="514" spans="1:15">
      <c r="A514">
        <v>84</v>
      </c>
      <c r="B514" t="s">
        <v>773</v>
      </c>
      <c r="C514" s="2" t="s">
        <v>6</v>
      </c>
      <c r="D514">
        <v>84</v>
      </c>
      <c r="E514" s="2">
        <v>2</v>
      </c>
      <c r="F514" s="2" t="s">
        <v>775</v>
      </c>
      <c r="G514">
        <v>12</v>
      </c>
      <c r="H514" t="s">
        <v>39</v>
      </c>
      <c r="I514" t="s">
        <v>34</v>
      </c>
      <c r="K514" t="s">
        <v>34</v>
      </c>
      <c r="L514">
        <f>VLOOKUP(A514&amp;"-"&amp;E514,Sheet4!$A$2:$J$578,10,FALSE)</f>
        <v>0.57821402920756526</v>
      </c>
      <c r="N514" t="str">
        <f t="shared" ref="N514:N577" si="16">A514&amp;"-"&amp;E514</f>
        <v>84-2</v>
      </c>
      <c r="O514" t="str">
        <f t="shared" si="15"/>
        <v>m</v>
      </c>
    </row>
    <row r="515" spans="1:15">
      <c r="A515">
        <v>78</v>
      </c>
      <c r="B515" t="s">
        <v>727</v>
      </c>
      <c r="C515" s="2" t="s">
        <v>55</v>
      </c>
      <c r="D515">
        <v>78</v>
      </c>
      <c r="E515" s="2">
        <v>6</v>
      </c>
      <c r="F515" s="2" t="s">
        <v>734</v>
      </c>
      <c r="G515">
        <v>7</v>
      </c>
      <c r="H515" t="s">
        <v>499</v>
      </c>
      <c r="I515" t="s">
        <v>34</v>
      </c>
      <c r="K515" t="s">
        <v>34</v>
      </c>
      <c r="L515">
        <f>VLOOKUP(A515&amp;"-"&amp;E515,Sheet4!$A$2:$J$578,10,FALSE)</f>
        <v>0.58056589201713127</v>
      </c>
      <c r="N515" t="str">
        <f t="shared" si="16"/>
        <v>78-6</v>
      </c>
      <c r="O515" t="str">
        <f t="shared" ref="O515:O578" si="17">K515</f>
        <v>m</v>
      </c>
    </row>
    <row r="516" spans="1:15">
      <c r="A516" t="s">
        <v>1865</v>
      </c>
      <c r="C516" s="2" t="s">
        <v>6</v>
      </c>
      <c r="D516" t="s">
        <v>921</v>
      </c>
      <c r="E516" s="2">
        <v>2</v>
      </c>
      <c r="F516" s="2" t="s">
        <v>924</v>
      </c>
      <c r="G516">
        <v>5</v>
      </c>
      <c r="H516" t="s">
        <v>127</v>
      </c>
      <c r="I516" t="s">
        <v>34</v>
      </c>
      <c r="K516" t="s">
        <v>34</v>
      </c>
      <c r="L516">
        <f>VLOOKUP(A516&amp;"-"&amp;E516,Sheet4!$A$2:$J$578,10,FALSE)</f>
        <v>0.58115800526868444</v>
      </c>
      <c r="N516" t="str">
        <f t="shared" si="16"/>
        <v>ZN-2</v>
      </c>
      <c r="O516" t="str">
        <f t="shared" si="17"/>
        <v>m</v>
      </c>
    </row>
    <row r="517" spans="1:15">
      <c r="A517">
        <v>59</v>
      </c>
      <c r="B517" t="s">
        <v>507</v>
      </c>
      <c r="C517" s="2" t="s">
        <v>63</v>
      </c>
      <c r="D517">
        <v>59</v>
      </c>
      <c r="E517" s="2">
        <v>9</v>
      </c>
      <c r="F517" s="2" t="s">
        <v>523</v>
      </c>
      <c r="G517">
        <v>8</v>
      </c>
      <c r="H517" t="s">
        <v>62</v>
      </c>
      <c r="I517" t="s">
        <v>34</v>
      </c>
      <c r="K517" t="s">
        <v>34</v>
      </c>
      <c r="L517">
        <f>VLOOKUP(A517&amp;"-"&amp;E517,Sheet4!$A$2:$J$578,10,FALSE)</f>
        <v>0.58272624744719115</v>
      </c>
      <c r="N517" t="str">
        <f t="shared" si="16"/>
        <v>59-9</v>
      </c>
      <c r="O517" t="str">
        <f t="shared" si="17"/>
        <v>m</v>
      </c>
    </row>
    <row r="518" spans="1:15">
      <c r="A518">
        <v>10</v>
      </c>
      <c r="B518" t="s">
        <v>84</v>
      </c>
      <c r="C518" s="2" t="s">
        <v>6</v>
      </c>
      <c r="D518">
        <v>10</v>
      </c>
      <c r="E518" s="2">
        <v>2</v>
      </c>
      <c r="F518" s="2" t="s">
        <v>87</v>
      </c>
      <c r="G518">
        <v>12</v>
      </c>
      <c r="H518" t="s">
        <v>39</v>
      </c>
      <c r="I518" t="s">
        <v>34</v>
      </c>
      <c r="K518" t="s">
        <v>34</v>
      </c>
      <c r="L518">
        <f>VLOOKUP(A518&amp;"-"&amp;E518,Sheet4!$A$2:$J$578,10,FALSE)</f>
        <v>0.58274077125611223</v>
      </c>
      <c r="N518" t="str">
        <f t="shared" si="16"/>
        <v>10-2</v>
      </c>
      <c r="O518" t="str">
        <f t="shared" si="17"/>
        <v>m</v>
      </c>
    </row>
    <row r="519" spans="1:15">
      <c r="A519">
        <v>1</v>
      </c>
      <c r="B519" t="s">
        <v>2</v>
      </c>
      <c r="C519" s="2" t="s">
        <v>6</v>
      </c>
      <c r="D519">
        <v>1</v>
      </c>
      <c r="E519" s="2">
        <v>2</v>
      </c>
      <c r="F519" s="2" t="s">
        <v>7</v>
      </c>
      <c r="G519">
        <v>8</v>
      </c>
      <c r="H519" t="s">
        <v>8</v>
      </c>
      <c r="I519" t="s">
        <v>34</v>
      </c>
      <c r="K519" t="s">
        <v>34</v>
      </c>
      <c r="L519">
        <f>VLOOKUP(A519&amp;"-"&amp;E519,Sheet4!$A$2:$J$578,10,FALSE)</f>
        <v>0.58523081382708897</v>
      </c>
      <c r="N519" t="str">
        <f t="shared" si="16"/>
        <v>1-2</v>
      </c>
      <c r="O519" t="str">
        <f t="shared" si="17"/>
        <v>m</v>
      </c>
    </row>
    <row r="520" spans="1:15">
      <c r="A520">
        <v>75</v>
      </c>
      <c r="B520" t="s">
        <v>672</v>
      </c>
      <c r="C520" s="2" t="s">
        <v>125</v>
      </c>
      <c r="D520">
        <v>75</v>
      </c>
      <c r="E520" s="2">
        <v>12</v>
      </c>
      <c r="F520" s="2" t="s">
        <v>689</v>
      </c>
      <c r="G520">
        <v>9</v>
      </c>
      <c r="H520" t="s">
        <v>83</v>
      </c>
      <c r="I520" t="s">
        <v>34</v>
      </c>
      <c r="K520" t="s">
        <v>34</v>
      </c>
      <c r="L520">
        <f>VLOOKUP(A520&amp;"-"&amp;E520,Sheet4!$A$2:$J$578,10,FALSE)</f>
        <v>0.58704883227176219</v>
      </c>
      <c r="N520" t="str">
        <f t="shared" si="16"/>
        <v>75-12</v>
      </c>
      <c r="O520" t="str">
        <f t="shared" si="17"/>
        <v>m</v>
      </c>
    </row>
    <row r="521" spans="1:15">
      <c r="A521">
        <v>74</v>
      </c>
      <c r="B521" t="s">
        <v>663</v>
      </c>
      <c r="C521" s="2" t="s">
        <v>3</v>
      </c>
      <c r="D521">
        <v>74</v>
      </c>
      <c r="E521" s="2">
        <v>1</v>
      </c>
      <c r="F521" s="2" t="s">
        <v>664</v>
      </c>
      <c r="G521">
        <v>8</v>
      </c>
      <c r="H521" t="s">
        <v>62</v>
      </c>
      <c r="I521" t="s">
        <v>34</v>
      </c>
      <c r="K521" t="s">
        <v>34</v>
      </c>
      <c r="L521">
        <f>VLOOKUP(A521&amp;"-"&amp;E521,Sheet4!$A$2:$J$578,10,FALSE)</f>
        <v>0.58907998907998904</v>
      </c>
      <c r="N521" t="str">
        <f t="shared" si="16"/>
        <v>74-1</v>
      </c>
      <c r="O521" t="str">
        <f t="shared" si="17"/>
        <v>m</v>
      </c>
    </row>
    <row r="522" spans="1:15">
      <c r="A522">
        <v>83</v>
      </c>
      <c r="B522" t="s">
        <v>761</v>
      </c>
      <c r="C522" s="2" t="s">
        <v>6</v>
      </c>
      <c r="D522">
        <v>83</v>
      </c>
      <c r="E522" s="2">
        <v>2</v>
      </c>
      <c r="F522" s="2" t="s">
        <v>764</v>
      </c>
      <c r="G522">
        <v>9</v>
      </c>
      <c r="H522" t="s">
        <v>83</v>
      </c>
      <c r="I522" t="s">
        <v>34</v>
      </c>
      <c r="K522" t="s">
        <v>34</v>
      </c>
      <c r="L522">
        <f>VLOOKUP(A522&amp;"-"&amp;E522,Sheet4!$A$2:$J$578,10,FALSE)</f>
        <v>0.58922324362799294</v>
      </c>
      <c r="N522" t="str">
        <f t="shared" si="16"/>
        <v>83-2</v>
      </c>
      <c r="O522" t="str">
        <f t="shared" si="17"/>
        <v>m</v>
      </c>
    </row>
    <row r="523" spans="1:15">
      <c r="A523" t="s">
        <v>1870</v>
      </c>
      <c r="C523" s="2" t="s">
        <v>3</v>
      </c>
      <c r="D523" t="s">
        <v>916</v>
      </c>
      <c r="E523" s="2">
        <v>1</v>
      </c>
      <c r="F523" s="2" t="s">
        <v>917</v>
      </c>
      <c r="G523">
        <v>7</v>
      </c>
      <c r="H523" t="s">
        <v>31</v>
      </c>
      <c r="I523" t="s">
        <v>34</v>
      </c>
      <c r="K523" t="s">
        <v>34</v>
      </c>
      <c r="L523">
        <f>VLOOKUP(A523&amp;"-"&amp;E523,Sheet4!$A$2:$J$578,10,FALSE)</f>
        <v>0.59428992836072481</v>
      </c>
      <c r="N523" t="str">
        <f t="shared" si="16"/>
        <v>ZX-1</v>
      </c>
      <c r="O523" t="str">
        <f t="shared" si="17"/>
        <v>m</v>
      </c>
    </row>
    <row r="524" spans="1:15">
      <c r="A524">
        <v>6</v>
      </c>
      <c r="B524" t="s">
        <v>45</v>
      </c>
      <c r="C524" s="2" t="s">
        <v>3</v>
      </c>
      <c r="D524">
        <v>6</v>
      </c>
      <c r="E524" s="2">
        <v>1</v>
      </c>
      <c r="F524" s="2" t="s">
        <v>46</v>
      </c>
      <c r="G524">
        <v>5</v>
      </c>
      <c r="H524" t="s">
        <v>47</v>
      </c>
      <c r="I524" t="s">
        <v>34</v>
      </c>
      <c r="K524" t="s">
        <v>34</v>
      </c>
      <c r="L524">
        <f>VLOOKUP(A524&amp;"-"&amp;E524,Sheet4!$A$2:$J$578,10,FALSE)</f>
        <v>0.59500269638684167</v>
      </c>
      <c r="N524" t="str">
        <f t="shared" si="16"/>
        <v>6-1</v>
      </c>
      <c r="O524" t="str">
        <f t="shared" si="17"/>
        <v>m</v>
      </c>
    </row>
    <row r="525" spans="1:15">
      <c r="A525" t="s">
        <v>179</v>
      </c>
      <c r="B525" t="s">
        <v>180</v>
      </c>
      <c r="C525" s="2" t="s">
        <v>6</v>
      </c>
      <c r="D525" t="s">
        <v>179</v>
      </c>
      <c r="E525" s="2">
        <v>2</v>
      </c>
      <c r="F525" s="2" t="s">
        <v>182</v>
      </c>
      <c r="G525">
        <v>8</v>
      </c>
      <c r="H525" t="s">
        <v>183</v>
      </c>
      <c r="I525">
        <v>0</v>
      </c>
      <c r="J525" s="1" t="s">
        <v>34</v>
      </c>
      <c r="K525" t="s">
        <v>34</v>
      </c>
      <c r="L525">
        <f>VLOOKUP(A525&amp;"-"&amp;E525,Sheet4!$A$2:$J$578,10,FALSE)</f>
        <v>0.59527640799377113</v>
      </c>
      <c r="N525" t="str">
        <f t="shared" si="16"/>
        <v>2A-2</v>
      </c>
      <c r="O525" t="str">
        <f t="shared" si="17"/>
        <v>m</v>
      </c>
    </row>
    <row r="526" spans="1:15">
      <c r="A526">
        <v>6</v>
      </c>
      <c r="B526" t="s">
        <v>45</v>
      </c>
      <c r="C526" s="2" t="s">
        <v>9</v>
      </c>
      <c r="D526">
        <v>6</v>
      </c>
      <c r="E526" s="2">
        <v>3</v>
      </c>
      <c r="F526" s="2" t="s">
        <v>50</v>
      </c>
      <c r="G526">
        <v>5</v>
      </c>
      <c r="H526" t="s">
        <v>51</v>
      </c>
      <c r="I526" t="s">
        <v>34</v>
      </c>
      <c r="K526" t="s">
        <v>34</v>
      </c>
      <c r="L526">
        <f>VLOOKUP(A526&amp;"-"&amp;E526,Sheet4!$A$2:$J$578,10,FALSE)</f>
        <v>0.59876899696048635</v>
      </c>
      <c r="N526" t="str">
        <f t="shared" si="16"/>
        <v>6-3</v>
      </c>
      <c r="O526" t="str">
        <f t="shared" si="17"/>
        <v>m</v>
      </c>
    </row>
    <row r="527" spans="1:15">
      <c r="A527">
        <v>60</v>
      </c>
      <c r="B527" t="s">
        <v>543</v>
      </c>
      <c r="C527" s="2" t="s">
        <v>12</v>
      </c>
      <c r="D527">
        <v>60</v>
      </c>
      <c r="E527" s="2">
        <v>4</v>
      </c>
      <c r="F527" s="2" t="s">
        <v>548</v>
      </c>
      <c r="G527">
        <v>5</v>
      </c>
      <c r="H527" t="s">
        <v>127</v>
      </c>
      <c r="I527" t="s">
        <v>34</v>
      </c>
      <c r="K527" t="s">
        <v>34</v>
      </c>
      <c r="L527">
        <f>VLOOKUP(A527&amp;"-"&amp;E527,Sheet4!$A$2:$J$578,10,FALSE)</f>
        <v>0.6020726139575332</v>
      </c>
      <c r="N527" t="str">
        <f t="shared" si="16"/>
        <v>60-4</v>
      </c>
      <c r="O527" t="str">
        <f t="shared" si="17"/>
        <v>m</v>
      </c>
    </row>
    <row r="528" spans="1:15">
      <c r="A528">
        <v>85</v>
      </c>
      <c r="B528" t="s">
        <v>780</v>
      </c>
      <c r="C528" s="2" t="s">
        <v>9</v>
      </c>
      <c r="D528">
        <v>85</v>
      </c>
      <c r="E528" s="2">
        <v>3</v>
      </c>
      <c r="F528" s="2" t="s">
        <v>783</v>
      </c>
      <c r="G528">
        <v>6</v>
      </c>
      <c r="H528" t="s">
        <v>174</v>
      </c>
      <c r="I528" t="s">
        <v>34</v>
      </c>
      <c r="K528" t="s">
        <v>34</v>
      </c>
      <c r="L528">
        <f>VLOOKUP(A528&amp;"-"&amp;E528,Sheet4!$A$2:$J$578,10,FALSE)</f>
        <v>0.60238284879861936</v>
      </c>
      <c r="N528" t="str">
        <f t="shared" si="16"/>
        <v>85-3</v>
      </c>
      <c r="O528" t="str">
        <f t="shared" si="17"/>
        <v>m</v>
      </c>
    </row>
    <row r="529" spans="1:15">
      <c r="A529">
        <v>84</v>
      </c>
      <c r="B529" t="s">
        <v>773</v>
      </c>
      <c r="C529" s="2" t="s">
        <v>9</v>
      </c>
      <c r="D529">
        <v>84</v>
      </c>
      <c r="E529" s="2">
        <v>3</v>
      </c>
      <c r="F529" s="2" t="s">
        <v>776</v>
      </c>
      <c r="G529">
        <v>12</v>
      </c>
      <c r="H529" t="s">
        <v>742</v>
      </c>
      <c r="I529" t="s">
        <v>34</v>
      </c>
      <c r="K529" t="s">
        <v>34</v>
      </c>
      <c r="L529">
        <f>VLOOKUP(A529&amp;"-"&amp;E529,Sheet4!$A$2:$J$578,10,FALSE)</f>
        <v>0.60249096612065967</v>
      </c>
      <c r="N529" t="str">
        <f t="shared" si="16"/>
        <v>84-3</v>
      </c>
      <c r="O529" t="str">
        <f t="shared" si="17"/>
        <v>m</v>
      </c>
    </row>
    <row r="530" spans="1:15">
      <c r="A530">
        <v>74</v>
      </c>
      <c r="B530" t="s">
        <v>663</v>
      </c>
      <c r="C530" s="2" t="s">
        <v>9</v>
      </c>
      <c r="D530">
        <v>74</v>
      </c>
      <c r="E530" s="2">
        <v>3</v>
      </c>
      <c r="F530" s="2" t="s">
        <v>666</v>
      </c>
      <c r="G530">
        <v>8</v>
      </c>
      <c r="H530" t="s">
        <v>667</v>
      </c>
      <c r="I530" t="s">
        <v>34</v>
      </c>
      <c r="K530" t="s">
        <v>34</v>
      </c>
      <c r="L530">
        <f>VLOOKUP(A530&amp;"-"&amp;E530,Sheet4!$A$2:$J$578,10,FALSE)</f>
        <v>0.60252780241522819</v>
      </c>
      <c r="N530" t="str">
        <f t="shared" si="16"/>
        <v>74-3</v>
      </c>
      <c r="O530" t="str">
        <f t="shared" si="17"/>
        <v>m</v>
      </c>
    </row>
    <row r="531" spans="1:15">
      <c r="A531">
        <v>68</v>
      </c>
      <c r="B531" t="s">
        <v>614</v>
      </c>
      <c r="C531" s="2" t="s">
        <v>55</v>
      </c>
      <c r="D531">
        <v>68</v>
      </c>
      <c r="E531" s="2">
        <v>6</v>
      </c>
      <c r="F531" s="2" t="s">
        <v>621</v>
      </c>
      <c r="G531">
        <v>8</v>
      </c>
      <c r="H531" t="s">
        <v>520</v>
      </c>
      <c r="I531" t="s">
        <v>34</v>
      </c>
      <c r="K531" t="s">
        <v>34</v>
      </c>
      <c r="L531">
        <f>VLOOKUP(A531&amp;"-"&amp;E531,Sheet4!$A$2:$J$578,10,FALSE)</f>
        <v>0.60254528373895433</v>
      </c>
      <c r="N531" t="str">
        <f t="shared" si="16"/>
        <v>68-6</v>
      </c>
      <c r="O531" t="str">
        <f t="shared" si="17"/>
        <v>m</v>
      </c>
    </row>
    <row r="532" spans="1:15">
      <c r="A532">
        <v>69</v>
      </c>
      <c r="B532" t="s">
        <v>622</v>
      </c>
      <c r="C532" s="2" t="s">
        <v>120</v>
      </c>
      <c r="D532">
        <v>69</v>
      </c>
      <c r="E532" s="2">
        <v>10</v>
      </c>
      <c r="F532" s="2" t="s">
        <v>634</v>
      </c>
      <c r="G532">
        <v>11</v>
      </c>
      <c r="H532" t="s">
        <v>410</v>
      </c>
      <c r="I532" t="s">
        <v>34</v>
      </c>
      <c r="K532" t="s">
        <v>34</v>
      </c>
      <c r="L532">
        <f>VLOOKUP(A532&amp;"-"&amp;E532,Sheet4!$A$2:$J$578,10,FALSE)</f>
        <v>0.60308647129219894</v>
      </c>
      <c r="N532" t="str">
        <f t="shared" si="16"/>
        <v>69-10</v>
      </c>
      <c r="O532" t="str">
        <f t="shared" si="17"/>
        <v>m</v>
      </c>
    </row>
    <row r="533" spans="1:15">
      <c r="A533">
        <v>13</v>
      </c>
      <c r="B533" t="s">
        <v>103</v>
      </c>
      <c r="C533" s="2" t="s">
        <v>133</v>
      </c>
      <c r="D533">
        <v>13</v>
      </c>
      <c r="E533" s="2">
        <v>15</v>
      </c>
      <c r="F533" s="2" t="s">
        <v>134</v>
      </c>
      <c r="G533">
        <v>8</v>
      </c>
      <c r="H533" t="s">
        <v>62</v>
      </c>
      <c r="I533" t="s">
        <v>34</v>
      </c>
      <c r="K533" t="s">
        <v>34</v>
      </c>
      <c r="L533">
        <f>VLOOKUP(A533&amp;"-"&amp;E533,Sheet4!$A$2:$J$578,10,FALSE)</f>
        <v>0.60336350866240052</v>
      </c>
      <c r="N533" t="str">
        <f t="shared" si="16"/>
        <v>13-15</v>
      </c>
      <c r="O533" t="str">
        <f t="shared" si="17"/>
        <v>m</v>
      </c>
    </row>
    <row r="534" spans="1:15">
      <c r="A534">
        <v>83</v>
      </c>
      <c r="B534" t="s">
        <v>761</v>
      </c>
      <c r="C534" s="2" t="s">
        <v>60</v>
      </c>
      <c r="D534">
        <v>83</v>
      </c>
      <c r="E534" s="2">
        <v>8</v>
      </c>
      <c r="F534" s="2" t="s">
        <v>772</v>
      </c>
      <c r="G534">
        <v>8</v>
      </c>
      <c r="H534" t="s">
        <v>247</v>
      </c>
      <c r="I534" t="s">
        <v>34</v>
      </c>
      <c r="K534" t="s">
        <v>34</v>
      </c>
      <c r="L534">
        <f>VLOOKUP(A534&amp;"-"&amp;E534,Sheet4!$A$2:$J$578,10,FALSE)</f>
        <v>0.6040738714802949</v>
      </c>
      <c r="N534" t="str">
        <f t="shared" si="16"/>
        <v>83-8</v>
      </c>
      <c r="O534" t="str">
        <f t="shared" si="17"/>
        <v>m</v>
      </c>
    </row>
    <row r="535" spans="1:15">
      <c r="A535">
        <v>10</v>
      </c>
      <c r="B535" t="s">
        <v>84</v>
      </c>
      <c r="C535" s="2" t="s">
        <v>3</v>
      </c>
      <c r="D535">
        <v>10</v>
      </c>
      <c r="E535" s="2">
        <v>1</v>
      </c>
      <c r="F535" s="2" t="s">
        <v>85</v>
      </c>
      <c r="G535">
        <v>8</v>
      </c>
      <c r="H535" t="s">
        <v>86</v>
      </c>
      <c r="I535" t="s">
        <v>34</v>
      </c>
      <c r="K535" t="s">
        <v>34</v>
      </c>
      <c r="L535">
        <f>VLOOKUP(A535&amp;"-"&amp;E535,Sheet4!$A$2:$J$578,10,FALSE)</f>
        <v>0.60558613659531091</v>
      </c>
      <c r="N535" t="str">
        <f t="shared" si="16"/>
        <v>10-1</v>
      </c>
      <c r="O535" t="str">
        <f t="shared" si="17"/>
        <v>m</v>
      </c>
    </row>
    <row r="536" spans="1:15">
      <c r="A536">
        <v>1</v>
      </c>
      <c r="B536" t="s">
        <v>2</v>
      </c>
      <c r="C536" s="2" t="s">
        <v>12</v>
      </c>
      <c r="D536">
        <v>1</v>
      </c>
      <c r="E536" s="2">
        <v>4</v>
      </c>
      <c r="F536" s="2" t="s">
        <v>13</v>
      </c>
      <c r="G536">
        <v>7</v>
      </c>
      <c r="H536" t="s">
        <v>14</v>
      </c>
      <c r="I536" t="s">
        <v>34</v>
      </c>
      <c r="K536" t="s">
        <v>34</v>
      </c>
      <c r="L536">
        <f>VLOOKUP(A536&amp;"-"&amp;E536,Sheet4!$A$2:$J$578,10,FALSE)</f>
        <v>0.60591236494597844</v>
      </c>
      <c r="N536" t="str">
        <f t="shared" si="16"/>
        <v>1-4</v>
      </c>
      <c r="O536" t="str">
        <f t="shared" si="17"/>
        <v>m</v>
      </c>
    </row>
    <row r="537" spans="1:15">
      <c r="A537">
        <v>69</v>
      </c>
      <c r="B537" t="s">
        <v>622</v>
      </c>
      <c r="C537" s="2" t="s">
        <v>63</v>
      </c>
      <c r="D537">
        <v>69</v>
      </c>
      <c r="E537" s="2">
        <v>9</v>
      </c>
      <c r="F537" s="2" t="s">
        <v>633</v>
      </c>
      <c r="G537">
        <v>8</v>
      </c>
      <c r="H537" t="s">
        <v>62</v>
      </c>
      <c r="I537" t="s">
        <v>34</v>
      </c>
      <c r="K537" t="s">
        <v>34</v>
      </c>
      <c r="L537">
        <f>VLOOKUP(A537&amp;"-"&amp;E537,Sheet4!$A$2:$J$578,10,FALSE)</f>
        <v>0.60670236088947216</v>
      </c>
      <c r="N537" t="str">
        <f t="shared" si="16"/>
        <v>69-9</v>
      </c>
      <c r="O537" t="str">
        <f t="shared" si="17"/>
        <v>m</v>
      </c>
    </row>
    <row r="538" spans="1:15">
      <c r="A538">
        <v>51</v>
      </c>
      <c r="B538" t="s">
        <v>451</v>
      </c>
      <c r="C538" s="2" t="s">
        <v>15</v>
      </c>
      <c r="D538">
        <v>51</v>
      </c>
      <c r="E538" s="2">
        <v>5</v>
      </c>
      <c r="F538" s="2" t="s">
        <v>458</v>
      </c>
      <c r="G538">
        <v>15</v>
      </c>
      <c r="H538" t="s">
        <v>459</v>
      </c>
      <c r="I538" t="s">
        <v>34</v>
      </c>
      <c r="K538" t="s">
        <v>34</v>
      </c>
      <c r="L538">
        <f>VLOOKUP(A538&amp;"-"&amp;E538,Sheet4!$A$2:$J$578,10,FALSE)</f>
        <v>0.60711277334141989</v>
      </c>
      <c r="N538" t="str">
        <f t="shared" si="16"/>
        <v>51-5</v>
      </c>
      <c r="O538" t="str">
        <f t="shared" si="17"/>
        <v>m</v>
      </c>
    </row>
    <row r="539" spans="1:15">
      <c r="A539">
        <v>13</v>
      </c>
      <c r="B539" t="s">
        <v>103</v>
      </c>
      <c r="C539" s="2" t="s">
        <v>6</v>
      </c>
      <c r="D539">
        <v>13</v>
      </c>
      <c r="E539" s="2">
        <v>2</v>
      </c>
      <c r="F539" s="2" t="s">
        <v>106</v>
      </c>
      <c r="G539">
        <v>10</v>
      </c>
      <c r="H539" t="s">
        <v>107</v>
      </c>
      <c r="I539">
        <v>0</v>
      </c>
      <c r="J539" s="1" t="s">
        <v>34</v>
      </c>
      <c r="K539" t="s">
        <v>34</v>
      </c>
      <c r="L539">
        <f>VLOOKUP(A539&amp;"-"&amp;E539,Sheet4!$A$2:$J$578,10,FALSE)</f>
        <v>0.60798026176042874</v>
      </c>
      <c r="N539" t="str">
        <f t="shared" si="16"/>
        <v>13-2</v>
      </c>
      <c r="O539" t="str">
        <f t="shared" si="17"/>
        <v>m</v>
      </c>
    </row>
    <row r="540" spans="1:15">
      <c r="A540">
        <v>69</v>
      </c>
      <c r="B540" t="s">
        <v>622</v>
      </c>
      <c r="C540" s="2" t="s">
        <v>60</v>
      </c>
      <c r="D540">
        <v>69</v>
      </c>
      <c r="E540" s="2">
        <v>8</v>
      </c>
      <c r="F540" s="2" t="s">
        <v>632</v>
      </c>
      <c r="G540">
        <v>8</v>
      </c>
      <c r="H540" t="s">
        <v>384</v>
      </c>
      <c r="I540" t="s">
        <v>34</v>
      </c>
      <c r="K540" t="s">
        <v>34</v>
      </c>
      <c r="L540">
        <f>VLOOKUP(A540&amp;"-"&amp;E540,Sheet4!$A$2:$J$578,10,FALSE)</f>
        <v>0.608450992428893</v>
      </c>
      <c r="N540" t="str">
        <f t="shared" si="16"/>
        <v>69-8</v>
      </c>
      <c r="O540" t="str">
        <f t="shared" si="17"/>
        <v>m</v>
      </c>
    </row>
    <row r="541" spans="1:15">
      <c r="A541">
        <v>69</v>
      </c>
      <c r="B541" t="s">
        <v>622</v>
      </c>
      <c r="C541" s="2" t="s">
        <v>15</v>
      </c>
      <c r="D541">
        <v>69</v>
      </c>
      <c r="E541" s="2">
        <v>5</v>
      </c>
      <c r="F541" s="2" t="s">
        <v>627</v>
      </c>
      <c r="G541">
        <v>9</v>
      </c>
      <c r="H541" t="s">
        <v>83</v>
      </c>
      <c r="I541" t="s">
        <v>34</v>
      </c>
      <c r="K541" t="s">
        <v>34</v>
      </c>
      <c r="L541">
        <f>VLOOKUP(A541&amp;"-"&amp;E541,Sheet4!$A$2:$J$578,10,FALSE)</f>
        <v>0.6109247430418332</v>
      </c>
      <c r="N541" t="str">
        <f t="shared" si="16"/>
        <v>69-5</v>
      </c>
      <c r="O541" t="str">
        <f t="shared" si="17"/>
        <v>m</v>
      </c>
    </row>
    <row r="542" spans="1:15">
      <c r="A542">
        <v>92</v>
      </c>
      <c r="B542" t="s">
        <v>822</v>
      </c>
      <c r="C542" s="2" t="s">
        <v>58</v>
      </c>
      <c r="D542">
        <v>92</v>
      </c>
      <c r="E542" s="2">
        <v>7</v>
      </c>
      <c r="F542" s="2" t="s">
        <v>829</v>
      </c>
      <c r="G542">
        <v>8</v>
      </c>
      <c r="H542" t="s">
        <v>227</v>
      </c>
      <c r="I542" t="s">
        <v>34</v>
      </c>
      <c r="K542" t="s">
        <v>34</v>
      </c>
      <c r="L542">
        <f>VLOOKUP(A542&amp;"-"&amp;E542,Sheet4!$A$2:$J$578,10,FALSE)</f>
        <v>0.61124166495314747</v>
      </c>
      <c r="N542" t="str">
        <f t="shared" si="16"/>
        <v>92-7</v>
      </c>
      <c r="O542" t="str">
        <f t="shared" si="17"/>
        <v>m</v>
      </c>
    </row>
    <row r="543" spans="1:15">
      <c r="A543">
        <v>74</v>
      </c>
      <c r="B543" t="s">
        <v>663</v>
      </c>
      <c r="C543" s="2" t="s">
        <v>15</v>
      </c>
      <c r="D543">
        <v>74</v>
      </c>
      <c r="E543" s="2">
        <v>5</v>
      </c>
      <c r="F543" s="2" t="s">
        <v>670</v>
      </c>
      <c r="G543">
        <v>5</v>
      </c>
      <c r="H543" t="s">
        <v>203</v>
      </c>
      <c r="I543" t="s">
        <v>34</v>
      </c>
      <c r="K543" t="s">
        <v>34</v>
      </c>
      <c r="L543">
        <f>VLOOKUP(A543&amp;"-"&amp;E543,Sheet4!$A$2:$J$578,10,FALSE)</f>
        <v>0.61386124100323958</v>
      </c>
      <c r="N543" t="str">
        <f t="shared" si="16"/>
        <v>74-5</v>
      </c>
      <c r="O543" t="str">
        <f t="shared" si="17"/>
        <v>m</v>
      </c>
    </row>
    <row r="544" spans="1:15">
      <c r="A544">
        <v>6</v>
      </c>
      <c r="B544" t="s">
        <v>45</v>
      </c>
      <c r="C544" s="2" t="s">
        <v>6</v>
      </c>
      <c r="D544">
        <v>6</v>
      </c>
      <c r="E544" s="2">
        <v>2</v>
      </c>
      <c r="F544" s="2" t="s">
        <v>48</v>
      </c>
      <c r="G544">
        <v>13</v>
      </c>
      <c r="H544" t="s">
        <v>49</v>
      </c>
      <c r="I544" t="s">
        <v>34</v>
      </c>
      <c r="K544" t="s">
        <v>34</v>
      </c>
      <c r="L544">
        <f>VLOOKUP(A544&amp;"-"&amp;E544,Sheet4!$A$2:$J$578,10,FALSE)</f>
        <v>0.61542345071311377</v>
      </c>
      <c r="N544" t="str">
        <f t="shared" si="16"/>
        <v>6-2</v>
      </c>
      <c r="O544" t="str">
        <f t="shared" si="17"/>
        <v>m</v>
      </c>
    </row>
    <row r="545" spans="1:15">
      <c r="A545">
        <v>68</v>
      </c>
      <c r="B545" t="s">
        <v>614</v>
      </c>
      <c r="C545" s="2" t="s">
        <v>3</v>
      </c>
      <c r="D545">
        <v>68</v>
      </c>
      <c r="E545" s="2">
        <v>1</v>
      </c>
      <c r="F545" s="2" t="s">
        <v>615</v>
      </c>
      <c r="G545">
        <v>5</v>
      </c>
      <c r="H545" t="s">
        <v>47</v>
      </c>
      <c r="I545" t="s">
        <v>34</v>
      </c>
      <c r="K545" t="s">
        <v>34</v>
      </c>
      <c r="L545">
        <f>VLOOKUP(A545&amp;"-"&amp;E545,Sheet4!$A$2:$J$578,10,FALSE)</f>
        <v>0.61756683033278781</v>
      </c>
      <c r="N545" t="str">
        <f t="shared" si="16"/>
        <v>68-1</v>
      </c>
      <c r="O545" t="str">
        <f t="shared" si="17"/>
        <v>m</v>
      </c>
    </row>
    <row r="546" spans="1:15">
      <c r="A546">
        <v>83</v>
      </c>
      <c r="B546" t="s">
        <v>761</v>
      </c>
      <c r="C546" s="2" t="s">
        <v>58</v>
      </c>
      <c r="D546">
        <v>83</v>
      </c>
      <c r="E546" s="2">
        <v>7</v>
      </c>
      <c r="F546" s="2" t="s">
        <v>770</v>
      </c>
      <c r="G546">
        <v>15</v>
      </c>
      <c r="H546" t="s">
        <v>771</v>
      </c>
      <c r="I546" t="s">
        <v>34</v>
      </c>
      <c r="K546" t="s">
        <v>34</v>
      </c>
      <c r="L546">
        <f>VLOOKUP(A546&amp;"-"&amp;E546,Sheet4!$A$2:$J$578,10,FALSE)</f>
        <v>0.61852882392130737</v>
      </c>
      <c r="N546" t="str">
        <f t="shared" si="16"/>
        <v>83-7</v>
      </c>
      <c r="O546" t="str">
        <f t="shared" si="17"/>
        <v>m</v>
      </c>
    </row>
    <row r="547" spans="1:15">
      <c r="A547">
        <v>6</v>
      </c>
      <c r="B547" t="s">
        <v>45</v>
      </c>
      <c r="C547" s="2" t="s">
        <v>15</v>
      </c>
      <c r="D547">
        <v>6</v>
      </c>
      <c r="E547" s="2">
        <v>5</v>
      </c>
      <c r="F547" s="2" t="s">
        <v>53</v>
      </c>
      <c r="G547">
        <v>10</v>
      </c>
      <c r="H547" t="s">
        <v>54</v>
      </c>
      <c r="I547" t="s">
        <v>34</v>
      </c>
      <c r="K547" t="s">
        <v>34</v>
      </c>
      <c r="L547">
        <f>VLOOKUP(A547&amp;"-"&amp;E547,Sheet4!$A$2:$J$578,10,FALSE)</f>
        <v>0.62927311435523114</v>
      </c>
      <c r="N547" t="str">
        <f t="shared" si="16"/>
        <v>6-5</v>
      </c>
      <c r="O547" t="str">
        <f t="shared" si="17"/>
        <v>m</v>
      </c>
    </row>
    <row r="548" spans="1:15">
      <c r="A548">
        <v>83</v>
      </c>
      <c r="B548" t="s">
        <v>761</v>
      </c>
      <c r="C548" s="2" t="s">
        <v>9</v>
      </c>
      <c r="D548">
        <v>83</v>
      </c>
      <c r="E548" s="2">
        <v>3</v>
      </c>
      <c r="F548" s="2" t="s">
        <v>765</v>
      </c>
      <c r="G548">
        <v>12</v>
      </c>
      <c r="H548" t="s">
        <v>238</v>
      </c>
      <c r="I548" t="s">
        <v>34</v>
      </c>
      <c r="K548" t="s">
        <v>34</v>
      </c>
      <c r="L548">
        <f>VLOOKUP(A548&amp;"-"&amp;E548,Sheet4!$A$2:$J$578,10,FALSE)</f>
        <v>0.62928303679847952</v>
      </c>
      <c r="N548" t="str">
        <f t="shared" si="16"/>
        <v>83-3</v>
      </c>
      <c r="O548" t="str">
        <f t="shared" si="17"/>
        <v>m</v>
      </c>
    </row>
    <row r="549" spans="1:15">
      <c r="A549">
        <v>68</v>
      </c>
      <c r="B549" t="s">
        <v>614</v>
      </c>
      <c r="C549" s="2" t="s">
        <v>12</v>
      </c>
      <c r="D549">
        <v>68</v>
      </c>
      <c r="E549" s="2">
        <v>4</v>
      </c>
      <c r="F549" s="2" t="s">
        <v>618</v>
      </c>
      <c r="G549">
        <v>7</v>
      </c>
      <c r="H549" t="s">
        <v>14</v>
      </c>
      <c r="I549" t="s">
        <v>34</v>
      </c>
      <c r="K549" t="s">
        <v>34</v>
      </c>
      <c r="L549">
        <f>VLOOKUP(A549&amp;"-"&amp;E549,Sheet4!$A$2:$J$578,10,FALSE)</f>
        <v>0.63038234470994314</v>
      </c>
      <c r="N549" t="str">
        <f t="shared" si="16"/>
        <v>68-4</v>
      </c>
      <c r="O549" t="str">
        <f t="shared" si="17"/>
        <v>m</v>
      </c>
    </row>
    <row r="550" spans="1:15">
      <c r="A550">
        <v>57</v>
      </c>
      <c r="B550" t="s">
        <v>489</v>
      </c>
      <c r="C550" s="2" t="s">
        <v>12</v>
      </c>
      <c r="D550">
        <v>57</v>
      </c>
      <c r="E550" s="2">
        <v>4</v>
      </c>
      <c r="F550" s="2" t="s">
        <v>495</v>
      </c>
      <c r="G550">
        <v>6</v>
      </c>
      <c r="H550" t="s">
        <v>102</v>
      </c>
      <c r="I550" t="s">
        <v>34</v>
      </c>
      <c r="K550" t="s">
        <v>34</v>
      </c>
      <c r="L550">
        <f>VLOOKUP(A550&amp;"-"&amp;E550,Sheet4!$A$2:$J$578,10,FALSE)</f>
        <v>0.63300645077213791</v>
      </c>
      <c r="N550" t="str">
        <f t="shared" si="16"/>
        <v>57-4</v>
      </c>
      <c r="O550" t="str">
        <f t="shared" si="17"/>
        <v>m</v>
      </c>
    </row>
    <row r="551" spans="1:15">
      <c r="A551">
        <v>78</v>
      </c>
      <c r="B551" t="s">
        <v>727</v>
      </c>
      <c r="C551" s="2" t="s">
        <v>9</v>
      </c>
      <c r="D551">
        <v>78</v>
      </c>
      <c r="E551" s="2">
        <v>3</v>
      </c>
      <c r="F551" s="2" t="s">
        <v>730</v>
      </c>
      <c r="G551">
        <v>6</v>
      </c>
      <c r="H551" t="s">
        <v>731</v>
      </c>
      <c r="I551" t="s">
        <v>34</v>
      </c>
      <c r="K551" t="s">
        <v>34</v>
      </c>
      <c r="L551">
        <f>VLOOKUP(A551&amp;"-"&amp;E551,Sheet4!$A$2:$J$578,10,FALSE)</f>
        <v>0.63859419473660173</v>
      </c>
      <c r="N551" t="str">
        <f t="shared" si="16"/>
        <v>78-3</v>
      </c>
      <c r="O551" t="str">
        <f t="shared" si="17"/>
        <v>m</v>
      </c>
    </row>
    <row r="552" spans="1:15">
      <c r="A552">
        <v>68</v>
      </c>
      <c r="B552" t="s">
        <v>614</v>
      </c>
      <c r="C552" s="2" t="s">
        <v>6</v>
      </c>
      <c r="D552">
        <v>68</v>
      </c>
      <c r="E552" s="2">
        <v>2</v>
      </c>
      <c r="F552" s="2" t="s">
        <v>616</v>
      </c>
      <c r="G552">
        <v>11</v>
      </c>
      <c r="H552" t="s">
        <v>163</v>
      </c>
      <c r="I552" t="s">
        <v>34</v>
      </c>
      <c r="K552" t="s">
        <v>34</v>
      </c>
      <c r="L552">
        <f>VLOOKUP(A552&amp;"-"&amp;E552,Sheet4!$A$2:$J$578,10,FALSE)</f>
        <v>0.64800011564203008</v>
      </c>
      <c r="N552" t="str">
        <f t="shared" si="16"/>
        <v>68-2</v>
      </c>
      <c r="O552" t="str">
        <f t="shared" si="17"/>
        <v>m</v>
      </c>
    </row>
    <row r="553" spans="1:15">
      <c r="A553">
        <v>92</v>
      </c>
      <c r="B553" t="s">
        <v>822</v>
      </c>
      <c r="C553" s="2" t="s">
        <v>63</v>
      </c>
      <c r="D553">
        <v>92</v>
      </c>
      <c r="E553" s="2">
        <v>9</v>
      </c>
      <c r="F553" s="2" t="s">
        <v>831</v>
      </c>
      <c r="G553">
        <v>7</v>
      </c>
      <c r="H553" t="s">
        <v>33</v>
      </c>
      <c r="I553">
        <v>0</v>
      </c>
      <c r="J553" s="1" t="s">
        <v>34</v>
      </c>
      <c r="K553" t="s">
        <v>34</v>
      </c>
      <c r="L553">
        <f>VLOOKUP(A553&amp;"-"&amp;E553,Sheet4!$A$2:$J$578,10,FALSE)</f>
        <v>0.6531381007351601</v>
      </c>
      <c r="N553" t="str">
        <f t="shared" si="16"/>
        <v>92-9</v>
      </c>
      <c r="O553" t="str">
        <f t="shared" si="17"/>
        <v>m</v>
      </c>
    </row>
    <row r="554" spans="1:15">
      <c r="A554">
        <v>6</v>
      </c>
      <c r="B554" t="s">
        <v>45</v>
      </c>
      <c r="C554" s="2" t="s">
        <v>12</v>
      </c>
      <c r="D554">
        <v>6</v>
      </c>
      <c r="E554" s="2">
        <v>4</v>
      </c>
      <c r="F554" s="2" t="s">
        <v>52</v>
      </c>
      <c r="G554">
        <v>12</v>
      </c>
      <c r="H554" t="s">
        <v>39</v>
      </c>
      <c r="I554" t="s">
        <v>34</v>
      </c>
      <c r="K554" t="s">
        <v>34</v>
      </c>
      <c r="L554">
        <f>VLOOKUP(A554&amp;"-"&amp;E554,Sheet4!$A$2:$J$578,10,FALSE)</f>
        <v>0.65697213015265399</v>
      </c>
      <c r="N554" t="str">
        <f t="shared" si="16"/>
        <v>6-4</v>
      </c>
      <c r="O554" t="str">
        <f t="shared" si="17"/>
        <v>m</v>
      </c>
    </row>
    <row r="555" spans="1:15">
      <c r="A555">
        <v>6</v>
      </c>
      <c r="B555" t="s">
        <v>45</v>
      </c>
      <c r="C555" s="2" t="s">
        <v>58</v>
      </c>
      <c r="D555">
        <v>6</v>
      </c>
      <c r="E555" s="2">
        <v>7</v>
      </c>
      <c r="F555" s="2" t="s">
        <v>59</v>
      </c>
      <c r="G555">
        <v>5</v>
      </c>
      <c r="H555" t="s">
        <v>42</v>
      </c>
      <c r="I555" t="s">
        <v>34</v>
      </c>
      <c r="K555" t="s">
        <v>34</v>
      </c>
      <c r="L555">
        <f>VLOOKUP(A555&amp;"-"&amp;E555,Sheet4!$A$2:$J$578,10,FALSE)</f>
        <v>0.66246364144373915</v>
      </c>
      <c r="N555" t="str">
        <f t="shared" si="16"/>
        <v>6-7</v>
      </c>
      <c r="O555" t="str">
        <f t="shared" si="17"/>
        <v>m</v>
      </c>
    </row>
    <row r="556" spans="1:15">
      <c r="A556">
        <v>67</v>
      </c>
      <c r="B556" t="s">
        <v>602</v>
      </c>
      <c r="C556" s="2" t="s">
        <v>15</v>
      </c>
      <c r="D556">
        <v>67</v>
      </c>
      <c r="E556" s="2">
        <v>5</v>
      </c>
      <c r="F556" s="2" t="s">
        <v>608</v>
      </c>
      <c r="G556">
        <v>8</v>
      </c>
      <c r="H556" t="s">
        <v>609</v>
      </c>
      <c r="I556" t="s">
        <v>34</v>
      </c>
      <c r="K556" t="s">
        <v>34</v>
      </c>
      <c r="L556">
        <f>VLOOKUP(A556&amp;"-"&amp;E556,Sheet4!$A$2:$J$578,10,FALSE)</f>
        <v>0.67059796675294181</v>
      </c>
      <c r="N556" t="str">
        <f t="shared" si="16"/>
        <v>67-5</v>
      </c>
      <c r="O556" t="str">
        <f t="shared" si="17"/>
        <v>m</v>
      </c>
    </row>
    <row r="557" spans="1:15">
      <c r="A557">
        <v>67</v>
      </c>
      <c r="B557" t="s">
        <v>602</v>
      </c>
      <c r="C557" s="2" t="s">
        <v>55</v>
      </c>
      <c r="D557">
        <v>67</v>
      </c>
      <c r="E557" s="2">
        <v>6</v>
      </c>
      <c r="F557" s="2" t="s">
        <v>610</v>
      </c>
      <c r="G557">
        <v>8</v>
      </c>
      <c r="H557" t="s">
        <v>100</v>
      </c>
      <c r="I557" t="s">
        <v>34</v>
      </c>
      <c r="K557" t="s">
        <v>34</v>
      </c>
      <c r="L557">
        <f>VLOOKUP(A557&amp;"-"&amp;E557,Sheet4!$A$2:$J$578,10,FALSE)</f>
        <v>0.67506874427131069</v>
      </c>
      <c r="N557" t="str">
        <f t="shared" si="16"/>
        <v>67-6</v>
      </c>
      <c r="O557" t="str">
        <f t="shared" si="17"/>
        <v>m</v>
      </c>
    </row>
    <row r="558" spans="1:15">
      <c r="A558">
        <v>83</v>
      </c>
      <c r="B558" t="s">
        <v>761</v>
      </c>
      <c r="C558" s="2" t="s">
        <v>12</v>
      </c>
      <c r="D558">
        <v>83</v>
      </c>
      <c r="E558" s="2">
        <v>4</v>
      </c>
      <c r="F558" s="2" t="s">
        <v>766</v>
      </c>
      <c r="G558">
        <v>12</v>
      </c>
      <c r="H558" t="s">
        <v>742</v>
      </c>
      <c r="I558" t="s">
        <v>34</v>
      </c>
      <c r="K558" t="s">
        <v>34</v>
      </c>
      <c r="L558">
        <f>VLOOKUP(A558&amp;"-"&amp;E558,Sheet4!$A$2:$J$578,10,FALSE)</f>
        <v>0.67621071612570838</v>
      </c>
      <c r="N558" t="str">
        <f t="shared" si="16"/>
        <v>83-4</v>
      </c>
      <c r="O558" t="str">
        <f t="shared" si="17"/>
        <v>m</v>
      </c>
    </row>
    <row r="559" spans="1:15">
      <c r="A559">
        <v>6</v>
      </c>
      <c r="B559" t="s">
        <v>45</v>
      </c>
      <c r="C559" s="2" t="s">
        <v>60</v>
      </c>
      <c r="D559">
        <v>6</v>
      </c>
      <c r="E559" s="2">
        <v>8</v>
      </c>
      <c r="F559" s="2" t="s">
        <v>61</v>
      </c>
      <c r="G559">
        <v>8</v>
      </c>
      <c r="H559" t="s">
        <v>62</v>
      </c>
      <c r="I559" t="s">
        <v>34</v>
      </c>
      <c r="K559" t="s">
        <v>34</v>
      </c>
      <c r="L559">
        <f>VLOOKUP(A559&amp;"-"&amp;E559,Sheet4!$A$2:$J$578,10,FALSE)</f>
        <v>0.68130456695985819</v>
      </c>
      <c r="N559" t="str">
        <f t="shared" si="16"/>
        <v>6-8</v>
      </c>
      <c r="O559" t="str">
        <f t="shared" si="17"/>
        <v>m</v>
      </c>
    </row>
    <row r="560" spans="1:15">
      <c r="A560">
        <v>6</v>
      </c>
      <c r="B560" t="s">
        <v>45</v>
      </c>
      <c r="C560" s="2" t="s">
        <v>55</v>
      </c>
      <c r="D560">
        <v>6</v>
      </c>
      <c r="E560" s="2">
        <v>6</v>
      </c>
      <c r="F560" s="2" t="s">
        <v>56</v>
      </c>
      <c r="G560">
        <v>8</v>
      </c>
      <c r="H560" t="s">
        <v>57</v>
      </c>
      <c r="I560" t="s">
        <v>34</v>
      </c>
      <c r="K560" t="s">
        <v>34</v>
      </c>
      <c r="L560">
        <f>VLOOKUP(A560&amp;"-"&amp;E560,Sheet4!$A$2:$J$578,10,FALSE)</f>
        <v>0.68924343975602609</v>
      </c>
      <c r="N560" t="str">
        <f t="shared" si="16"/>
        <v>6-6</v>
      </c>
      <c r="O560" t="str">
        <f t="shared" si="17"/>
        <v>m</v>
      </c>
    </row>
    <row r="561" spans="1:17">
      <c r="A561" t="s">
        <v>1865</v>
      </c>
      <c r="C561" s="2" t="s">
        <v>3</v>
      </c>
      <c r="D561" t="s">
        <v>921</v>
      </c>
      <c r="E561" s="2">
        <v>1</v>
      </c>
      <c r="F561" s="2" t="s">
        <v>922</v>
      </c>
      <c r="G561">
        <v>5</v>
      </c>
      <c r="H561" t="s">
        <v>923</v>
      </c>
      <c r="I561" t="s">
        <v>34</v>
      </c>
      <c r="K561" t="s">
        <v>34</v>
      </c>
      <c r="L561">
        <f>VLOOKUP(A561&amp;"-"&amp;E561,Sheet4!$A$2:$J$578,10,FALSE)</f>
        <v>0.69120472008781564</v>
      </c>
      <c r="N561" t="str">
        <f t="shared" si="16"/>
        <v>ZN-1</v>
      </c>
      <c r="O561" t="str">
        <f t="shared" si="17"/>
        <v>m</v>
      </c>
    </row>
    <row r="562" spans="1:17">
      <c r="A562">
        <v>83</v>
      </c>
      <c r="B562" t="s">
        <v>761</v>
      </c>
      <c r="C562" s="2" t="s">
        <v>15</v>
      </c>
      <c r="D562">
        <v>83</v>
      </c>
      <c r="E562" s="2">
        <v>5</v>
      </c>
      <c r="F562" s="2" t="s">
        <v>767</v>
      </c>
      <c r="G562">
        <v>8</v>
      </c>
      <c r="H562" t="s">
        <v>636</v>
      </c>
      <c r="I562" t="s">
        <v>34</v>
      </c>
      <c r="K562" t="s">
        <v>34</v>
      </c>
      <c r="L562">
        <f>VLOOKUP(A562&amp;"-"&amp;E562,Sheet4!$A$2:$J$578,10,FALSE)</f>
        <v>0.69278140351373929</v>
      </c>
      <c r="N562" t="str">
        <f t="shared" si="16"/>
        <v>83-5</v>
      </c>
      <c r="O562" t="str">
        <f t="shared" si="17"/>
        <v>m</v>
      </c>
    </row>
    <row r="563" spans="1:17">
      <c r="A563">
        <v>67</v>
      </c>
      <c r="B563" t="s">
        <v>602</v>
      </c>
      <c r="C563" s="2" t="s">
        <v>58</v>
      </c>
      <c r="D563">
        <v>67</v>
      </c>
      <c r="E563" s="2">
        <v>7</v>
      </c>
      <c r="F563" s="2" t="s">
        <v>611</v>
      </c>
      <c r="G563">
        <v>8</v>
      </c>
      <c r="H563" t="s">
        <v>227</v>
      </c>
      <c r="I563" t="s">
        <v>34</v>
      </c>
      <c r="K563" t="s">
        <v>34</v>
      </c>
      <c r="L563">
        <f>VLOOKUP(A563&amp;"-"&amp;E563,Sheet4!$A$2:$J$578,10,FALSE)</f>
        <v>0.70331550136849963</v>
      </c>
      <c r="N563" t="str">
        <f t="shared" si="16"/>
        <v>67-7</v>
      </c>
      <c r="O563" t="str">
        <f t="shared" si="17"/>
        <v>m</v>
      </c>
    </row>
    <row r="564" spans="1:17">
      <c r="A564">
        <v>68</v>
      </c>
      <c r="B564" t="s">
        <v>614</v>
      </c>
      <c r="C564" s="2" t="s">
        <v>9</v>
      </c>
      <c r="D564">
        <v>68</v>
      </c>
      <c r="E564" s="2">
        <v>3</v>
      </c>
      <c r="F564" s="2" t="s">
        <v>617</v>
      </c>
      <c r="G564">
        <v>9</v>
      </c>
      <c r="H564" t="s">
        <v>78</v>
      </c>
      <c r="I564" t="s">
        <v>34</v>
      </c>
      <c r="K564" t="s">
        <v>34</v>
      </c>
      <c r="L564">
        <f>VLOOKUP(A564&amp;"-"&amp;E564,Sheet4!$A$2:$J$578,10,FALSE)</f>
        <v>0.71127076091154884</v>
      </c>
      <c r="N564" t="str">
        <f t="shared" si="16"/>
        <v>68-3</v>
      </c>
      <c r="O564" t="str">
        <f t="shared" si="17"/>
        <v>m</v>
      </c>
    </row>
    <row r="565" spans="1:17">
      <c r="A565">
        <v>67</v>
      </c>
      <c r="B565" t="s">
        <v>602</v>
      </c>
      <c r="C565" s="2" t="s">
        <v>60</v>
      </c>
      <c r="D565">
        <v>67</v>
      </c>
      <c r="E565" s="2">
        <v>8</v>
      </c>
      <c r="F565" s="2" t="s">
        <v>612</v>
      </c>
      <c r="G565">
        <v>9</v>
      </c>
      <c r="H565" t="s">
        <v>165</v>
      </c>
      <c r="I565" t="s">
        <v>34</v>
      </c>
      <c r="K565" t="s">
        <v>34</v>
      </c>
      <c r="L565">
        <f>VLOOKUP(A565&amp;"-"&amp;E565,Sheet4!$A$2:$J$578,10,FALSE)</f>
        <v>0.73072764233502974</v>
      </c>
      <c r="N565" t="str">
        <f t="shared" si="16"/>
        <v>67-8</v>
      </c>
      <c r="O565" t="str">
        <f t="shared" si="17"/>
        <v>m</v>
      </c>
    </row>
    <row r="566" spans="1:17">
      <c r="A566">
        <v>75</v>
      </c>
      <c r="B566" t="s">
        <v>672</v>
      </c>
      <c r="C566" s="2" t="s">
        <v>12</v>
      </c>
      <c r="D566">
        <v>75</v>
      </c>
      <c r="E566" s="2">
        <v>4</v>
      </c>
      <c r="F566" s="2" t="s">
        <v>676</v>
      </c>
      <c r="G566">
        <v>8</v>
      </c>
      <c r="H566" t="s">
        <v>62</v>
      </c>
      <c r="I566" t="s">
        <v>34</v>
      </c>
      <c r="K566" t="s">
        <v>34</v>
      </c>
      <c r="L566">
        <f>VLOOKUP(A566&amp;"-"&amp;E566,Sheet4!$A$2:$J$578,10,FALSE)</f>
        <v>0.75169786912932557</v>
      </c>
      <c r="N566" t="str">
        <f t="shared" si="16"/>
        <v>75-4</v>
      </c>
      <c r="O566" t="str">
        <f t="shared" si="17"/>
        <v>m</v>
      </c>
    </row>
    <row r="567" spans="1:17">
      <c r="A567">
        <v>75</v>
      </c>
      <c r="B567" t="s">
        <v>672</v>
      </c>
      <c r="C567" s="2" t="s">
        <v>130</v>
      </c>
      <c r="D567">
        <v>75</v>
      </c>
      <c r="E567" s="2">
        <v>14</v>
      </c>
      <c r="F567" s="2" t="s">
        <v>691</v>
      </c>
      <c r="G567">
        <v>7</v>
      </c>
      <c r="H567" t="s">
        <v>33</v>
      </c>
      <c r="I567">
        <v>0</v>
      </c>
      <c r="J567" s="1" t="s">
        <v>34</v>
      </c>
      <c r="K567" t="s">
        <v>34</v>
      </c>
      <c r="L567">
        <f>VLOOKUP(A567&amp;"-"&amp;E567,Sheet4!$A$2:$J$578,10,FALSE)</f>
        <v>0.76602602775144357</v>
      </c>
      <c r="N567" t="str">
        <f t="shared" si="16"/>
        <v>75-14</v>
      </c>
      <c r="O567" t="str">
        <f t="shared" si="17"/>
        <v>m</v>
      </c>
    </row>
    <row r="568" spans="1:17">
      <c r="A568" t="s">
        <v>1860</v>
      </c>
      <c r="B568" t="s">
        <v>884</v>
      </c>
      <c r="C568" s="2" t="s">
        <v>3</v>
      </c>
      <c r="D568">
        <v>971</v>
      </c>
      <c r="E568" s="2">
        <v>1</v>
      </c>
      <c r="F568" s="2" t="s">
        <v>435</v>
      </c>
      <c r="G568" t="e">
        <v>#VALUE!</v>
      </c>
      <c r="H568" t="e">
        <v>#VALUE!</v>
      </c>
      <c r="I568" t="e">
        <v>#VALUE!</v>
      </c>
      <c r="K568" t="s">
        <v>34</v>
      </c>
      <c r="L568">
        <f>VLOOKUP(A568&amp;"-"&amp;E568,Sheet4!$A$2:$J$578,10,FALSE)</f>
        <v>0.24661029304563348</v>
      </c>
      <c r="N568" t="str">
        <f t="shared" si="16"/>
        <v>ZA-1</v>
      </c>
      <c r="O568" t="str">
        <f t="shared" si="17"/>
        <v>m</v>
      </c>
      <c r="Q568" t="s">
        <v>1935</v>
      </c>
    </row>
    <row r="569" spans="1:17" ht="14.25">
      <c r="A569" t="s">
        <v>1860</v>
      </c>
      <c r="B569" t="s">
        <v>884</v>
      </c>
      <c r="C569" s="2" t="s">
        <v>9</v>
      </c>
      <c r="D569">
        <v>971</v>
      </c>
      <c r="E569" s="2">
        <v>3</v>
      </c>
      <c r="F569" s="2" t="s">
        <v>435</v>
      </c>
      <c r="G569" t="e">
        <v>#VALUE!</v>
      </c>
      <c r="H569" t="e">
        <v>#VALUE!</v>
      </c>
      <c r="I569" t="e">
        <v>#VALUE!</v>
      </c>
      <c r="K569" t="s">
        <v>34</v>
      </c>
      <c r="L569">
        <f>VLOOKUP(A569&amp;"-"&amp;E569,Sheet4!$A$2:$J$578,10,FALSE)</f>
        <v>0.26163024534119855</v>
      </c>
      <c r="N569" t="str">
        <f t="shared" si="16"/>
        <v>ZA-3</v>
      </c>
      <c r="O569" t="str">
        <f t="shared" si="17"/>
        <v>m</v>
      </c>
      <c r="Q569" s="4" t="s">
        <v>1941</v>
      </c>
    </row>
    <row r="570" spans="1:17">
      <c r="A570" t="s">
        <v>1862</v>
      </c>
      <c r="B570" t="s">
        <v>896</v>
      </c>
      <c r="C570" s="2" t="s">
        <v>3</v>
      </c>
      <c r="D570">
        <v>973</v>
      </c>
      <c r="E570" s="2">
        <v>1</v>
      </c>
      <c r="F570" s="2" t="s">
        <v>435</v>
      </c>
      <c r="G570" t="e">
        <v>#VALUE!</v>
      </c>
      <c r="H570" t="e">
        <v>#VALUE!</v>
      </c>
      <c r="I570" t="e">
        <v>#VALUE!</v>
      </c>
      <c r="K570" t="s">
        <v>34</v>
      </c>
      <c r="L570">
        <f>VLOOKUP(A570&amp;"-"&amp;E570,Sheet4!$A$2:$J$578,10,FALSE)</f>
        <v>0.37716317043634517</v>
      </c>
      <c r="N570" t="str">
        <f t="shared" si="16"/>
        <v>ZC-1</v>
      </c>
      <c r="O570" t="str">
        <f t="shared" si="17"/>
        <v>m</v>
      </c>
      <c r="Q570" t="s">
        <v>1935</v>
      </c>
    </row>
    <row r="571" spans="1:17" ht="14.25">
      <c r="A571">
        <v>91</v>
      </c>
      <c r="B571" t="s">
        <v>812</v>
      </c>
      <c r="C571" s="2" t="s">
        <v>120</v>
      </c>
      <c r="D571">
        <v>91</v>
      </c>
      <c r="E571" s="2">
        <v>10</v>
      </c>
      <c r="F571" s="2" t="s">
        <v>435</v>
      </c>
      <c r="G571" t="e">
        <v>#VALUE!</v>
      </c>
      <c r="H571" t="e">
        <v>#VALUE!</v>
      </c>
      <c r="I571" t="e">
        <v>#VALUE!</v>
      </c>
      <c r="K571" t="s">
        <v>34</v>
      </c>
      <c r="L571">
        <f>VLOOKUP(A571&amp;"-"&amp;E571,Sheet4!$A$2:$J$578,10,FALSE)</f>
        <v>0.41281859400449</v>
      </c>
      <c r="N571" t="str">
        <f t="shared" si="16"/>
        <v>91-10</v>
      </c>
      <c r="O571" t="str">
        <f t="shared" si="17"/>
        <v>m</v>
      </c>
      <c r="Q571" s="4" t="s">
        <v>1942</v>
      </c>
    </row>
    <row r="572" spans="1:17" ht="14.25">
      <c r="A572" t="s">
        <v>1869</v>
      </c>
      <c r="C572" s="2" t="s">
        <v>3</v>
      </c>
      <c r="D572" t="s">
        <v>918</v>
      </c>
      <c r="E572" s="2">
        <v>1</v>
      </c>
      <c r="F572" s="2" t="s">
        <v>435</v>
      </c>
      <c r="G572" t="e">
        <v>#VALUE!</v>
      </c>
      <c r="H572" t="e">
        <v>#VALUE!</v>
      </c>
      <c r="I572" t="e">
        <v>#VALUE!</v>
      </c>
      <c r="K572" t="s">
        <v>34</v>
      </c>
      <c r="L572">
        <f>VLOOKUP(A572&amp;"-"&amp;E572,Sheet4!$A$2:$J$578,10,FALSE)</f>
        <v>0.43935588713251589</v>
      </c>
      <c r="N572" t="str">
        <f t="shared" si="16"/>
        <v>ZW-1</v>
      </c>
      <c r="O572" t="str">
        <f t="shared" si="17"/>
        <v>m</v>
      </c>
      <c r="Q572" s="4" t="s">
        <v>1936</v>
      </c>
    </row>
    <row r="573" spans="1:17">
      <c r="A573">
        <v>91</v>
      </c>
      <c r="B573" t="s">
        <v>812</v>
      </c>
      <c r="C573" s="2" t="s">
        <v>60</v>
      </c>
      <c r="D573">
        <v>91</v>
      </c>
      <c r="E573" s="2">
        <v>8</v>
      </c>
      <c r="F573" s="2" t="s">
        <v>435</v>
      </c>
      <c r="G573" t="e">
        <v>#VALUE!</v>
      </c>
      <c r="H573" t="e">
        <v>#VALUE!</v>
      </c>
      <c r="I573" t="e">
        <v>#VALUE!</v>
      </c>
      <c r="K573" t="s">
        <v>34</v>
      </c>
      <c r="L573">
        <f>VLOOKUP(A573&amp;"-"&amp;E573,Sheet4!$A$2:$J$578,10,FALSE)</f>
        <v>0.45869747605397471</v>
      </c>
      <c r="N573" t="str">
        <f t="shared" si="16"/>
        <v>91-8</v>
      </c>
      <c r="O573" t="str">
        <f t="shared" si="17"/>
        <v>m</v>
      </c>
    </row>
    <row r="574" spans="1:17">
      <c r="A574">
        <v>54</v>
      </c>
      <c r="B574" t="s">
        <v>470</v>
      </c>
      <c r="C574" s="2" t="s">
        <v>3</v>
      </c>
      <c r="D574">
        <v>54</v>
      </c>
      <c r="E574" s="2">
        <v>1</v>
      </c>
      <c r="F574" s="2" t="s">
        <v>435</v>
      </c>
      <c r="G574" t="e">
        <v>#VALUE!</v>
      </c>
      <c r="H574" t="e">
        <v>#VALUE!</v>
      </c>
      <c r="I574" t="e">
        <v>#VALUE!</v>
      </c>
      <c r="K574" t="s">
        <v>34</v>
      </c>
      <c r="L574">
        <f>VLOOKUP(A574&amp;"-"&amp;E574,Sheet4!$A$2:$J$578,10,FALSE)</f>
        <v>0.46275634543012983</v>
      </c>
      <c r="N574" t="str">
        <f t="shared" si="16"/>
        <v>54-1</v>
      </c>
      <c r="O574" t="str">
        <f t="shared" si="17"/>
        <v>m</v>
      </c>
      <c r="Q574" t="s">
        <v>1935</v>
      </c>
    </row>
    <row r="575" spans="1:17" ht="14.25">
      <c r="A575">
        <v>48</v>
      </c>
      <c r="B575" t="s">
        <v>434</v>
      </c>
      <c r="C575" s="2" t="s">
        <v>3</v>
      </c>
      <c r="D575">
        <v>48</v>
      </c>
      <c r="E575" s="2">
        <v>1</v>
      </c>
      <c r="F575" s="2" t="s">
        <v>435</v>
      </c>
      <c r="G575" t="e">
        <v>#VALUE!</v>
      </c>
      <c r="H575" t="e">
        <v>#VALUE!</v>
      </c>
      <c r="I575" t="e">
        <v>#VALUE!</v>
      </c>
      <c r="K575" t="s">
        <v>34</v>
      </c>
      <c r="L575">
        <f>VLOOKUP(A575&amp;"-"&amp;E575,Sheet4!$A$2:$J$578,10,FALSE)</f>
        <v>0.500468486476357</v>
      </c>
      <c r="N575" t="str">
        <f t="shared" si="16"/>
        <v>48-1</v>
      </c>
      <c r="O575" t="str">
        <f t="shared" si="17"/>
        <v>m</v>
      </c>
      <c r="Q575" s="4" t="s">
        <v>1934</v>
      </c>
    </row>
    <row r="576" spans="1:17">
      <c r="A576" t="s">
        <v>1866</v>
      </c>
      <c r="C576" s="2" t="s">
        <v>9</v>
      </c>
      <c r="D576" t="s">
        <v>919</v>
      </c>
      <c r="E576" s="2">
        <v>3</v>
      </c>
      <c r="F576" s="2" t="s">
        <v>435</v>
      </c>
      <c r="G576" t="e">
        <v>#VALUE!</v>
      </c>
      <c r="H576" t="e">
        <v>#VALUE!</v>
      </c>
      <c r="I576" t="e">
        <v>#VALUE!</v>
      </c>
      <c r="K576" t="s">
        <v>34</v>
      </c>
      <c r="L576">
        <f>VLOOKUP(A576&amp;"-"&amp;E576,Sheet4!$A$2:$J$578,10,FALSE)</f>
        <v>0.51621507791660814</v>
      </c>
      <c r="N576" t="str">
        <f t="shared" si="16"/>
        <v>ZP-3</v>
      </c>
      <c r="O576" t="str">
        <f t="shared" si="17"/>
        <v>m</v>
      </c>
      <c r="Q576" t="s">
        <v>1935</v>
      </c>
    </row>
    <row r="577" spans="1:17" ht="14.25">
      <c r="A577" t="s">
        <v>1866</v>
      </c>
      <c r="C577" s="2" t="s">
        <v>3</v>
      </c>
      <c r="D577" t="s">
        <v>919</v>
      </c>
      <c r="E577" s="2">
        <v>1</v>
      </c>
      <c r="F577" s="2" t="s">
        <v>435</v>
      </c>
      <c r="G577" t="e">
        <v>#VALUE!</v>
      </c>
      <c r="H577" t="e">
        <v>#VALUE!</v>
      </c>
      <c r="I577" t="e">
        <v>#VALUE!</v>
      </c>
      <c r="K577" t="s">
        <v>294</v>
      </c>
      <c r="L577">
        <f>VLOOKUP(A577&amp;"-"&amp;E577,Sheet4!$A$2:$J$578,10,FALSE)</f>
        <v>0.55562236921226704</v>
      </c>
      <c r="N577" t="str">
        <f t="shared" si="16"/>
        <v>ZP-1</v>
      </c>
      <c r="O577" t="str">
        <f t="shared" si="17"/>
        <v>f</v>
      </c>
      <c r="Q577" s="4" t="s">
        <v>1943</v>
      </c>
    </row>
    <row r="578" spans="1:17" ht="14.25">
      <c r="A578">
        <v>92</v>
      </c>
      <c r="B578" t="s">
        <v>822</v>
      </c>
      <c r="C578" s="2" t="s">
        <v>55</v>
      </c>
      <c r="D578">
        <v>92</v>
      </c>
      <c r="E578" s="2">
        <v>6</v>
      </c>
      <c r="F578" s="2" t="s">
        <v>435</v>
      </c>
      <c r="G578" t="e">
        <v>#VALUE!</v>
      </c>
      <c r="H578" t="e">
        <v>#VALUE!</v>
      </c>
      <c r="I578" t="e">
        <v>#VALUE!</v>
      </c>
      <c r="K578" t="s">
        <v>34</v>
      </c>
      <c r="L578">
        <f>VLOOKUP(A578&amp;"-"&amp;E578,Sheet4!$A$2:$J$578,10,FALSE)</f>
        <v>0.68927301298486476</v>
      </c>
      <c r="N578" t="str">
        <f>A578&amp;"-"&amp;E578</f>
        <v>92-6</v>
      </c>
      <c r="O578" t="str">
        <f t="shared" si="17"/>
        <v>m</v>
      </c>
      <c r="Q578" s="4" t="s">
        <v>1944</v>
      </c>
    </row>
    <row r="580" spans="1:17">
      <c r="A580">
        <v>0.23</v>
      </c>
      <c r="B580">
        <f>COUNTIF(mUMP,"&lt;"&amp;A580)</f>
        <v>0</v>
      </c>
      <c r="C580">
        <f>COUNTIF(fUMP,"&lt;"&amp;A580)</f>
        <v>0</v>
      </c>
      <c r="D580">
        <f>COUNTIF(mPS,"&lt;"&amp;A580)</f>
        <v>0</v>
      </c>
      <c r="E580">
        <f>COUNTIF(fPS,"&lt;"&amp;A580)</f>
        <v>0</v>
      </c>
    </row>
    <row r="581" spans="1:17">
      <c r="A581">
        <f>A580+0.01</f>
        <v>0.24000000000000002</v>
      </c>
      <c r="B581">
        <f t="shared" ref="B581:B612" si="18">COUNTIF(mUMP,"&lt;="&amp;A581)-COUNTIF(mUMP,"&lt;"&amp;A580)</f>
        <v>1</v>
      </c>
      <c r="C581">
        <f t="shared" ref="C581:C612" si="19">COUNTIF(fUMP,"&lt;="&amp;A581)-COUNTIF(fUMP,"&lt;"&amp;A580)</f>
        <v>0</v>
      </c>
      <c r="D581">
        <f t="shared" ref="D581:D612" si="20">COUNTIF(mPS,"&lt;="&amp;A581)-COUNTIF(mPS,"&lt;"&amp;A580)</f>
        <v>1</v>
      </c>
      <c r="E581">
        <f t="shared" ref="E581:E612" si="21">COUNTIF(fPS,"&lt;="&amp;A581)-COUNTIF(fPS,"&lt;"&amp;A580)</f>
        <v>0</v>
      </c>
    </row>
    <row r="582" spans="1:17">
      <c r="A582">
        <f t="shared" ref="A582:A633" si="22">A581+0.01</f>
        <v>0.25</v>
      </c>
      <c r="B582">
        <f t="shared" si="18"/>
        <v>1</v>
      </c>
      <c r="C582">
        <f t="shared" si="19"/>
        <v>1</v>
      </c>
      <c r="D582">
        <f t="shared" si="20"/>
        <v>0</v>
      </c>
      <c r="E582">
        <f t="shared" si="21"/>
        <v>0</v>
      </c>
    </row>
    <row r="583" spans="1:17">
      <c r="A583">
        <f t="shared" si="22"/>
        <v>0.26</v>
      </c>
      <c r="B583">
        <f t="shared" si="18"/>
        <v>0</v>
      </c>
      <c r="C583">
        <f t="shared" si="19"/>
        <v>1</v>
      </c>
      <c r="D583">
        <f t="shared" si="20"/>
        <v>0</v>
      </c>
      <c r="E583">
        <f t="shared" si="21"/>
        <v>0</v>
      </c>
    </row>
    <row r="584" spans="1:17">
      <c r="A584">
        <f t="shared" si="22"/>
        <v>0.27</v>
      </c>
      <c r="B584">
        <f t="shared" si="18"/>
        <v>0</v>
      </c>
      <c r="C584">
        <f t="shared" si="19"/>
        <v>0</v>
      </c>
      <c r="D584">
        <f t="shared" si="20"/>
        <v>1</v>
      </c>
      <c r="E584">
        <f t="shared" si="21"/>
        <v>0</v>
      </c>
    </row>
    <row r="585" spans="1:17">
      <c r="A585">
        <f t="shared" si="22"/>
        <v>0.28000000000000003</v>
      </c>
      <c r="B585">
        <f t="shared" si="18"/>
        <v>2</v>
      </c>
      <c r="C585">
        <f t="shared" si="19"/>
        <v>3</v>
      </c>
      <c r="D585">
        <f t="shared" si="20"/>
        <v>0</v>
      </c>
      <c r="E585">
        <f t="shared" si="21"/>
        <v>0</v>
      </c>
    </row>
    <row r="586" spans="1:17">
      <c r="A586">
        <f t="shared" si="22"/>
        <v>0.29000000000000004</v>
      </c>
      <c r="B586">
        <f t="shared" si="18"/>
        <v>2</v>
      </c>
      <c r="C586">
        <f t="shared" si="19"/>
        <v>1</v>
      </c>
      <c r="D586">
        <f t="shared" si="20"/>
        <v>1</v>
      </c>
      <c r="E586">
        <f t="shared" si="21"/>
        <v>0</v>
      </c>
    </row>
    <row r="587" spans="1:17">
      <c r="A587">
        <f t="shared" si="22"/>
        <v>0.30000000000000004</v>
      </c>
      <c r="B587">
        <f t="shared" si="18"/>
        <v>3</v>
      </c>
      <c r="C587">
        <f t="shared" si="19"/>
        <v>1</v>
      </c>
      <c r="D587">
        <f t="shared" si="20"/>
        <v>1</v>
      </c>
      <c r="E587">
        <f t="shared" si="21"/>
        <v>0</v>
      </c>
    </row>
    <row r="588" spans="1:17">
      <c r="A588">
        <f t="shared" si="22"/>
        <v>0.31000000000000005</v>
      </c>
      <c r="B588">
        <f t="shared" si="18"/>
        <v>0</v>
      </c>
      <c r="C588">
        <f t="shared" si="19"/>
        <v>3</v>
      </c>
      <c r="D588">
        <f t="shared" si="20"/>
        <v>2</v>
      </c>
      <c r="E588">
        <f t="shared" si="21"/>
        <v>1</v>
      </c>
    </row>
    <row r="589" spans="1:17">
      <c r="A589">
        <f t="shared" si="22"/>
        <v>0.32000000000000006</v>
      </c>
      <c r="B589">
        <f t="shared" si="18"/>
        <v>1</v>
      </c>
      <c r="C589">
        <f t="shared" si="19"/>
        <v>1</v>
      </c>
      <c r="D589">
        <f t="shared" si="20"/>
        <v>0</v>
      </c>
      <c r="E589">
        <f t="shared" si="21"/>
        <v>0</v>
      </c>
    </row>
    <row r="590" spans="1:17">
      <c r="A590">
        <f t="shared" si="22"/>
        <v>0.33000000000000007</v>
      </c>
      <c r="B590">
        <f t="shared" si="18"/>
        <v>3</v>
      </c>
      <c r="C590">
        <f t="shared" si="19"/>
        <v>5</v>
      </c>
      <c r="D590">
        <f t="shared" si="20"/>
        <v>3</v>
      </c>
      <c r="E590">
        <f t="shared" si="21"/>
        <v>0</v>
      </c>
    </row>
    <row r="591" spans="1:17">
      <c r="A591">
        <f t="shared" si="22"/>
        <v>0.34000000000000008</v>
      </c>
      <c r="B591">
        <f t="shared" si="18"/>
        <v>4</v>
      </c>
      <c r="C591">
        <f t="shared" si="19"/>
        <v>0</v>
      </c>
      <c r="D591">
        <f t="shared" si="20"/>
        <v>1</v>
      </c>
      <c r="E591">
        <f t="shared" si="21"/>
        <v>0</v>
      </c>
    </row>
    <row r="592" spans="1:17">
      <c r="A592">
        <f t="shared" si="22"/>
        <v>0.35000000000000009</v>
      </c>
      <c r="B592">
        <f t="shared" si="18"/>
        <v>5</v>
      </c>
      <c r="C592">
        <f t="shared" si="19"/>
        <v>9</v>
      </c>
      <c r="D592">
        <f t="shared" si="20"/>
        <v>0</v>
      </c>
      <c r="E592">
        <f t="shared" si="21"/>
        <v>0</v>
      </c>
    </row>
    <row r="593" spans="1:16">
      <c r="A593">
        <f t="shared" si="22"/>
        <v>0.3600000000000001</v>
      </c>
      <c r="B593">
        <f t="shared" si="18"/>
        <v>4</v>
      </c>
      <c r="C593">
        <f t="shared" si="19"/>
        <v>6</v>
      </c>
      <c r="D593">
        <f t="shared" si="20"/>
        <v>1</v>
      </c>
      <c r="E593">
        <f t="shared" si="21"/>
        <v>0</v>
      </c>
    </row>
    <row r="594" spans="1:16">
      <c r="A594">
        <f t="shared" si="22"/>
        <v>0.37000000000000011</v>
      </c>
      <c r="B594">
        <f t="shared" si="18"/>
        <v>6</v>
      </c>
      <c r="C594">
        <f t="shared" si="19"/>
        <v>5</v>
      </c>
      <c r="D594">
        <f t="shared" si="20"/>
        <v>3</v>
      </c>
      <c r="E594">
        <f t="shared" si="21"/>
        <v>1</v>
      </c>
    </row>
    <row r="595" spans="1:16">
      <c r="A595">
        <f t="shared" si="22"/>
        <v>0.38000000000000012</v>
      </c>
      <c r="B595">
        <f t="shared" si="18"/>
        <v>4</v>
      </c>
      <c r="C595">
        <f t="shared" si="19"/>
        <v>2</v>
      </c>
      <c r="D595">
        <f t="shared" si="20"/>
        <v>2</v>
      </c>
      <c r="E595">
        <f t="shared" si="21"/>
        <v>0</v>
      </c>
    </row>
    <row r="596" spans="1:16">
      <c r="A596">
        <f t="shared" si="22"/>
        <v>0.39000000000000012</v>
      </c>
      <c r="B596">
        <f t="shared" si="18"/>
        <v>8</v>
      </c>
      <c r="C596">
        <f t="shared" si="19"/>
        <v>5</v>
      </c>
      <c r="D596">
        <f t="shared" si="20"/>
        <v>2</v>
      </c>
      <c r="E596">
        <f t="shared" si="21"/>
        <v>0</v>
      </c>
    </row>
    <row r="597" spans="1:16">
      <c r="A597">
        <f t="shared" si="22"/>
        <v>0.40000000000000013</v>
      </c>
      <c r="B597">
        <f t="shared" si="18"/>
        <v>9</v>
      </c>
      <c r="C597">
        <f t="shared" si="19"/>
        <v>6</v>
      </c>
      <c r="D597">
        <f t="shared" si="20"/>
        <v>8</v>
      </c>
      <c r="E597">
        <f t="shared" si="21"/>
        <v>3</v>
      </c>
      <c r="K597">
        <f>SUM(B580:B597)</f>
        <v>53</v>
      </c>
      <c r="L597">
        <f>SUM(C580:C597)</f>
        <v>49</v>
      </c>
      <c r="M597">
        <f>SUM(D580:D597)</f>
        <v>26</v>
      </c>
      <c r="N597">
        <f>SUM(E580:E597)</f>
        <v>5</v>
      </c>
      <c r="O597">
        <f>L597/(K597+L597)</f>
        <v>0.48039215686274511</v>
      </c>
      <c r="P597">
        <f>N597/(N597+M597)</f>
        <v>0.16129032258064516</v>
      </c>
    </row>
    <row r="598" spans="1:16">
      <c r="A598">
        <f t="shared" si="22"/>
        <v>0.41000000000000014</v>
      </c>
      <c r="B598">
        <f t="shared" si="18"/>
        <v>13</v>
      </c>
      <c r="C598">
        <f t="shared" si="19"/>
        <v>8</v>
      </c>
      <c r="D598">
        <f t="shared" si="20"/>
        <v>4</v>
      </c>
      <c r="E598">
        <f t="shared" si="21"/>
        <v>0</v>
      </c>
    </row>
    <row r="599" spans="1:16">
      <c r="A599">
        <f t="shared" si="22"/>
        <v>0.42000000000000015</v>
      </c>
      <c r="B599">
        <f t="shared" si="18"/>
        <v>14</v>
      </c>
      <c r="C599">
        <f t="shared" si="19"/>
        <v>6</v>
      </c>
      <c r="D599">
        <f t="shared" si="20"/>
        <v>4</v>
      </c>
      <c r="E599">
        <f t="shared" si="21"/>
        <v>1</v>
      </c>
    </row>
    <row r="600" spans="1:16">
      <c r="A600">
        <f t="shared" si="22"/>
        <v>0.43000000000000016</v>
      </c>
      <c r="B600">
        <f t="shared" si="18"/>
        <v>6</v>
      </c>
      <c r="C600">
        <f t="shared" si="19"/>
        <v>4</v>
      </c>
      <c r="D600">
        <f t="shared" si="20"/>
        <v>4</v>
      </c>
      <c r="E600">
        <f t="shared" si="21"/>
        <v>2</v>
      </c>
    </row>
    <row r="601" spans="1:16">
      <c r="A601">
        <f t="shared" si="22"/>
        <v>0.44000000000000017</v>
      </c>
      <c r="B601">
        <f t="shared" si="18"/>
        <v>17</v>
      </c>
      <c r="C601">
        <f t="shared" si="19"/>
        <v>4</v>
      </c>
      <c r="D601">
        <f t="shared" si="20"/>
        <v>6</v>
      </c>
      <c r="E601">
        <f t="shared" si="21"/>
        <v>4</v>
      </c>
    </row>
    <row r="602" spans="1:16">
      <c r="A602">
        <f t="shared" si="22"/>
        <v>0.45000000000000018</v>
      </c>
      <c r="B602">
        <f t="shared" si="18"/>
        <v>17</v>
      </c>
      <c r="C602">
        <f t="shared" si="19"/>
        <v>7</v>
      </c>
      <c r="D602">
        <f t="shared" si="20"/>
        <v>6</v>
      </c>
      <c r="E602">
        <f t="shared" si="21"/>
        <v>8</v>
      </c>
      <c r="K602">
        <f>SUM(B598:B602)</f>
        <v>67</v>
      </c>
      <c r="L602">
        <f>SUM(C598:C602)</f>
        <v>29</v>
      </c>
      <c r="M602">
        <f>SUM(D598:D602)</f>
        <v>24</v>
      </c>
      <c r="N602">
        <f>SUM(E598:E602)</f>
        <v>15</v>
      </c>
      <c r="O602">
        <f>L602/(K602+L602)</f>
        <v>0.30208333333333331</v>
      </c>
      <c r="P602">
        <f>N602/(N602+M602)</f>
        <v>0.38461538461538464</v>
      </c>
    </row>
    <row r="603" spans="1:16">
      <c r="A603">
        <f t="shared" si="22"/>
        <v>0.46000000000000019</v>
      </c>
      <c r="B603">
        <f t="shared" si="18"/>
        <v>12</v>
      </c>
      <c r="C603">
        <f t="shared" si="19"/>
        <v>2</v>
      </c>
      <c r="D603">
        <f t="shared" si="20"/>
        <v>7</v>
      </c>
      <c r="E603">
        <f t="shared" si="21"/>
        <v>6</v>
      </c>
    </row>
    <row r="604" spans="1:16">
      <c r="A604">
        <f t="shared" si="22"/>
        <v>0.4700000000000002</v>
      </c>
      <c r="B604">
        <f t="shared" si="18"/>
        <v>17</v>
      </c>
      <c r="C604">
        <f t="shared" si="19"/>
        <v>7</v>
      </c>
      <c r="D604">
        <f t="shared" si="20"/>
        <v>10</v>
      </c>
      <c r="E604">
        <f t="shared" si="21"/>
        <v>14</v>
      </c>
    </row>
    <row r="605" spans="1:16">
      <c r="A605">
        <f t="shared" si="22"/>
        <v>0.4800000000000002</v>
      </c>
      <c r="B605">
        <f t="shared" si="18"/>
        <v>19</v>
      </c>
      <c r="C605">
        <f t="shared" si="19"/>
        <v>3</v>
      </c>
      <c r="D605">
        <f t="shared" si="20"/>
        <v>10</v>
      </c>
      <c r="E605">
        <f t="shared" si="21"/>
        <v>10</v>
      </c>
    </row>
    <row r="606" spans="1:16">
      <c r="A606">
        <f t="shared" si="22"/>
        <v>0.49000000000000021</v>
      </c>
      <c r="B606">
        <f t="shared" si="18"/>
        <v>30</v>
      </c>
      <c r="C606">
        <f t="shared" si="19"/>
        <v>8</v>
      </c>
      <c r="D606">
        <f t="shared" si="20"/>
        <v>14</v>
      </c>
      <c r="E606">
        <f t="shared" si="21"/>
        <v>28</v>
      </c>
    </row>
    <row r="607" spans="1:16">
      <c r="A607">
        <f t="shared" si="22"/>
        <v>0.50000000000000022</v>
      </c>
      <c r="B607">
        <f t="shared" si="18"/>
        <v>26</v>
      </c>
      <c r="C607">
        <f t="shared" si="19"/>
        <v>4</v>
      </c>
      <c r="D607">
        <f t="shared" si="20"/>
        <v>8</v>
      </c>
      <c r="E607">
        <f t="shared" si="21"/>
        <v>9</v>
      </c>
      <c r="K607">
        <f>SUM(B603:B607)</f>
        <v>104</v>
      </c>
      <c r="L607">
        <f>SUM(C603:C607)</f>
        <v>24</v>
      </c>
      <c r="M607">
        <f>SUM(D603:D607)</f>
        <v>49</v>
      </c>
      <c r="N607">
        <f>SUM(E603:E607)</f>
        <v>67</v>
      </c>
      <c r="O607">
        <f>L607/(K607+L607)</f>
        <v>0.1875</v>
      </c>
      <c r="P607">
        <f>N607/(N607+M607)</f>
        <v>0.57758620689655171</v>
      </c>
    </row>
    <row r="608" spans="1:16">
      <c r="A608">
        <f t="shared" si="22"/>
        <v>0.51000000000000023</v>
      </c>
      <c r="B608">
        <f t="shared" si="18"/>
        <v>20</v>
      </c>
      <c r="C608">
        <f t="shared" si="19"/>
        <v>4</v>
      </c>
      <c r="D608">
        <f t="shared" si="20"/>
        <v>10</v>
      </c>
      <c r="E608">
        <f t="shared" si="21"/>
        <v>13</v>
      </c>
    </row>
    <row r="609" spans="1:16">
      <c r="A609">
        <f t="shared" si="22"/>
        <v>0.52000000000000024</v>
      </c>
      <c r="B609">
        <f t="shared" si="18"/>
        <v>29</v>
      </c>
      <c r="C609">
        <f t="shared" si="19"/>
        <v>1</v>
      </c>
      <c r="D609">
        <f t="shared" si="20"/>
        <v>16</v>
      </c>
      <c r="E609">
        <f t="shared" si="21"/>
        <v>28</v>
      </c>
    </row>
    <row r="610" spans="1:16">
      <c r="A610">
        <f t="shared" si="22"/>
        <v>0.53000000000000025</v>
      </c>
      <c r="B610">
        <f t="shared" si="18"/>
        <v>25</v>
      </c>
      <c r="C610">
        <f t="shared" si="19"/>
        <v>4</v>
      </c>
      <c r="D610">
        <f t="shared" si="20"/>
        <v>23</v>
      </c>
      <c r="E610">
        <f t="shared" si="21"/>
        <v>8</v>
      </c>
    </row>
    <row r="611" spans="1:16">
      <c r="A611">
        <f t="shared" si="22"/>
        <v>0.54000000000000026</v>
      </c>
      <c r="B611">
        <f t="shared" si="18"/>
        <v>17</v>
      </c>
      <c r="C611">
        <f t="shared" si="19"/>
        <v>8</v>
      </c>
      <c r="D611">
        <f t="shared" si="20"/>
        <v>9</v>
      </c>
      <c r="E611">
        <f t="shared" si="21"/>
        <v>12</v>
      </c>
    </row>
    <row r="612" spans="1:16">
      <c r="A612">
        <f t="shared" si="22"/>
        <v>0.55000000000000027</v>
      </c>
      <c r="B612">
        <f t="shared" si="18"/>
        <v>12</v>
      </c>
      <c r="C612">
        <f t="shared" si="19"/>
        <v>4</v>
      </c>
      <c r="D612">
        <f t="shared" si="20"/>
        <v>6</v>
      </c>
      <c r="E612">
        <f t="shared" si="21"/>
        <v>7</v>
      </c>
      <c r="K612">
        <f>SUM(B608:B612)</f>
        <v>103</v>
      </c>
      <c r="L612">
        <f>SUM(C608:C612)</f>
        <v>21</v>
      </c>
      <c r="M612">
        <f>SUM(D608:D612)</f>
        <v>64</v>
      </c>
      <c r="N612">
        <f>SUM(E608:E612)</f>
        <v>68</v>
      </c>
      <c r="O612">
        <f>L612/(K612+L612)</f>
        <v>0.16935483870967741</v>
      </c>
      <c r="P612">
        <f>N612/(N612+M612)</f>
        <v>0.51515151515151514</v>
      </c>
    </row>
    <row r="613" spans="1:16">
      <c r="A613">
        <f t="shared" si="22"/>
        <v>0.56000000000000028</v>
      </c>
      <c r="B613">
        <f t="shared" ref="B613:B633" si="23">COUNTIF(mUMP,"&lt;="&amp;A613)-COUNTIF(mUMP,"&lt;"&amp;A612)</f>
        <v>21</v>
      </c>
      <c r="C613">
        <f t="shared" ref="C613:C633" si="24">COUNTIF(fUMP,"&lt;="&amp;A613)-COUNTIF(fUMP,"&lt;"&amp;A612)</f>
        <v>3</v>
      </c>
      <c r="D613">
        <f t="shared" ref="D613:D633" si="25">COUNTIF(mPS,"&lt;="&amp;A613)-COUNTIF(mPS,"&lt;"&amp;A612)</f>
        <v>5</v>
      </c>
      <c r="E613">
        <f t="shared" ref="E613:E633" si="26">COUNTIF(fPS,"&lt;="&amp;A613)-COUNTIF(fPS,"&lt;"&amp;A612)</f>
        <v>14</v>
      </c>
    </row>
    <row r="614" spans="1:16">
      <c r="A614">
        <f t="shared" si="22"/>
        <v>0.57000000000000028</v>
      </c>
      <c r="B614">
        <f t="shared" si="23"/>
        <v>16</v>
      </c>
      <c r="C614">
        <f t="shared" si="24"/>
        <v>1</v>
      </c>
      <c r="D614">
        <f t="shared" si="25"/>
        <v>8</v>
      </c>
      <c r="E614">
        <f t="shared" si="26"/>
        <v>17</v>
      </c>
    </row>
    <row r="615" spans="1:16">
      <c r="A615">
        <f t="shared" si="22"/>
        <v>0.58000000000000029</v>
      </c>
      <c r="B615">
        <f t="shared" si="23"/>
        <v>7</v>
      </c>
      <c r="C615">
        <f t="shared" si="24"/>
        <v>1</v>
      </c>
      <c r="D615">
        <f t="shared" si="25"/>
        <v>1</v>
      </c>
      <c r="E615">
        <f t="shared" si="26"/>
        <v>5</v>
      </c>
    </row>
    <row r="616" spans="1:16">
      <c r="A616">
        <f t="shared" si="22"/>
        <v>0.5900000000000003</v>
      </c>
      <c r="B616">
        <f t="shared" si="23"/>
        <v>8</v>
      </c>
      <c r="C616">
        <f t="shared" si="24"/>
        <v>1</v>
      </c>
      <c r="D616">
        <f t="shared" si="25"/>
        <v>6</v>
      </c>
      <c r="E616">
        <f t="shared" si="26"/>
        <v>11</v>
      </c>
    </row>
    <row r="617" spans="1:16">
      <c r="A617">
        <f t="shared" si="22"/>
        <v>0.60000000000000031</v>
      </c>
      <c r="B617">
        <f t="shared" si="23"/>
        <v>4</v>
      </c>
      <c r="C617">
        <f t="shared" si="24"/>
        <v>4</v>
      </c>
      <c r="D617">
        <f t="shared" si="25"/>
        <v>12</v>
      </c>
      <c r="E617">
        <f t="shared" si="26"/>
        <v>14</v>
      </c>
      <c r="K617">
        <f>SUM(B613:B617)</f>
        <v>56</v>
      </c>
      <c r="L617">
        <f>SUM(C613:C617)</f>
        <v>10</v>
      </c>
      <c r="M617">
        <f>SUM(D613:D617)</f>
        <v>32</v>
      </c>
      <c r="N617">
        <f>SUM(E613:E617)</f>
        <v>61</v>
      </c>
      <c r="O617">
        <f>L617/(K617+L617)</f>
        <v>0.15151515151515152</v>
      </c>
      <c r="P617">
        <f>N617/(N617+M617)</f>
        <v>0.65591397849462363</v>
      </c>
    </row>
    <row r="618" spans="1:16">
      <c r="A618">
        <f t="shared" si="22"/>
        <v>0.61000000000000032</v>
      </c>
      <c r="B618">
        <f t="shared" si="23"/>
        <v>14</v>
      </c>
      <c r="C618">
        <f t="shared" si="24"/>
        <v>2</v>
      </c>
      <c r="D618">
        <f t="shared" si="25"/>
        <v>6</v>
      </c>
      <c r="E618">
        <f t="shared" si="26"/>
        <v>5</v>
      </c>
      <c r="K618">
        <f>SUM(B618:B633)</f>
        <v>40</v>
      </c>
      <c r="L618">
        <f>SUM(C618:C633)</f>
        <v>9</v>
      </c>
      <c r="M618">
        <f>SUM(D618:D633)</f>
        <v>73</v>
      </c>
      <c r="N618">
        <f>SUM(E618:E633)</f>
        <v>26</v>
      </c>
      <c r="O618">
        <f>L618/(K618+L618)</f>
        <v>0.18367346938775511</v>
      </c>
      <c r="P618">
        <f>N618/(N618+M618)</f>
        <v>0.26262626262626265</v>
      </c>
    </row>
    <row r="619" spans="1:16">
      <c r="A619">
        <f t="shared" si="22"/>
        <v>0.62000000000000033</v>
      </c>
      <c r="B619">
        <f t="shared" si="23"/>
        <v>6</v>
      </c>
      <c r="C619">
        <f t="shared" si="24"/>
        <v>0</v>
      </c>
      <c r="D619">
        <f t="shared" si="25"/>
        <v>10</v>
      </c>
      <c r="E619">
        <f t="shared" si="26"/>
        <v>12</v>
      </c>
    </row>
    <row r="620" spans="1:16">
      <c r="A620">
        <f t="shared" si="22"/>
        <v>0.63000000000000034</v>
      </c>
      <c r="B620">
        <f t="shared" si="23"/>
        <v>2</v>
      </c>
      <c r="C620">
        <f t="shared" si="24"/>
        <v>2</v>
      </c>
      <c r="D620">
        <f t="shared" si="25"/>
        <v>11</v>
      </c>
      <c r="E620">
        <f t="shared" si="26"/>
        <v>3</v>
      </c>
    </row>
    <row r="621" spans="1:16">
      <c r="A621">
        <f t="shared" si="22"/>
        <v>0.64000000000000035</v>
      </c>
      <c r="B621">
        <f t="shared" si="23"/>
        <v>3</v>
      </c>
      <c r="C621">
        <f t="shared" si="24"/>
        <v>1</v>
      </c>
      <c r="D621">
        <f t="shared" si="25"/>
        <v>7</v>
      </c>
      <c r="E621">
        <f t="shared" si="26"/>
        <v>1</v>
      </c>
    </row>
    <row r="622" spans="1:16">
      <c r="A622">
        <f t="shared" si="22"/>
        <v>0.65000000000000036</v>
      </c>
      <c r="B622">
        <f t="shared" si="23"/>
        <v>1</v>
      </c>
      <c r="C622">
        <f t="shared" si="24"/>
        <v>1</v>
      </c>
      <c r="D622">
        <f t="shared" si="25"/>
        <v>5</v>
      </c>
      <c r="E622">
        <f t="shared" si="26"/>
        <v>2</v>
      </c>
    </row>
    <row r="623" spans="1:16">
      <c r="A623">
        <f t="shared" si="22"/>
        <v>0.66000000000000036</v>
      </c>
      <c r="B623">
        <f t="shared" si="23"/>
        <v>2</v>
      </c>
      <c r="C623">
        <f t="shared" si="24"/>
        <v>0</v>
      </c>
      <c r="D623">
        <f t="shared" si="25"/>
        <v>4</v>
      </c>
      <c r="E623">
        <f t="shared" si="26"/>
        <v>3</v>
      </c>
    </row>
    <row r="624" spans="1:16">
      <c r="A624">
        <f t="shared" si="22"/>
        <v>0.67000000000000037</v>
      </c>
      <c r="B624">
        <f t="shared" si="23"/>
        <v>1</v>
      </c>
      <c r="C624">
        <f t="shared" si="24"/>
        <v>2</v>
      </c>
      <c r="D624">
        <f t="shared" si="25"/>
        <v>2</v>
      </c>
      <c r="E624">
        <f t="shared" si="26"/>
        <v>0</v>
      </c>
    </row>
    <row r="625" spans="1:19">
      <c r="A625">
        <f t="shared" si="22"/>
        <v>0.68000000000000038</v>
      </c>
      <c r="B625">
        <f t="shared" si="23"/>
        <v>3</v>
      </c>
      <c r="C625">
        <f t="shared" si="24"/>
        <v>0</v>
      </c>
      <c r="D625">
        <f t="shared" si="25"/>
        <v>10</v>
      </c>
      <c r="E625">
        <f t="shared" si="26"/>
        <v>0</v>
      </c>
    </row>
    <row r="626" spans="1:19">
      <c r="A626">
        <f t="shared" si="22"/>
        <v>0.69000000000000039</v>
      </c>
      <c r="B626">
        <f t="shared" si="23"/>
        <v>2</v>
      </c>
      <c r="C626">
        <f t="shared" si="24"/>
        <v>0</v>
      </c>
      <c r="D626">
        <f t="shared" si="25"/>
        <v>0</v>
      </c>
      <c r="E626">
        <f t="shared" si="26"/>
        <v>0</v>
      </c>
      <c r="M626" t="s">
        <v>1883</v>
      </c>
      <c r="N626">
        <v>0.48039215686274511</v>
      </c>
      <c r="O626">
        <v>0.70967741935483875</v>
      </c>
      <c r="P626">
        <v>53</v>
      </c>
      <c r="Q626">
        <v>49</v>
      </c>
      <c r="R626">
        <v>9</v>
      </c>
      <c r="S626">
        <v>22</v>
      </c>
    </row>
    <row r="627" spans="1:19">
      <c r="A627">
        <f t="shared" si="22"/>
        <v>0.7000000000000004</v>
      </c>
      <c r="B627">
        <f t="shared" si="23"/>
        <v>2</v>
      </c>
      <c r="C627">
        <f t="shared" si="24"/>
        <v>1</v>
      </c>
      <c r="D627">
        <f t="shared" si="25"/>
        <v>4</v>
      </c>
      <c r="E627">
        <f t="shared" si="26"/>
        <v>0</v>
      </c>
      <c r="M627" t="s">
        <v>1884</v>
      </c>
      <c r="N627">
        <v>0.30208333333333331</v>
      </c>
      <c r="O627">
        <v>0.48717948717948717</v>
      </c>
      <c r="P627">
        <v>67</v>
      </c>
      <c r="Q627">
        <v>29</v>
      </c>
      <c r="R627">
        <v>20</v>
      </c>
      <c r="S627">
        <v>19</v>
      </c>
    </row>
    <row r="628" spans="1:19">
      <c r="A628">
        <f t="shared" si="22"/>
        <v>0.71000000000000041</v>
      </c>
      <c r="B628">
        <f t="shared" si="23"/>
        <v>1</v>
      </c>
      <c r="C628">
        <f t="shared" si="24"/>
        <v>0</v>
      </c>
      <c r="D628">
        <f t="shared" si="25"/>
        <v>2</v>
      </c>
      <c r="E628">
        <f t="shared" si="26"/>
        <v>0</v>
      </c>
      <c r="M628" t="s">
        <v>1885</v>
      </c>
      <c r="N628">
        <v>0.1875</v>
      </c>
      <c r="O628">
        <v>0.46551724137931033</v>
      </c>
      <c r="P628">
        <v>104</v>
      </c>
      <c r="Q628">
        <v>24</v>
      </c>
      <c r="R628">
        <v>62</v>
      </c>
      <c r="S628">
        <v>54</v>
      </c>
    </row>
    <row r="629" spans="1:19">
      <c r="A629">
        <f t="shared" si="22"/>
        <v>0.72000000000000042</v>
      </c>
      <c r="B629">
        <f t="shared" si="23"/>
        <v>1</v>
      </c>
      <c r="C629">
        <f t="shared" si="24"/>
        <v>0</v>
      </c>
      <c r="D629">
        <f t="shared" si="25"/>
        <v>1</v>
      </c>
      <c r="E629">
        <f t="shared" si="26"/>
        <v>0</v>
      </c>
      <c r="M629" t="s">
        <v>1886</v>
      </c>
      <c r="N629">
        <v>0.16935483870967741</v>
      </c>
      <c r="O629">
        <v>0.50757575757575757</v>
      </c>
      <c r="P629">
        <v>103</v>
      </c>
      <c r="Q629">
        <v>21</v>
      </c>
      <c r="R629">
        <v>65</v>
      </c>
      <c r="S629">
        <v>67</v>
      </c>
    </row>
    <row r="630" spans="1:19">
      <c r="A630">
        <f t="shared" si="22"/>
        <v>0.73000000000000043</v>
      </c>
      <c r="B630">
        <f t="shared" si="23"/>
        <v>0</v>
      </c>
      <c r="C630">
        <f t="shared" si="24"/>
        <v>0</v>
      </c>
      <c r="D630">
        <f t="shared" si="25"/>
        <v>8</v>
      </c>
      <c r="E630">
        <f t="shared" si="26"/>
        <v>0</v>
      </c>
      <c r="M630" t="s">
        <v>1887</v>
      </c>
      <c r="N630">
        <v>0.15151515151515152</v>
      </c>
      <c r="O630">
        <v>0.40860215053763443</v>
      </c>
      <c r="P630">
        <v>56</v>
      </c>
      <c r="Q630">
        <v>10</v>
      </c>
      <c r="R630">
        <v>55</v>
      </c>
      <c r="S630">
        <v>38</v>
      </c>
    </row>
    <row r="631" spans="1:19">
      <c r="A631">
        <f t="shared" si="22"/>
        <v>0.74000000000000044</v>
      </c>
      <c r="B631">
        <f t="shared" si="23"/>
        <v>1</v>
      </c>
      <c r="C631">
        <f t="shared" si="24"/>
        <v>0</v>
      </c>
      <c r="D631">
        <f t="shared" si="25"/>
        <v>0</v>
      </c>
      <c r="E631">
        <f t="shared" si="26"/>
        <v>0</v>
      </c>
      <c r="M631" t="s">
        <v>1888</v>
      </c>
      <c r="N631">
        <v>0.18367346938775511</v>
      </c>
      <c r="O631">
        <v>0.42424242424242425</v>
      </c>
      <c r="P631">
        <v>40</v>
      </c>
      <c r="Q631">
        <v>9</v>
      </c>
      <c r="R631">
        <v>57</v>
      </c>
      <c r="S631">
        <v>42</v>
      </c>
    </row>
    <row r="632" spans="1:19">
      <c r="A632">
        <f t="shared" si="22"/>
        <v>0.75000000000000044</v>
      </c>
      <c r="B632">
        <f t="shared" si="23"/>
        <v>0</v>
      </c>
      <c r="C632">
        <f t="shared" si="24"/>
        <v>0</v>
      </c>
      <c r="D632">
        <f t="shared" si="25"/>
        <v>1</v>
      </c>
      <c r="E632">
        <f t="shared" si="26"/>
        <v>0</v>
      </c>
    </row>
    <row r="633" spans="1:19">
      <c r="A633">
        <f t="shared" si="22"/>
        <v>0.76000000000000045</v>
      </c>
      <c r="B633">
        <f t="shared" si="23"/>
        <v>1</v>
      </c>
      <c r="C633">
        <f t="shared" si="24"/>
        <v>0</v>
      </c>
      <c r="D633">
        <f t="shared" si="25"/>
        <v>2</v>
      </c>
      <c r="E633">
        <f t="shared" si="26"/>
        <v>0</v>
      </c>
    </row>
    <row r="634" spans="1:19">
      <c r="B634">
        <f>SUM(B580:B633)</f>
        <v>423</v>
      </c>
      <c r="C634">
        <f>SUM(C580:C633)</f>
        <v>142</v>
      </c>
      <c r="D634">
        <f>SUM(D580:D633)</f>
        <v>268</v>
      </c>
      <c r="E634">
        <f>SUM(E580:E633)</f>
        <v>242</v>
      </c>
    </row>
  </sheetData>
  <sortState ref="A2:L578">
    <sortCondition ref="K2:K578"/>
    <sortCondition ref="L2:L57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63"/>
  <sheetViews>
    <sheetView tabSelected="1" topLeftCell="A489" workbookViewId="0">
      <selection activeCell="G495" sqref="G495"/>
    </sheetView>
  </sheetViews>
  <sheetFormatPr defaultRowHeight="12.75"/>
  <sheetData>
    <row r="2" spans="1:14">
      <c r="A2">
        <v>530</v>
      </c>
      <c r="B2">
        <v>1</v>
      </c>
      <c r="C2" t="s">
        <v>1798</v>
      </c>
      <c r="D2" t="s">
        <v>1799</v>
      </c>
      <c r="E2">
        <v>1</v>
      </c>
      <c r="F2">
        <f>B2</f>
        <v>1</v>
      </c>
      <c r="G2" t="str">
        <f>UPPER(E2)&amp;"-"&amp;F2</f>
        <v>1-1</v>
      </c>
      <c r="H2">
        <v>1</v>
      </c>
      <c r="I2" t="s">
        <v>1798</v>
      </c>
      <c r="J2" t="s">
        <v>1800</v>
      </c>
      <c r="K2">
        <v>6</v>
      </c>
      <c r="L2" t="s">
        <v>546</v>
      </c>
      <c r="M2" t="s">
        <v>34</v>
      </c>
      <c r="N2">
        <f>VLOOKUP(G2,Sheet4!$A$2:$J$578,9)</f>
        <v>0.46862789222806406</v>
      </c>
    </row>
    <row r="3" spans="1:14">
      <c r="A3">
        <v>498</v>
      </c>
      <c r="B3">
        <v>1</v>
      </c>
      <c r="C3" t="s">
        <v>1752</v>
      </c>
      <c r="D3" t="s">
        <v>1753</v>
      </c>
      <c r="E3">
        <v>3</v>
      </c>
      <c r="F3">
        <f>B3</f>
        <v>1</v>
      </c>
      <c r="G3" t="str">
        <f>UPPER(E3)&amp;"-"&amp;F3</f>
        <v>3-1</v>
      </c>
      <c r="H3">
        <v>1</v>
      </c>
      <c r="I3" t="s">
        <v>1752</v>
      </c>
      <c r="J3" t="s">
        <v>1752</v>
      </c>
      <c r="K3">
        <v>11</v>
      </c>
      <c r="L3" t="s">
        <v>115</v>
      </c>
      <c r="M3" t="s">
        <v>34</v>
      </c>
      <c r="N3">
        <f>VLOOKUP(G3,Sheet4!$A$2:$J$578,9)</f>
        <v>0.46920806274774396</v>
      </c>
    </row>
    <row r="4" spans="1:14">
      <c r="A4">
        <v>496</v>
      </c>
      <c r="B4">
        <v>1</v>
      </c>
      <c r="C4" t="s">
        <v>1749</v>
      </c>
      <c r="D4" t="s">
        <v>1750</v>
      </c>
      <c r="E4">
        <v>4</v>
      </c>
      <c r="F4">
        <f>B4</f>
        <v>1</v>
      </c>
      <c r="G4" t="str">
        <f>UPPER(E4)&amp;"-"&amp;F4</f>
        <v>4-1</v>
      </c>
      <c r="H4">
        <v>1</v>
      </c>
      <c r="I4" t="s">
        <v>1749</v>
      </c>
      <c r="J4" t="s">
        <v>1749</v>
      </c>
      <c r="K4">
        <v>7</v>
      </c>
      <c r="L4" t="s">
        <v>1175</v>
      </c>
      <c r="M4" t="s">
        <v>34</v>
      </c>
      <c r="N4">
        <f>VLOOKUP(G4,Sheet4!$A$2:$J$578,9)</f>
        <v>0.5980930329361569</v>
      </c>
    </row>
    <row r="5" spans="1:14">
      <c r="A5">
        <v>494</v>
      </c>
      <c r="B5">
        <v>1</v>
      </c>
      <c r="C5" t="s">
        <v>1747</v>
      </c>
      <c r="D5" t="s">
        <v>1748</v>
      </c>
      <c r="E5">
        <v>5</v>
      </c>
      <c r="F5">
        <f>B5</f>
        <v>1</v>
      </c>
      <c r="G5" t="str">
        <f>UPPER(E5)&amp;"-"&amp;F5</f>
        <v>5-1</v>
      </c>
      <c r="H5">
        <v>1</v>
      </c>
      <c r="I5" t="s">
        <v>1747</v>
      </c>
      <c r="J5" t="s">
        <v>1747</v>
      </c>
      <c r="K5">
        <v>7</v>
      </c>
      <c r="L5" t="s">
        <v>1463</v>
      </c>
      <c r="M5" t="s">
        <v>294</v>
      </c>
      <c r="N5">
        <f>VLOOKUP(G5,Sheet4!$A$2:$J$578,9)</f>
        <v>0.58142949433253066</v>
      </c>
    </row>
    <row r="6" spans="1:14">
      <c r="A6">
        <v>485</v>
      </c>
      <c r="B6">
        <v>1</v>
      </c>
      <c r="C6" t="s">
        <v>1736</v>
      </c>
      <c r="D6" t="s">
        <v>1737</v>
      </c>
      <c r="E6">
        <v>6</v>
      </c>
      <c r="F6">
        <f>B6</f>
        <v>1</v>
      </c>
      <c r="G6" t="str">
        <f>UPPER(E6)&amp;"-"&amp;F6</f>
        <v>6-1</v>
      </c>
      <c r="H6">
        <v>1</v>
      </c>
      <c r="I6" t="s">
        <v>1736</v>
      </c>
      <c r="J6" t="s">
        <v>1736</v>
      </c>
      <c r="K6">
        <v>9</v>
      </c>
      <c r="L6" t="s">
        <v>227</v>
      </c>
      <c r="M6" t="s">
        <v>34</v>
      </c>
      <c r="N6">
        <f>VLOOKUP(G6,Sheet4!$A$2:$J$578,9)</f>
        <v>0.51518168242906914</v>
      </c>
    </row>
    <row r="7" spans="1:14">
      <c r="A7">
        <v>482</v>
      </c>
      <c r="B7">
        <v>1</v>
      </c>
      <c r="C7" t="s">
        <v>1731</v>
      </c>
      <c r="D7" t="s">
        <v>1732</v>
      </c>
      <c r="E7">
        <v>7</v>
      </c>
      <c r="F7">
        <f>B7</f>
        <v>1</v>
      </c>
      <c r="G7" t="str">
        <f>UPPER(E7)&amp;"-"&amp;F7</f>
        <v>7-1</v>
      </c>
      <c r="H7">
        <v>1</v>
      </c>
      <c r="I7" t="s">
        <v>1731</v>
      </c>
      <c r="J7" t="s">
        <v>1731</v>
      </c>
      <c r="K7">
        <v>9</v>
      </c>
      <c r="L7" t="s">
        <v>178</v>
      </c>
      <c r="M7" t="s">
        <v>34</v>
      </c>
      <c r="N7">
        <f>VLOOKUP(G7,Sheet4!$A$2:$J$578,9)</f>
        <v>0.51235085083639098</v>
      </c>
    </row>
    <row r="8" spans="1:14">
      <c r="A8">
        <v>479</v>
      </c>
      <c r="B8">
        <v>1</v>
      </c>
      <c r="C8" t="s">
        <v>1728</v>
      </c>
      <c r="D8" t="s">
        <v>1729</v>
      </c>
      <c r="E8">
        <v>8</v>
      </c>
      <c r="F8">
        <f>B8</f>
        <v>1</v>
      </c>
      <c r="G8" t="str">
        <f>UPPER(E8)&amp;"-"&amp;F8</f>
        <v>8-1</v>
      </c>
      <c r="H8">
        <v>1</v>
      </c>
      <c r="I8" t="s">
        <v>1728</v>
      </c>
      <c r="J8" t="s">
        <v>1728</v>
      </c>
      <c r="K8">
        <v>7</v>
      </c>
      <c r="L8" t="s">
        <v>724</v>
      </c>
      <c r="M8" t="s">
        <v>294</v>
      </c>
      <c r="N8">
        <f>VLOOKUP(G8,Sheet4!$A$2:$J$578,9)</f>
        <v>0.53584851344219298</v>
      </c>
    </row>
    <row r="9" spans="1:14">
      <c r="A9">
        <v>477</v>
      </c>
      <c r="B9">
        <v>1</v>
      </c>
      <c r="C9" t="s">
        <v>1724</v>
      </c>
      <c r="D9" t="s">
        <v>1725</v>
      </c>
      <c r="E9">
        <v>9</v>
      </c>
      <c r="F9">
        <f>B9</f>
        <v>1</v>
      </c>
      <c r="G9" t="str">
        <f>UPPER(E9)&amp;"-"&amp;F9</f>
        <v>9-1</v>
      </c>
      <c r="H9">
        <v>1</v>
      </c>
      <c r="I9" t="s">
        <v>1724</v>
      </c>
      <c r="J9" t="s">
        <v>1724</v>
      </c>
      <c r="K9">
        <v>7</v>
      </c>
      <c r="L9" t="s">
        <v>1726</v>
      </c>
      <c r="M9" t="s">
        <v>294</v>
      </c>
      <c r="N9">
        <f>VLOOKUP(G9,Sheet4!$A$2:$J$578,9)</f>
        <v>0.52951618811462708</v>
      </c>
    </row>
    <row r="10" spans="1:14">
      <c r="A10">
        <v>471</v>
      </c>
      <c r="B10">
        <v>1</v>
      </c>
      <c r="C10" t="s">
        <v>1713</v>
      </c>
      <c r="D10" t="s">
        <v>1714</v>
      </c>
      <c r="E10">
        <v>11</v>
      </c>
      <c r="F10">
        <f>B10</f>
        <v>1</v>
      </c>
      <c r="G10" t="str">
        <f>UPPER(E10)&amp;"-"&amp;F10</f>
        <v>11-1</v>
      </c>
      <c r="H10">
        <v>1</v>
      </c>
      <c r="I10" t="s">
        <v>1713</v>
      </c>
      <c r="J10" t="s">
        <v>1715</v>
      </c>
      <c r="K10">
        <v>6</v>
      </c>
      <c r="L10" t="s">
        <v>39</v>
      </c>
      <c r="M10" t="s">
        <v>34</v>
      </c>
      <c r="N10">
        <f>VLOOKUP(G10,Sheet4!$A$2:$J$578,9)</f>
        <v>0.57370726466293842</v>
      </c>
    </row>
    <row r="11" spans="1:14">
      <c r="A11">
        <v>468</v>
      </c>
      <c r="B11">
        <v>1</v>
      </c>
      <c r="C11" t="s">
        <v>1703</v>
      </c>
      <c r="D11" t="s">
        <v>1704</v>
      </c>
      <c r="E11">
        <v>12</v>
      </c>
      <c r="F11">
        <f>B11</f>
        <v>1</v>
      </c>
      <c r="G11" t="str">
        <f>UPPER(E11)&amp;"-"&amp;F11</f>
        <v>12-1</v>
      </c>
      <c r="H11">
        <v>1</v>
      </c>
      <c r="I11" t="s">
        <v>1703</v>
      </c>
      <c r="J11" t="s">
        <v>1705</v>
      </c>
      <c r="K11">
        <v>15</v>
      </c>
      <c r="L11" t="s">
        <v>92</v>
      </c>
      <c r="M11" t="s">
        <v>294</v>
      </c>
      <c r="N11">
        <f>VLOOKUP(G11,Sheet4!$A$2:$J$578,9)</f>
        <v>0.4964561064641273</v>
      </c>
    </row>
    <row r="12" spans="1:14">
      <c r="A12">
        <v>452</v>
      </c>
      <c r="B12">
        <v>1</v>
      </c>
      <c r="C12" t="s">
        <v>1671</v>
      </c>
      <c r="D12" t="s">
        <v>1672</v>
      </c>
      <c r="E12">
        <v>13</v>
      </c>
      <c r="F12">
        <f>B12</f>
        <v>1</v>
      </c>
      <c r="G12" t="str">
        <f>UPPER(E12)&amp;"-"&amp;F12</f>
        <v>13-1</v>
      </c>
      <c r="H12">
        <v>1</v>
      </c>
      <c r="I12" t="s">
        <v>1671</v>
      </c>
      <c r="J12" t="s">
        <v>1671</v>
      </c>
      <c r="K12">
        <v>6</v>
      </c>
      <c r="L12" t="s">
        <v>410</v>
      </c>
      <c r="M12" t="s">
        <v>34</v>
      </c>
      <c r="N12">
        <f>VLOOKUP(G12,Sheet4!$A$2:$J$578,9)</f>
        <v>0.44222664997443267</v>
      </c>
    </row>
    <row r="13" spans="1:14">
      <c r="A13">
        <v>446</v>
      </c>
      <c r="B13">
        <v>1</v>
      </c>
      <c r="C13" t="s">
        <v>1662</v>
      </c>
      <c r="D13" t="s">
        <v>1663</v>
      </c>
      <c r="E13">
        <v>14</v>
      </c>
      <c r="F13">
        <f>B13</f>
        <v>1</v>
      </c>
      <c r="G13" t="str">
        <f>UPPER(E13)&amp;"-"&amp;F13</f>
        <v>14-1</v>
      </c>
      <c r="H13">
        <v>1</v>
      </c>
      <c r="I13" t="s">
        <v>1662</v>
      </c>
      <c r="J13" t="s">
        <v>1662</v>
      </c>
      <c r="K13">
        <v>6</v>
      </c>
      <c r="L13" t="s">
        <v>83</v>
      </c>
      <c r="M13" t="s">
        <v>34</v>
      </c>
      <c r="N13">
        <f>VLOOKUP(G13,Sheet4!$A$2:$J$578,9)</f>
        <v>0.58136697231244061</v>
      </c>
    </row>
    <row r="14" spans="1:14">
      <c r="A14">
        <v>444</v>
      </c>
      <c r="B14">
        <v>1</v>
      </c>
      <c r="C14" t="s">
        <v>1660</v>
      </c>
      <c r="D14" t="s">
        <v>1661</v>
      </c>
      <c r="E14">
        <v>15</v>
      </c>
      <c r="F14">
        <f>B14</f>
        <v>1</v>
      </c>
      <c r="G14" t="str">
        <f>UPPER(E14)&amp;"-"&amp;F14</f>
        <v>15-1</v>
      </c>
      <c r="H14">
        <v>1</v>
      </c>
      <c r="I14" t="s">
        <v>1660</v>
      </c>
      <c r="J14" t="s">
        <v>1660</v>
      </c>
      <c r="K14">
        <v>9</v>
      </c>
      <c r="L14" t="s">
        <v>102</v>
      </c>
      <c r="M14" t="s">
        <v>34</v>
      </c>
      <c r="N14">
        <f>VLOOKUP(G14,Sheet4!$A$2:$J$578,9)</f>
        <v>0.54989657729383756</v>
      </c>
    </row>
    <row r="15" spans="1:14">
      <c r="A15">
        <v>522</v>
      </c>
      <c r="B15">
        <v>1</v>
      </c>
      <c r="C15" t="s">
        <v>1788</v>
      </c>
      <c r="D15" t="s">
        <v>1789</v>
      </c>
      <c r="E15">
        <v>16</v>
      </c>
      <c r="F15">
        <f>B15</f>
        <v>1</v>
      </c>
      <c r="G15" t="str">
        <f>UPPER(E15)&amp;"-"&amp;F15</f>
        <v>16-1</v>
      </c>
      <c r="H15">
        <v>1</v>
      </c>
      <c r="I15" t="s">
        <v>1788</v>
      </c>
      <c r="J15" t="s">
        <v>1788</v>
      </c>
      <c r="K15">
        <v>9</v>
      </c>
      <c r="L15" t="s">
        <v>290</v>
      </c>
      <c r="M15" t="s">
        <v>294</v>
      </c>
      <c r="N15">
        <f>VLOOKUP(G15,Sheet4!$A$2:$J$578,9)</f>
        <v>0.6103934926603628</v>
      </c>
    </row>
    <row r="16" spans="1:14">
      <c r="A16">
        <v>439</v>
      </c>
      <c r="B16">
        <v>1</v>
      </c>
      <c r="C16" t="s">
        <v>1652</v>
      </c>
      <c r="D16" t="s">
        <v>1653</v>
      </c>
      <c r="E16">
        <v>17</v>
      </c>
      <c r="F16">
        <f>B16</f>
        <v>1</v>
      </c>
      <c r="G16" t="str">
        <f>UPPER(E16)&amp;"-"&amp;F16</f>
        <v>17-1</v>
      </c>
      <c r="H16">
        <v>1</v>
      </c>
      <c r="I16" t="s">
        <v>1652</v>
      </c>
      <c r="J16" t="s">
        <v>1652</v>
      </c>
      <c r="K16">
        <v>6</v>
      </c>
      <c r="L16" t="s">
        <v>1654</v>
      </c>
      <c r="M16" t="s">
        <v>294</v>
      </c>
      <c r="N16">
        <f>VLOOKUP(G16,Sheet4!$A$2:$J$578,9)</f>
        <v>0.55590488019458673</v>
      </c>
    </row>
    <row r="17" spans="1:14">
      <c r="A17">
        <v>436</v>
      </c>
      <c r="B17">
        <v>1</v>
      </c>
      <c r="C17" t="s">
        <v>1646</v>
      </c>
      <c r="D17" t="s">
        <v>1647</v>
      </c>
      <c r="E17">
        <v>18</v>
      </c>
      <c r="F17">
        <f>B17</f>
        <v>1</v>
      </c>
      <c r="G17" t="str">
        <f>UPPER(E17)&amp;"-"&amp;F17</f>
        <v>18-1</v>
      </c>
      <c r="H17">
        <v>1</v>
      </c>
      <c r="I17" t="s">
        <v>1646</v>
      </c>
      <c r="J17" t="s">
        <v>1646</v>
      </c>
      <c r="K17">
        <v>7</v>
      </c>
      <c r="L17" t="s">
        <v>1648</v>
      </c>
      <c r="M17" t="s">
        <v>294</v>
      </c>
      <c r="N17">
        <f>VLOOKUP(G17,Sheet4!$A$2:$J$578,9)</f>
        <v>0.50458915686737793</v>
      </c>
    </row>
    <row r="18" spans="1:14">
      <c r="A18">
        <v>429</v>
      </c>
      <c r="B18">
        <v>1</v>
      </c>
      <c r="C18" t="s">
        <v>1639</v>
      </c>
      <c r="D18" t="s">
        <v>1640</v>
      </c>
      <c r="E18">
        <v>21</v>
      </c>
      <c r="F18">
        <f>B18</f>
        <v>1</v>
      </c>
      <c r="G18" t="str">
        <f>UPPER(E18)&amp;"-"&amp;F18</f>
        <v>21-1</v>
      </c>
      <c r="H18">
        <v>1</v>
      </c>
      <c r="I18" t="s">
        <v>1639</v>
      </c>
      <c r="J18" t="s">
        <v>1639</v>
      </c>
      <c r="K18">
        <v>15</v>
      </c>
      <c r="L18" t="s">
        <v>100</v>
      </c>
      <c r="M18" t="s">
        <v>34</v>
      </c>
      <c r="N18">
        <f>VLOOKUP(G18,Sheet4!$A$2:$J$578,9)</f>
        <v>0.61925501122622884</v>
      </c>
    </row>
    <row r="19" spans="1:14">
      <c r="A19">
        <v>424</v>
      </c>
      <c r="B19">
        <v>1</v>
      </c>
      <c r="C19" t="s">
        <v>1630</v>
      </c>
      <c r="D19" t="s">
        <v>1629</v>
      </c>
      <c r="E19">
        <v>22</v>
      </c>
      <c r="F19">
        <f>B19</f>
        <v>1</v>
      </c>
      <c r="G19" t="str">
        <f>UPPER(E19)&amp;"-"&amp;F19</f>
        <v>22-1</v>
      </c>
      <c r="H19">
        <v>1</v>
      </c>
      <c r="I19" t="s">
        <v>1630</v>
      </c>
      <c r="J19" t="s">
        <v>1630</v>
      </c>
      <c r="K19">
        <v>7</v>
      </c>
      <c r="L19" t="s">
        <v>14</v>
      </c>
      <c r="M19" t="s">
        <v>34</v>
      </c>
      <c r="N19">
        <f>VLOOKUP(G19,Sheet4!$A$2:$J$578,9)</f>
        <v>0.61369461735627973</v>
      </c>
    </row>
    <row r="20" spans="1:14">
      <c r="A20">
        <v>423</v>
      </c>
      <c r="B20">
        <v>1</v>
      </c>
      <c r="C20" t="s">
        <v>1628</v>
      </c>
      <c r="D20" t="s">
        <v>1629</v>
      </c>
      <c r="E20">
        <v>22</v>
      </c>
      <c r="F20">
        <f>B20</f>
        <v>1</v>
      </c>
      <c r="G20" t="str">
        <f>UPPER(E20)&amp;"-"&amp;F20</f>
        <v>22-1</v>
      </c>
      <c r="H20">
        <v>1</v>
      </c>
      <c r="I20" t="s">
        <v>1628</v>
      </c>
      <c r="J20" t="s">
        <v>1628</v>
      </c>
      <c r="K20">
        <v>9</v>
      </c>
      <c r="L20" t="s">
        <v>14</v>
      </c>
      <c r="M20" t="s">
        <v>34</v>
      </c>
      <c r="N20">
        <f>VLOOKUP(G20,Sheet4!$A$2:$J$578,9)</f>
        <v>0.61369461735627973</v>
      </c>
    </row>
    <row r="21" spans="1:14">
      <c r="A21">
        <v>419</v>
      </c>
      <c r="B21">
        <v>1</v>
      </c>
      <c r="C21" t="s">
        <v>1621</v>
      </c>
      <c r="D21" t="s">
        <v>1622</v>
      </c>
      <c r="E21">
        <v>24</v>
      </c>
      <c r="F21">
        <f>B21</f>
        <v>1</v>
      </c>
      <c r="G21" t="str">
        <f>UPPER(E21)&amp;"-"&amp;F21</f>
        <v>24-1</v>
      </c>
      <c r="H21">
        <v>1</v>
      </c>
      <c r="I21" t="s">
        <v>1621</v>
      </c>
      <c r="J21" t="s">
        <v>1621</v>
      </c>
      <c r="K21">
        <v>10</v>
      </c>
      <c r="L21" t="s">
        <v>178</v>
      </c>
      <c r="M21" t="s">
        <v>34</v>
      </c>
      <c r="N21">
        <f>VLOOKUP(G21,Sheet4!$A$2:$J$578,9)</f>
        <v>0.61736237650244907</v>
      </c>
    </row>
    <row r="22" spans="1:14">
      <c r="A22">
        <v>414</v>
      </c>
      <c r="B22">
        <v>1</v>
      </c>
      <c r="C22" t="s">
        <v>1614</v>
      </c>
      <c r="D22" t="s">
        <v>1615</v>
      </c>
      <c r="E22">
        <v>25</v>
      </c>
      <c r="F22">
        <f>B22</f>
        <v>1</v>
      </c>
      <c r="G22" t="str">
        <f>UPPER(E22)&amp;"-"&amp;F22</f>
        <v>25-1</v>
      </c>
      <c r="H22">
        <v>1</v>
      </c>
      <c r="I22" t="s">
        <v>1614</v>
      </c>
      <c r="J22" t="s">
        <v>1614</v>
      </c>
      <c r="K22">
        <v>9</v>
      </c>
      <c r="L22" t="s">
        <v>1077</v>
      </c>
      <c r="M22" t="s">
        <v>294</v>
      </c>
      <c r="N22">
        <f>VLOOKUP(G22,Sheet4!$A$2:$J$578,9)</f>
        <v>0.53644628828669783</v>
      </c>
    </row>
    <row r="23" spans="1:14">
      <c r="A23">
        <v>410</v>
      </c>
      <c r="B23">
        <v>1</v>
      </c>
      <c r="C23" t="s">
        <v>1610</v>
      </c>
      <c r="D23" t="s">
        <v>1611</v>
      </c>
      <c r="E23">
        <v>26</v>
      </c>
      <c r="F23">
        <f>B23</f>
        <v>1</v>
      </c>
      <c r="G23" t="str">
        <f>UPPER(E23)&amp;"-"&amp;F23</f>
        <v>26-1</v>
      </c>
      <c r="H23">
        <v>1</v>
      </c>
      <c r="I23" t="s">
        <v>1610</v>
      </c>
      <c r="J23" t="s">
        <v>1610</v>
      </c>
      <c r="K23">
        <v>8</v>
      </c>
      <c r="L23" t="s">
        <v>102</v>
      </c>
      <c r="M23" t="s">
        <v>34</v>
      </c>
      <c r="N23">
        <f>VLOOKUP(G23,Sheet4!$A$2:$J$578,9)</f>
        <v>0.50468705446250361</v>
      </c>
    </row>
    <row r="24" spans="1:14">
      <c r="A24">
        <v>401</v>
      </c>
      <c r="B24">
        <v>1</v>
      </c>
      <c r="C24" t="s">
        <v>1595</v>
      </c>
      <c r="D24" t="s">
        <v>1596</v>
      </c>
      <c r="E24">
        <v>28</v>
      </c>
      <c r="F24">
        <f>B24</f>
        <v>1</v>
      </c>
      <c r="G24" t="str">
        <f>UPPER(E24)&amp;"-"&amp;F24</f>
        <v>28-1</v>
      </c>
      <c r="H24">
        <v>1</v>
      </c>
      <c r="I24" t="s">
        <v>1595</v>
      </c>
      <c r="J24" t="s">
        <v>1595</v>
      </c>
      <c r="K24">
        <v>6</v>
      </c>
      <c r="L24" t="s">
        <v>307</v>
      </c>
      <c r="M24" t="s">
        <v>34</v>
      </c>
      <c r="N24">
        <f>VLOOKUP(G24,Sheet4!$A$2:$J$578,9)</f>
        <v>0.47155557534470222</v>
      </c>
    </row>
    <row r="25" spans="1:14">
      <c r="A25">
        <v>393</v>
      </c>
      <c r="B25">
        <v>1</v>
      </c>
      <c r="C25" t="s">
        <v>1580</v>
      </c>
      <c r="D25" t="s">
        <v>1581</v>
      </c>
      <c r="E25">
        <v>29</v>
      </c>
      <c r="F25">
        <f>B25</f>
        <v>1</v>
      </c>
      <c r="G25" t="str">
        <f>UPPER(E25)&amp;"-"&amp;F25</f>
        <v>29-1</v>
      </c>
      <c r="H25">
        <v>1</v>
      </c>
      <c r="I25" t="s">
        <v>1580</v>
      </c>
      <c r="J25" t="s">
        <v>1582</v>
      </c>
      <c r="K25">
        <v>7</v>
      </c>
      <c r="L25" t="s">
        <v>694</v>
      </c>
      <c r="M25" t="s">
        <v>34</v>
      </c>
      <c r="N25">
        <f>VLOOKUP(G25,Sheet4!$A$2:$J$578,9)</f>
        <v>0.59220014507388807</v>
      </c>
    </row>
    <row r="26" spans="1:14">
      <c r="A26">
        <v>387</v>
      </c>
      <c r="B26">
        <v>1</v>
      </c>
      <c r="C26" t="s">
        <v>1569</v>
      </c>
      <c r="D26" t="s">
        <v>1570</v>
      </c>
      <c r="E26">
        <v>30</v>
      </c>
      <c r="F26">
        <f>B26</f>
        <v>1</v>
      </c>
      <c r="G26" t="str">
        <f>UPPER(E26)&amp;"-"&amp;F26</f>
        <v>30-1</v>
      </c>
      <c r="H26">
        <v>1</v>
      </c>
      <c r="I26" t="s">
        <v>1569</v>
      </c>
      <c r="J26" t="s">
        <v>1569</v>
      </c>
      <c r="K26">
        <v>6</v>
      </c>
      <c r="L26" t="s">
        <v>217</v>
      </c>
      <c r="M26" t="s">
        <v>294</v>
      </c>
      <c r="N26">
        <f>VLOOKUP(G26,Sheet4!$A$2:$J$578,9)</f>
        <v>0.47778865279575666</v>
      </c>
    </row>
    <row r="27" spans="1:14">
      <c r="A27">
        <v>377</v>
      </c>
      <c r="B27">
        <v>1</v>
      </c>
      <c r="C27" t="s">
        <v>1556</v>
      </c>
      <c r="D27" t="s">
        <v>1557</v>
      </c>
      <c r="E27">
        <v>31</v>
      </c>
      <c r="F27">
        <f>B27</f>
        <v>1</v>
      </c>
      <c r="G27" t="str">
        <f>UPPER(E27)&amp;"-"&amp;F27</f>
        <v>31-1</v>
      </c>
      <c r="H27">
        <v>1</v>
      </c>
      <c r="I27" t="s">
        <v>1556</v>
      </c>
      <c r="J27" t="s">
        <v>1556</v>
      </c>
      <c r="K27">
        <v>9</v>
      </c>
      <c r="L27" t="s">
        <v>328</v>
      </c>
      <c r="M27" t="s">
        <v>294</v>
      </c>
      <c r="N27">
        <f>VLOOKUP(G27,Sheet4!$A$2:$J$578,9)</f>
        <v>0.61666781435064044</v>
      </c>
    </row>
    <row r="28" spans="1:14">
      <c r="A28">
        <v>531</v>
      </c>
      <c r="B28">
        <v>2</v>
      </c>
      <c r="C28" t="s">
        <v>1801</v>
      </c>
      <c r="D28" t="s">
        <v>1799</v>
      </c>
      <c r="E28">
        <v>1</v>
      </c>
      <c r="F28">
        <f>B28</f>
        <v>2</v>
      </c>
      <c r="G28" t="str">
        <f>UPPER(E28)&amp;"-"&amp;F28</f>
        <v>1-2</v>
      </c>
      <c r="H28">
        <v>2</v>
      </c>
      <c r="I28" t="s">
        <v>1802</v>
      </c>
      <c r="J28" t="s">
        <v>1802</v>
      </c>
      <c r="K28">
        <v>7</v>
      </c>
      <c r="L28" t="s">
        <v>396</v>
      </c>
      <c r="M28" t="s">
        <v>34</v>
      </c>
      <c r="N28">
        <f>VLOOKUP(G28,Sheet4!$A$2:$J$578,9)</f>
        <v>0.57714922952149228</v>
      </c>
    </row>
    <row r="29" spans="1:14">
      <c r="A29">
        <v>526</v>
      </c>
      <c r="B29">
        <v>2</v>
      </c>
      <c r="C29" t="s">
        <v>1794</v>
      </c>
      <c r="D29" t="s">
        <v>1795</v>
      </c>
      <c r="E29">
        <v>2</v>
      </c>
      <c r="F29">
        <f>B29</f>
        <v>2</v>
      </c>
      <c r="G29" t="str">
        <f>UPPER(E29)&amp;"-"&amp;F29</f>
        <v>2-2</v>
      </c>
      <c r="H29">
        <v>2</v>
      </c>
      <c r="I29" t="s">
        <v>1794</v>
      </c>
      <c r="J29" t="s">
        <v>1794</v>
      </c>
      <c r="K29">
        <v>9</v>
      </c>
      <c r="L29" t="s">
        <v>323</v>
      </c>
      <c r="M29" t="s">
        <v>294</v>
      </c>
      <c r="N29">
        <f>VLOOKUP(G29,Sheet4!$A$2:$J$578,9)</f>
        <v>0.61925501122622884</v>
      </c>
    </row>
    <row r="30" spans="1:14">
      <c r="A30">
        <v>499</v>
      </c>
      <c r="B30">
        <v>2</v>
      </c>
      <c r="C30" t="s">
        <v>1754</v>
      </c>
      <c r="D30" t="s">
        <v>1753</v>
      </c>
      <c r="E30">
        <v>3</v>
      </c>
      <c r="F30">
        <f>B30</f>
        <v>2</v>
      </c>
      <c r="G30" t="str">
        <f>UPPER(E30)&amp;"-"&amp;F30</f>
        <v>3-2</v>
      </c>
      <c r="H30">
        <v>2</v>
      </c>
      <c r="I30" t="s">
        <v>1754</v>
      </c>
      <c r="J30" t="s">
        <v>1754</v>
      </c>
      <c r="K30">
        <v>10</v>
      </c>
      <c r="L30" t="s">
        <v>62</v>
      </c>
      <c r="M30" t="s">
        <v>34</v>
      </c>
      <c r="N30">
        <f>VLOOKUP(G30,Sheet4!$A$2:$J$578,9)</f>
        <v>0.58637962418054668</v>
      </c>
    </row>
    <row r="31" spans="1:14">
      <c r="A31">
        <v>497</v>
      </c>
      <c r="B31">
        <v>2</v>
      </c>
      <c r="C31" t="s">
        <v>1751</v>
      </c>
      <c r="D31" t="s">
        <v>1750</v>
      </c>
      <c r="E31">
        <v>4</v>
      </c>
      <c r="F31">
        <f>B31</f>
        <v>2</v>
      </c>
      <c r="G31" t="str">
        <f>UPPER(E31)&amp;"-"&amp;F31</f>
        <v>4-2</v>
      </c>
      <c r="H31">
        <v>2</v>
      </c>
      <c r="I31" t="s">
        <v>1751</v>
      </c>
      <c r="J31" t="s">
        <v>1751</v>
      </c>
      <c r="K31">
        <v>9</v>
      </c>
      <c r="L31" t="s">
        <v>410</v>
      </c>
      <c r="M31" t="s">
        <v>34</v>
      </c>
      <c r="N31">
        <f>VLOOKUP(G31,Sheet4!$A$2:$J$578,9)</f>
        <v>0.46215615923458053</v>
      </c>
    </row>
    <row r="32" spans="1:14">
      <c r="A32">
        <v>486</v>
      </c>
      <c r="B32">
        <v>2</v>
      </c>
      <c r="C32" t="s">
        <v>1738</v>
      </c>
      <c r="D32" t="s">
        <v>1737</v>
      </c>
      <c r="E32">
        <v>6</v>
      </c>
      <c r="F32">
        <f>B32</f>
        <v>2</v>
      </c>
      <c r="G32" t="str">
        <f>UPPER(E32)&amp;"-"&amp;F32</f>
        <v>6-2</v>
      </c>
      <c r="H32">
        <v>2</v>
      </c>
      <c r="I32" t="s">
        <v>1739</v>
      </c>
      <c r="J32" t="s">
        <v>1739</v>
      </c>
      <c r="K32">
        <v>9</v>
      </c>
      <c r="L32" t="s">
        <v>501</v>
      </c>
      <c r="M32" t="s">
        <v>34</v>
      </c>
      <c r="N32">
        <f>VLOOKUP(G32,Sheet4!$A$2:$J$578,9)</f>
        <v>0.51590255605143853</v>
      </c>
    </row>
    <row r="33" spans="1:14">
      <c r="A33">
        <v>483</v>
      </c>
      <c r="B33">
        <v>2</v>
      </c>
      <c r="C33" t="s">
        <v>1733</v>
      </c>
      <c r="D33" t="s">
        <v>1732</v>
      </c>
      <c r="E33">
        <v>7</v>
      </c>
      <c r="F33">
        <f>B33</f>
        <v>2</v>
      </c>
      <c r="G33" t="str">
        <f>UPPER(E33)&amp;"-"&amp;F33</f>
        <v>7-2</v>
      </c>
      <c r="H33">
        <v>2</v>
      </c>
      <c r="I33" t="s">
        <v>1733</v>
      </c>
      <c r="J33" t="s">
        <v>1733</v>
      </c>
      <c r="K33">
        <v>8</v>
      </c>
      <c r="L33" t="s">
        <v>247</v>
      </c>
      <c r="M33" t="s">
        <v>34</v>
      </c>
      <c r="N33">
        <f>VLOOKUP(G33,Sheet4!$A$2:$J$578,9)</f>
        <v>0.55931925791370118</v>
      </c>
    </row>
    <row r="34" spans="1:14">
      <c r="A34">
        <v>480</v>
      </c>
      <c r="B34">
        <v>2</v>
      </c>
      <c r="C34" t="s">
        <v>1730</v>
      </c>
      <c r="D34" t="s">
        <v>1729</v>
      </c>
      <c r="E34">
        <v>8</v>
      </c>
      <c r="F34">
        <f>B34</f>
        <v>2</v>
      </c>
      <c r="G34" t="str">
        <f>UPPER(E34)&amp;"-"&amp;F34</f>
        <v>8-2</v>
      </c>
      <c r="H34">
        <v>2</v>
      </c>
      <c r="I34" t="s">
        <v>1730</v>
      </c>
      <c r="J34" t="s">
        <v>1730</v>
      </c>
      <c r="K34">
        <v>8</v>
      </c>
      <c r="L34" t="s">
        <v>410</v>
      </c>
      <c r="M34" t="s">
        <v>34</v>
      </c>
      <c r="N34">
        <f>VLOOKUP(G34,Sheet4!$A$2:$J$578,9)</f>
        <v>0.52355578327142305</v>
      </c>
    </row>
    <row r="35" spans="1:14">
      <c r="A35">
        <v>478</v>
      </c>
      <c r="B35">
        <v>2</v>
      </c>
      <c r="C35" t="s">
        <v>1727</v>
      </c>
      <c r="D35" t="s">
        <v>1725</v>
      </c>
      <c r="E35">
        <v>9</v>
      </c>
      <c r="F35">
        <f>B35</f>
        <v>2</v>
      </c>
      <c r="G35" t="str">
        <f>UPPER(E35)&amp;"-"&amp;F35</f>
        <v>9-2</v>
      </c>
      <c r="H35">
        <v>2</v>
      </c>
      <c r="I35" t="s">
        <v>1727</v>
      </c>
      <c r="J35" t="s">
        <v>1727</v>
      </c>
      <c r="K35">
        <v>6</v>
      </c>
      <c r="L35" t="s">
        <v>102</v>
      </c>
      <c r="M35" t="s">
        <v>34</v>
      </c>
      <c r="N35">
        <f>VLOOKUP(G35,Sheet4!$A$2:$J$578,9)</f>
        <v>0.58718140599550994</v>
      </c>
    </row>
    <row r="36" spans="1:14">
      <c r="A36">
        <v>475</v>
      </c>
      <c r="B36">
        <v>2</v>
      </c>
      <c r="C36" t="s">
        <v>1720</v>
      </c>
      <c r="D36" t="s">
        <v>1721</v>
      </c>
      <c r="E36">
        <v>10</v>
      </c>
      <c r="F36">
        <f>B36</f>
        <v>2</v>
      </c>
      <c r="G36" t="str">
        <f>UPPER(E36)&amp;"-"&amp;F36</f>
        <v>10-2</v>
      </c>
      <c r="H36">
        <v>2</v>
      </c>
      <c r="I36" t="s">
        <v>1720</v>
      </c>
      <c r="J36" t="s">
        <v>1720</v>
      </c>
      <c r="K36">
        <v>9</v>
      </c>
      <c r="L36" t="s">
        <v>98</v>
      </c>
      <c r="M36" t="s">
        <v>34</v>
      </c>
      <c r="N36">
        <f>VLOOKUP(G36,Sheet4!$A$2:$J$578,9)</f>
        <v>0.41725922874388782</v>
      </c>
    </row>
    <row r="37" spans="1:14">
      <c r="A37">
        <v>472</v>
      </c>
      <c r="B37">
        <v>2</v>
      </c>
      <c r="C37" t="s">
        <v>1716</v>
      </c>
      <c r="D37" t="s">
        <v>1714</v>
      </c>
      <c r="E37">
        <v>11</v>
      </c>
      <c r="F37">
        <f>B37</f>
        <v>2</v>
      </c>
      <c r="G37" t="str">
        <f>UPPER(E37)&amp;"-"&amp;F37</f>
        <v>11-2</v>
      </c>
      <c r="H37">
        <v>2</v>
      </c>
      <c r="I37" t="s">
        <v>1716</v>
      </c>
      <c r="J37" t="s">
        <v>1717</v>
      </c>
      <c r="K37">
        <v>6</v>
      </c>
      <c r="L37" t="s">
        <v>233</v>
      </c>
      <c r="M37" t="s">
        <v>294</v>
      </c>
      <c r="N37">
        <f>VLOOKUP(G37,Sheet4!$A$2:$J$578,9)</f>
        <v>0.53380048815053938</v>
      </c>
    </row>
    <row r="38" spans="1:14">
      <c r="A38">
        <v>469</v>
      </c>
      <c r="B38">
        <v>2</v>
      </c>
      <c r="C38" t="s">
        <v>1706</v>
      </c>
      <c r="D38" t="s">
        <v>1704</v>
      </c>
      <c r="E38">
        <v>12</v>
      </c>
      <c r="F38">
        <f>B38</f>
        <v>2</v>
      </c>
      <c r="G38" t="str">
        <f>UPPER(E38)&amp;"-"&amp;F38</f>
        <v>12-2</v>
      </c>
      <c r="H38">
        <v>2</v>
      </c>
      <c r="I38" t="s">
        <v>1706</v>
      </c>
      <c r="J38" t="s">
        <v>1707</v>
      </c>
      <c r="K38">
        <v>7</v>
      </c>
      <c r="L38" t="s">
        <v>1708</v>
      </c>
      <c r="M38" t="s">
        <v>294</v>
      </c>
      <c r="N38">
        <f>VLOOKUP(G38,Sheet4!$A$2:$J$578,9)</f>
        <v>0.60707338638373121</v>
      </c>
    </row>
    <row r="39" spans="1:14">
      <c r="A39">
        <v>453</v>
      </c>
      <c r="B39">
        <v>2</v>
      </c>
      <c r="C39" t="s">
        <v>1673</v>
      </c>
      <c r="D39" t="s">
        <v>1672</v>
      </c>
      <c r="E39">
        <v>13</v>
      </c>
      <c r="F39">
        <f>B39</f>
        <v>2</v>
      </c>
      <c r="G39" t="str">
        <f>UPPER(E39)&amp;"-"&amp;F39</f>
        <v>13-2</v>
      </c>
      <c r="H39">
        <v>2</v>
      </c>
      <c r="I39" t="s">
        <v>1673</v>
      </c>
      <c r="J39" t="s">
        <v>1674</v>
      </c>
      <c r="K39">
        <v>8</v>
      </c>
      <c r="L39" t="s">
        <v>238</v>
      </c>
      <c r="M39" t="s">
        <v>34</v>
      </c>
      <c r="N39">
        <f>VLOOKUP(G39,Sheet4!$A$2:$J$578,9)</f>
        <v>0.48225081151910421</v>
      </c>
    </row>
    <row r="40" spans="1:14">
      <c r="A40">
        <v>447</v>
      </c>
      <c r="B40">
        <v>2</v>
      </c>
      <c r="C40" t="s">
        <v>1664</v>
      </c>
      <c r="D40" t="s">
        <v>1663</v>
      </c>
      <c r="E40">
        <v>14</v>
      </c>
      <c r="F40">
        <f>B40</f>
        <v>2</v>
      </c>
      <c r="G40" t="str">
        <f>UPPER(E40)&amp;"-"&amp;F40</f>
        <v>14-2</v>
      </c>
      <c r="H40">
        <v>2</v>
      </c>
      <c r="I40" t="s">
        <v>1664</v>
      </c>
      <c r="J40" t="s">
        <v>1664</v>
      </c>
      <c r="K40">
        <v>7</v>
      </c>
      <c r="L40" t="s">
        <v>403</v>
      </c>
      <c r="M40" t="s">
        <v>294</v>
      </c>
      <c r="N40">
        <f>VLOOKUP(G40,Sheet4!$A$2:$J$578,9)</f>
        <v>0.6412912597236291</v>
      </c>
    </row>
    <row r="41" spans="1:14">
      <c r="A41">
        <v>523</v>
      </c>
      <c r="B41">
        <v>2</v>
      </c>
      <c r="C41" t="s">
        <v>1790</v>
      </c>
      <c r="D41" t="s">
        <v>1789</v>
      </c>
      <c r="E41">
        <v>16</v>
      </c>
      <c r="F41">
        <f>B41</f>
        <v>2</v>
      </c>
      <c r="G41" t="str">
        <f>UPPER(E41)&amp;"-"&amp;F41</f>
        <v>16-2</v>
      </c>
      <c r="H41">
        <v>2</v>
      </c>
      <c r="I41" t="s">
        <v>1790</v>
      </c>
      <c r="J41" t="s">
        <v>1791</v>
      </c>
      <c r="K41">
        <v>8</v>
      </c>
      <c r="L41" t="s">
        <v>1792</v>
      </c>
      <c r="M41" t="s">
        <v>294</v>
      </c>
      <c r="N41">
        <f>VLOOKUP(G41,Sheet4!$A$2:$J$578,9)</f>
        <v>0.54821617802896505</v>
      </c>
    </row>
    <row r="42" spans="1:14">
      <c r="A42">
        <v>440</v>
      </c>
      <c r="B42">
        <v>2</v>
      </c>
      <c r="C42" t="s">
        <v>1655</v>
      </c>
      <c r="D42" t="s">
        <v>1653</v>
      </c>
      <c r="E42">
        <v>17</v>
      </c>
      <c r="F42">
        <f>B42</f>
        <v>2</v>
      </c>
      <c r="G42" t="str">
        <f>UPPER(E42)&amp;"-"&amp;F42</f>
        <v>17-2</v>
      </c>
      <c r="H42">
        <v>2</v>
      </c>
      <c r="I42" t="s">
        <v>1655</v>
      </c>
      <c r="J42" t="s">
        <v>1655</v>
      </c>
      <c r="K42">
        <v>8</v>
      </c>
      <c r="L42" t="s">
        <v>1656</v>
      </c>
      <c r="M42" t="s">
        <v>294</v>
      </c>
      <c r="N42">
        <f>VLOOKUP(G42,Sheet4!$A$2:$J$578,9)</f>
        <v>0.55202113606340819</v>
      </c>
    </row>
    <row r="43" spans="1:14">
      <c r="A43">
        <v>437</v>
      </c>
      <c r="B43">
        <v>2</v>
      </c>
      <c r="C43" t="s">
        <v>1649</v>
      </c>
      <c r="D43" t="s">
        <v>1647</v>
      </c>
      <c r="E43">
        <v>18</v>
      </c>
      <c r="F43">
        <f>B43</f>
        <v>2</v>
      </c>
      <c r="G43" t="str">
        <f>UPPER(E43)&amp;"-"&amp;F43</f>
        <v>18-2</v>
      </c>
      <c r="H43">
        <v>2</v>
      </c>
      <c r="I43" t="s">
        <v>1649</v>
      </c>
      <c r="J43" t="s">
        <v>1650</v>
      </c>
      <c r="K43">
        <v>17</v>
      </c>
      <c r="L43" t="s">
        <v>259</v>
      </c>
      <c r="M43" t="s">
        <v>294</v>
      </c>
      <c r="N43">
        <f>VLOOKUP(G43,Sheet4!$A$2:$J$578,9)</f>
        <v>0.58132079504167555</v>
      </c>
    </row>
    <row r="44" spans="1:14">
      <c r="A44">
        <v>435</v>
      </c>
      <c r="B44">
        <v>2</v>
      </c>
      <c r="C44" t="s">
        <v>1644</v>
      </c>
      <c r="D44" t="s">
        <v>1645</v>
      </c>
      <c r="E44">
        <v>19</v>
      </c>
      <c r="F44">
        <f>B44</f>
        <v>2</v>
      </c>
      <c r="G44" t="str">
        <f>UPPER(E44)&amp;"-"&amp;F44</f>
        <v>19-2</v>
      </c>
      <c r="H44">
        <v>2</v>
      </c>
      <c r="I44" t="s">
        <v>1644</v>
      </c>
      <c r="J44" t="s">
        <v>1644</v>
      </c>
      <c r="K44">
        <v>7</v>
      </c>
      <c r="L44" t="s">
        <v>83</v>
      </c>
      <c r="M44" t="s">
        <v>34</v>
      </c>
      <c r="N44">
        <f>VLOOKUP(G44,Sheet4!$A$2:$J$578,9)</f>
        <v>0.61925501122622884</v>
      </c>
    </row>
    <row r="45" spans="1:14">
      <c r="A45">
        <v>430</v>
      </c>
      <c r="B45">
        <v>2</v>
      </c>
      <c r="C45" t="s">
        <v>1641</v>
      </c>
      <c r="D45" t="s">
        <v>1640</v>
      </c>
      <c r="E45">
        <v>21</v>
      </c>
      <c r="F45">
        <f>B45</f>
        <v>2</v>
      </c>
      <c r="G45" t="str">
        <f>UPPER(E45)&amp;"-"&amp;F45</f>
        <v>21-2</v>
      </c>
      <c r="H45">
        <v>2</v>
      </c>
      <c r="I45" t="s">
        <v>1641</v>
      </c>
      <c r="J45" t="s">
        <v>1641</v>
      </c>
      <c r="K45">
        <v>10</v>
      </c>
      <c r="L45" t="s">
        <v>499</v>
      </c>
      <c r="M45" t="s">
        <v>34</v>
      </c>
      <c r="N45">
        <f>VLOOKUP(G45,Sheet4!$A$2:$J$578,9)</f>
        <v>0.61925501122622884</v>
      </c>
    </row>
    <row r="46" spans="1:14">
      <c r="A46">
        <v>425</v>
      </c>
      <c r="B46">
        <v>2</v>
      </c>
      <c r="C46" t="s">
        <v>1631</v>
      </c>
      <c r="D46" t="s">
        <v>1629</v>
      </c>
      <c r="E46">
        <v>22</v>
      </c>
      <c r="F46">
        <f>B46</f>
        <v>2</v>
      </c>
      <c r="G46" t="str">
        <f>UPPER(E46)&amp;"-"&amp;F46</f>
        <v>22-2</v>
      </c>
      <c r="H46">
        <v>2</v>
      </c>
      <c r="I46" t="s">
        <v>1631</v>
      </c>
      <c r="J46" t="s">
        <v>1632</v>
      </c>
      <c r="K46">
        <v>10</v>
      </c>
      <c r="L46" t="s">
        <v>1633</v>
      </c>
      <c r="M46" t="s">
        <v>294</v>
      </c>
      <c r="N46">
        <f>VLOOKUP(G46,Sheet4!$A$2:$J$578,9)</f>
        <v>0.54747283279020553</v>
      </c>
    </row>
    <row r="47" spans="1:14">
      <c r="A47">
        <v>420</v>
      </c>
      <c r="B47">
        <v>2</v>
      </c>
      <c r="C47" t="s">
        <v>1623</v>
      </c>
      <c r="D47" t="s">
        <v>1622</v>
      </c>
      <c r="E47">
        <v>24</v>
      </c>
      <c r="F47">
        <f>B47</f>
        <v>2</v>
      </c>
      <c r="G47" t="str">
        <f>UPPER(E47)&amp;"-"&amp;F47</f>
        <v>24-2</v>
      </c>
      <c r="H47">
        <v>2</v>
      </c>
      <c r="I47" t="s">
        <v>1624</v>
      </c>
      <c r="J47" t="s">
        <v>1624</v>
      </c>
      <c r="K47">
        <v>7</v>
      </c>
      <c r="L47" t="s">
        <v>487</v>
      </c>
      <c r="M47" t="s">
        <v>294</v>
      </c>
      <c r="N47">
        <f>VLOOKUP(G47,Sheet4!$A$2:$J$578,9)</f>
        <v>0.54748752813055723</v>
      </c>
    </row>
    <row r="48" spans="1:14">
      <c r="A48">
        <v>415</v>
      </c>
      <c r="B48">
        <v>2</v>
      </c>
      <c r="C48" t="s">
        <v>1616</v>
      </c>
      <c r="D48" t="s">
        <v>1615</v>
      </c>
      <c r="E48">
        <v>25</v>
      </c>
      <c r="F48">
        <f>B48</f>
        <v>2</v>
      </c>
      <c r="G48" t="str">
        <f>UPPER(E48)&amp;"-"&amp;F48</f>
        <v>25-2</v>
      </c>
      <c r="H48">
        <v>2</v>
      </c>
      <c r="I48" t="s">
        <v>1617</v>
      </c>
      <c r="J48" t="s">
        <v>1617</v>
      </c>
      <c r="K48">
        <v>8</v>
      </c>
      <c r="L48" t="s">
        <v>127</v>
      </c>
      <c r="M48" t="s">
        <v>34</v>
      </c>
      <c r="N48">
        <f>VLOOKUP(G48,Sheet4!$A$2:$J$578,9)</f>
        <v>0.52169356180336046</v>
      </c>
    </row>
    <row r="49" spans="1:14">
      <c r="A49">
        <v>406</v>
      </c>
      <c r="B49">
        <v>2</v>
      </c>
      <c r="C49" t="s">
        <v>1601</v>
      </c>
      <c r="D49" t="s">
        <v>1602</v>
      </c>
      <c r="E49">
        <v>27</v>
      </c>
      <c r="F49">
        <f>B49</f>
        <v>2</v>
      </c>
      <c r="G49" t="str">
        <f>UPPER(E49)&amp;"-"&amp;F49</f>
        <v>27-2</v>
      </c>
      <c r="H49">
        <v>2</v>
      </c>
      <c r="I49" t="s">
        <v>1601</v>
      </c>
      <c r="J49" t="s">
        <v>1603</v>
      </c>
      <c r="K49">
        <v>8</v>
      </c>
      <c r="L49" t="s">
        <v>163</v>
      </c>
      <c r="M49" t="s">
        <v>34</v>
      </c>
      <c r="N49">
        <f>VLOOKUP(G49,Sheet4!$A$2:$J$578,9)</f>
        <v>0.47613827993254637</v>
      </c>
    </row>
    <row r="50" spans="1:14">
      <c r="A50">
        <v>402</v>
      </c>
      <c r="B50">
        <v>2</v>
      </c>
      <c r="C50" t="s">
        <v>1597</v>
      </c>
      <c r="D50" t="s">
        <v>1596</v>
      </c>
      <c r="E50">
        <v>28</v>
      </c>
      <c r="F50">
        <f>B50</f>
        <v>2</v>
      </c>
      <c r="G50" t="str">
        <f>UPPER(E50)&amp;"-"&amp;F50</f>
        <v>28-2</v>
      </c>
      <c r="H50">
        <v>2</v>
      </c>
      <c r="I50" t="s">
        <v>1597</v>
      </c>
      <c r="J50" t="s">
        <v>1597</v>
      </c>
      <c r="K50">
        <v>9</v>
      </c>
      <c r="L50" t="s">
        <v>1555</v>
      </c>
      <c r="M50" t="s">
        <v>294</v>
      </c>
      <c r="N50">
        <f>VLOOKUP(G50,Sheet4!$A$2:$J$578,9)</f>
        <v>0.4766455731438009</v>
      </c>
    </row>
    <row r="51" spans="1:14">
      <c r="A51">
        <v>394</v>
      </c>
      <c r="B51">
        <v>2</v>
      </c>
      <c r="C51" t="s">
        <v>1583</v>
      </c>
      <c r="D51" t="s">
        <v>1581</v>
      </c>
      <c r="E51">
        <v>29</v>
      </c>
      <c r="F51">
        <f>B51</f>
        <v>2</v>
      </c>
      <c r="G51" t="str">
        <f>UPPER(E51)&amp;"-"&amp;F51</f>
        <v>29-2</v>
      </c>
      <c r="H51">
        <v>2</v>
      </c>
      <c r="I51" t="s">
        <v>1583</v>
      </c>
      <c r="J51" t="s">
        <v>1583</v>
      </c>
      <c r="K51">
        <v>5</v>
      </c>
      <c r="L51" t="s">
        <v>1117</v>
      </c>
      <c r="M51" t="s">
        <v>294</v>
      </c>
      <c r="N51">
        <f>VLOOKUP(G51,Sheet4!$A$2:$J$578,9)</f>
        <v>0.62617940423237628</v>
      </c>
    </row>
    <row r="52" spans="1:14">
      <c r="A52">
        <v>532</v>
      </c>
      <c r="B52">
        <v>3</v>
      </c>
      <c r="C52" t="s">
        <v>1803</v>
      </c>
      <c r="D52" t="s">
        <v>1799</v>
      </c>
      <c r="E52">
        <v>1</v>
      </c>
      <c r="F52">
        <f>B52</f>
        <v>3</v>
      </c>
      <c r="G52" t="str">
        <f>UPPER(E52)&amp;"-"&amp;F52</f>
        <v>1-3</v>
      </c>
      <c r="H52">
        <v>3</v>
      </c>
      <c r="I52" t="s">
        <v>1803</v>
      </c>
      <c r="J52" t="s">
        <v>1804</v>
      </c>
      <c r="K52">
        <v>8</v>
      </c>
      <c r="L52" t="s">
        <v>158</v>
      </c>
      <c r="M52" t="s">
        <v>34</v>
      </c>
      <c r="N52">
        <f>VLOOKUP(G52,Sheet4!$A$2:$J$578,9)</f>
        <v>0.53322776550020012</v>
      </c>
    </row>
    <row r="53" spans="1:14">
      <c r="A53">
        <v>527</v>
      </c>
      <c r="B53">
        <v>3</v>
      </c>
      <c r="C53" t="s">
        <v>1796</v>
      </c>
      <c r="D53" t="s">
        <v>1795</v>
      </c>
      <c r="E53">
        <v>2</v>
      </c>
      <c r="F53">
        <f>B53</f>
        <v>3</v>
      </c>
      <c r="G53" t="str">
        <f>UPPER(E53)&amp;"-"&amp;F53</f>
        <v>2-3</v>
      </c>
      <c r="H53">
        <v>3</v>
      </c>
      <c r="I53" t="s">
        <v>1796</v>
      </c>
      <c r="J53" t="s">
        <v>1797</v>
      </c>
      <c r="K53">
        <v>8</v>
      </c>
      <c r="L53" t="s">
        <v>163</v>
      </c>
      <c r="M53" t="s">
        <v>34</v>
      </c>
      <c r="N53">
        <f>VLOOKUP(G53,Sheet4!$A$2:$J$578,9)</f>
        <v>0.59330802486138223</v>
      </c>
    </row>
    <row r="54" spans="1:14">
      <c r="A54">
        <v>487</v>
      </c>
      <c r="B54">
        <v>3</v>
      </c>
      <c r="C54" t="s">
        <v>1740</v>
      </c>
      <c r="D54" t="s">
        <v>1737</v>
      </c>
      <c r="E54">
        <v>6</v>
      </c>
      <c r="F54">
        <f>B54</f>
        <v>3</v>
      </c>
      <c r="G54" t="str">
        <f>UPPER(E54)&amp;"-"&amp;F54</f>
        <v>6-3</v>
      </c>
      <c r="H54">
        <v>3</v>
      </c>
      <c r="I54" t="s">
        <v>1740</v>
      </c>
      <c r="J54" t="s">
        <v>1740</v>
      </c>
      <c r="K54">
        <v>7</v>
      </c>
      <c r="L54" t="s">
        <v>513</v>
      </c>
      <c r="M54" t="s">
        <v>294</v>
      </c>
      <c r="N54">
        <f>VLOOKUP(G54,Sheet4!$A$2:$J$578,9)</f>
        <v>0.62593809337231376</v>
      </c>
    </row>
    <row r="55" spans="1:14">
      <c r="A55">
        <v>484</v>
      </c>
      <c r="B55">
        <v>3</v>
      </c>
      <c r="C55" t="s">
        <v>1734</v>
      </c>
      <c r="D55" t="s">
        <v>1732</v>
      </c>
      <c r="E55">
        <v>7</v>
      </c>
      <c r="F55">
        <f>B55</f>
        <v>3</v>
      </c>
      <c r="G55" t="str">
        <f>UPPER(E55)&amp;"-"&amp;F55</f>
        <v>7-3</v>
      </c>
      <c r="H55">
        <v>3</v>
      </c>
      <c r="I55" t="s">
        <v>1734</v>
      </c>
      <c r="J55" t="s">
        <v>1734</v>
      </c>
      <c r="K55">
        <v>5</v>
      </c>
      <c r="L55" t="s">
        <v>1735</v>
      </c>
      <c r="M55" t="s">
        <v>294</v>
      </c>
      <c r="N55">
        <f>VLOOKUP(G55,Sheet4!$A$2:$J$578,9)</f>
        <v>0.50561277110954994</v>
      </c>
    </row>
    <row r="56" spans="1:14">
      <c r="A56">
        <v>481</v>
      </c>
      <c r="B56">
        <v>3</v>
      </c>
      <c r="C56" t="s">
        <v>1855</v>
      </c>
      <c r="D56" t="s">
        <v>1729</v>
      </c>
      <c r="E56">
        <v>8</v>
      </c>
      <c r="F56">
        <f>B56</f>
        <v>3</v>
      </c>
      <c r="G56" t="str">
        <f>UPPER(E56)&amp;"-"&amp;F56</f>
        <v>8-3</v>
      </c>
      <c r="H56">
        <v>3</v>
      </c>
      <c r="J56" t="s">
        <v>1855</v>
      </c>
      <c r="L56">
        <v>1</v>
      </c>
      <c r="M56" t="s">
        <v>294</v>
      </c>
      <c r="N56">
        <f>VLOOKUP(G56,Sheet4!$A$2:$J$578,9)</f>
        <v>0.50859101661543693</v>
      </c>
    </row>
    <row r="57" spans="1:14">
      <c r="A57">
        <v>476</v>
      </c>
      <c r="B57">
        <v>3</v>
      </c>
      <c r="C57" t="s">
        <v>1722</v>
      </c>
      <c r="D57" t="s">
        <v>1721</v>
      </c>
      <c r="E57">
        <v>10</v>
      </c>
      <c r="F57">
        <f>B57</f>
        <v>3</v>
      </c>
      <c r="G57" t="str">
        <f>UPPER(E57)&amp;"-"&amp;F57</f>
        <v>10-3</v>
      </c>
      <c r="H57">
        <v>3</v>
      </c>
      <c r="I57" t="s">
        <v>1722</v>
      </c>
      <c r="J57" t="s">
        <v>1722</v>
      </c>
      <c r="K57">
        <v>5</v>
      </c>
      <c r="L57" t="s">
        <v>1723</v>
      </c>
      <c r="M57" t="s">
        <v>294</v>
      </c>
      <c r="N57">
        <f>VLOOKUP(G57,Sheet4!$A$2:$J$578,9)</f>
        <v>0.46862789222806406</v>
      </c>
    </row>
    <row r="58" spans="1:14">
      <c r="A58">
        <v>473</v>
      </c>
      <c r="B58">
        <v>3</v>
      </c>
      <c r="C58" t="s">
        <v>1718</v>
      </c>
      <c r="D58" t="s">
        <v>1714</v>
      </c>
      <c r="E58">
        <v>11</v>
      </c>
      <c r="F58">
        <f>B58</f>
        <v>3</v>
      </c>
      <c r="G58" t="str">
        <f>UPPER(E58)&amp;"-"&amp;F58</f>
        <v>11-3</v>
      </c>
      <c r="H58">
        <v>3</v>
      </c>
      <c r="I58" t="s">
        <v>1718</v>
      </c>
      <c r="J58" t="s">
        <v>1719</v>
      </c>
      <c r="K58">
        <v>6</v>
      </c>
      <c r="L58" t="s">
        <v>316</v>
      </c>
      <c r="M58" t="s">
        <v>34</v>
      </c>
      <c r="N58">
        <f>VLOOKUP(G58,Sheet4!$A$2:$J$578,9)</f>
        <v>0.57714922952149228</v>
      </c>
    </row>
    <row r="59" spans="1:14">
      <c r="A59">
        <v>470</v>
      </c>
      <c r="B59">
        <v>3</v>
      </c>
      <c r="C59" t="s">
        <v>1709</v>
      </c>
      <c r="D59" t="s">
        <v>1704</v>
      </c>
      <c r="E59">
        <v>12</v>
      </c>
      <c r="F59">
        <f>B59</f>
        <v>3</v>
      </c>
      <c r="G59" t="str">
        <f>UPPER(E59)&amp;"-"&amp;F59</f>
        <v>12-3</v>
      </c>
      <c r="H59">
        <v>3</v>
      </c>
      <c r="I59" t="s">
        <v>1710</v>
      </c>
      <c r="J59" t="s">
        <v>1711</v>
      </c>
      <c r="K59">
        <v>10</v>
      </c>
      <c r="L59" t="s">
        <v>1712</v>
      </c>
      <c r="M59" t="s">
        <v>294</v>
      </c>
      <c r="N59">
        <f>VLOOKUP(G59,Sheet4!$A$2:$J$578,9)</f>
        <v>0.53322776550020012</v>
      </c>
    </row>
    <row r="60" spans="1:14">
      <c r="A60">
        <v>454</v>
      </c>
      <c r="B60">
        <v>3</v>
      </c>
      <c r="C60" t="s">
        <v>1675</v>
      </c>
      <c r="D60" t="s">
        <v>1672</v>
      </c>
      <c r="E60">
        <v>13</v>
      </c>
      <c r="F60">
        <f>B60</f>
        <v>3</v>
      </c>
      <c r="G60" t="str">
        <f>UPPER(E60)&amp;"-"&amp;F60</f>
        <v>13-3</v>
      </c>
      <c r="H60">
        <v>3</v>
      </c>
      <c r="I60" t="s">
        <v>1675</v>
      </c>
      <c r="J60" t="s">
        <v>1675</v>
      </c>
      <c r="K60">
        <v>9</v>
      </c>
      <c r="L60" t="s">
        <v>200</v>
      </c>
      <c r="M60" t="s">
        <v>294</v>
      </c>
      <c r="N60">
        <f>VLOOKUP(G60,Sheet4!$A$2:$J$578,9)</f>
        <v>0.48225081151910421</v>
      </c>
    </row>
    <row r="61" spans="1:14">
      <c r="A61">
        <v>448</v>
      </c>
      <c r="B61">
        <v>3</v>
      </c>
      <c r="C61" t="s">
        <v>1665</v>
      </c>
      <c r="D61" t="s">
        <v>1663</v>
      </c>
      <c r="E61">
        <v>14</v>
      </c>
      <c r="F61">
        <f>B61</f>
        <v>3</v>
      </c>
      <c r="G61" t="str">
        <f>UPPER(E61)&amp;"-"&amp;F61</f>
        <v>14-3</v>
      </c>
      <c r="H61">
        <v>3</v>
      </c>
      <c r="I61" t="s">
        <v>1665</v>
      </c>
      <c r="J61" t="s">
        <v>1665</v>
      </c>
      <c r="K61">
        <v>7</v>
      </c>
      <c r="L61" t="s">
        <v>1666</v>
      </c>
      <c r="M61" t="s">
        <v>294</v>
      </c>
      <c r="N61">
        <f>VLOOKUP(G61,Sheet4!$A$2:$J$578,9)</f>
        <v>0.51398821348165802</v>
      </c>
    </row>
    <row r="62" spans="1:14">
      <c r="A62">
        <v>524</v>
      </c>
      <c r="B62">
        <v>3</v>
      </c>
      <c r="C62" t="s">
        <v>1793</v>
      </c>
      <c r="D62" t="s">
        <v>1789</v>
      </c>
      <c r="E62">
        <v>16</v>
      </c>
      <c r="F62">
        <f>B62</f>
        <v>3</v>
      </c>
      <c r="G62" t="str">
        <f>UPPER(E62)&amp;"-"&amp;F62</f>
        <v>16-3</v>
      </c>
      <c r="H62">
        <v>3</v>
      </c>
      <c r="I62" t="s">
        <v>1793</v>
      </c>
      <c r="J62" t="s">
        <v>1793</v>
      </c>
      <c r="K62">
        <v>8</v>
      </c>
      <c r="L62" t="s">
        <v>560</v>
      </c>
      <c r="M62" t="s">
        <v>34</v>
      </c>
      <c r="N62">
        <f>VLOOKUP(G62,Sheet4!$A$2:$J$578,9)</f>
        <v>0.60502802597258454</v>
      </c>
    </row>
    <row r="63" spans="1:14">
      <c r="A63">
        <v>441</v>
      </c>
      <c r="B63">
        <v>3</v>
      </c>
      <c r="C63" t="s">
        <v>1657</v>
      </c>
      <c r="D63" t="s">
        <v>1653</v>
      </c>
      <c r="E63">
        <v>17</v>
      </c>
      <c r="F63">
        <f>B63</f>
        <v>3</v>
      </c>
      <c r="G63" t="str">
        <f>UPPER(E63)&amp;"-"&amp;F63</f>
        <v>17-3</v>
      </c>
      <c r="H63">
        <v>3</v>
      </c>
      <c r="I63" t="s">
        <v>1657</v>
      </c>
      <c r="J63" t="s">
        <v>1657</v>
      </c>
      <c r="K63">
        <v>6</v>
      </c>
      <c r="L63" t="s">
        <v>328</v>
      </c>
      <c r="M63" t="s">
        <v>294</v>
      </c>
      <c r="N63">
        <f>VLOOKUP(G63,Sheet4!$A$2:$J$578,9)</f>
        <v>0.54692401254721212</v>
      </c>
    </row>
    <row r="64" spans="1:14">
      <c r="A64">
        <v>438</v>
      </c>
      <c r="B64">
        <v>3</v>
      </c>
      <c r="C64" t="s">
        <v>1651</v>
      </c>
      <c r="D64" t="s">
        <v>1647</v>
      </c>
      <c r="E64">
        <v>18</v>
      </c>
      <c r="F64">
        <f>B64</f>
        <v>3</v>
      </c>
      <c r="G64" t="str">
        <f>UPPER(E64)&amp;"-"&amp;F64</f>
        <v>18-3</v>
      </c>
      <c r="H64">
        <v>3</v>
      </c>
      <c r="I64" t="s">
        <v>1651</v>
      </c>
      <c r="J64" t="s">
        <v>1651</v>
      </c>
      <c r="K64">
        <v>6</v>
      </c>
      <c r="L64" t="s">
        <v>631</v>
      </c>
      <c r="M64" t="s">
        <v>34</v>
      </c>
      <c r="N64">
        <f>VLOOKUP(G64,Sheet4!$A$2:$J$578,9)</f>
        <v>0.53843798793742159</v>
      </c>
    </row>
    <row r="65" spans="1:14">
      <c r="A65">
        <v>431</v>
      </c>
      <c r="B65">
        <v>3</v>
      </c>
      <c r="C65" t="s">
        <v>1642</v>
      </c>
      <c r="D65" t="s">
        <v>1640</v>
      </c>
      <c r="E65">
        <v>21</v>
      </c>
      <c r="F65">
        <f>B65</f>
        <v>3</v>
      </c>
      <c r="G65" t="str">
        <f>UPPER(E65)&amp;"-"&amp;F65</f>
        <v>21-3</v>
      </c>
      <c r="H65">
        <v>3</v>
      </c>
      <c r="I65" t="s">
        <v>1642</v>
      </c>
      <c r="J65" t="s">
        <v>1642</v>
      </c>
      <c r="K65">
        <v>9</v>
      </c>
      <c r="L65" t="s">
        <v>1643</v>
      </c>
      <c r="M65" t="s">
        <v>294</v>
      </c>
      <c r="N65">
        <f>VLOOKUP(G65,Sheet4!$A$2:$J$578,9)</f>
        <v>0.61925501122622884</v>
      </c>
    </row>
    <row r="66" spans="1:14">
      <c r="A66">
        <v>426</v>
      </c>
      <c r="B66">
        <v>3</v>
      </c>
      <c r="C66" t="s">
        <v>1634</v>
      </c>
      <c r="D66" t="s">
        <v>1629</v>
      </c>
      <c r="E66">
        <v>22</v>
      </c>
      <c r="F66">
        <f>B66</f>
        <v>3</v>
      </c>
      <c r="G66" t="str">
        <f>UPPER(E66)&amp;"-"&amp;F66</f>
        <v>22-3</v>
      </c>
      <c r="H66">
        <v>3</v>
      </c>
      <c r="I66" t="s">
        <v>1634</v>
      </c>
      <c r="J66" t="s">
        <v>1634</v>
      </c>
      <c r="K66">
        <v>7</v>
      </c>
      <c r="L66" t="s">
        <v>1635</v>
      </c>
      <c r="M66" t="s">
        <v>34</v>
      </c>
      <c r="N66">
        <f>VLOOKUP(G66,Sheet4!$A$2:$J$578,9)</f>
        <v>0.55707813950870877</v>
      </c>
    </row>
    <row r="67" spans="1:14">
      <c r="A67">
        <v>421</v>
      </c>
      <c r="B67">
        <v>3</v>
      </c>
      <c r="C67" t="s">
        <v>1625</v>
      </c>
      <c r="D67" t="s">
        <v>1622</v>
      </c>
      <c r="E67">
        <v>24</v>
      </c>
      <c r="F67">
        <f>B67</f>
        <v>3</v>
      </c>
      <c r="G67" t="str">
        <f>UPPER(E67)&amp;"-"&amp;F67</f>
        <v>24-3</v>
      </c>
      <c r="H67">
        <v>3</v>
      </c>
      <c r="I67" t="s">
        <v>1625</v>
      </c>
      <c r="J67" t="s">
        <v>1625</v>
      </c>
      <c r="K67">
        <v>9</v>
      </c>
      <c r="L67" t="s">
        <v>1267</v>
      </c>
      <c r="M67" t="s">
        <v>294</v>
      </c>
      <c r="N67">
        <f>VLOOKUP(G67,Sheet4!$A$2:$J$578,9)</f>
        <v>0.59288113787434782</v>
      </c>
    </row>
    <row r="68" spans="1:14">
      <c r="A68">
        <v>416</v>
      </c>
      <c r="B68">
        <v>3</v>
      </c>
      <c r="C68" t="s">
        <v>1618</v>
      </c>
      <c r="D68" t="s">
        <v>1615</v>
      </c>
      <c r="E68">
        <v>25</v>
      </c>
      <c r="F68">
        <f>B68</f>
        <v>3</v>
      </c>
      <c r="G68" t="str">
        <f>UPPER(E68)&amp;"-"&amp;F68</f>
        <v>25-3</v>
      </c>
      <c r="H68">
        <v>3</v>
      </c>
      <c r="I68" t="s">
        <v>1618</v>
      </c>
      <c r="J68" t="s">
        <v>1618</v>
      </c>
      <c r="K68">
        <v>8</v>
      </c>
      <c r="L68" t="s">
        <v>334</v>
      </c>
      <c r="M68" t="s">
        <v>34</v>
      </c>
      <c r="N68">
        <f>VLOOKUP(G68,Sheet4!$A$2:$J$578,9)</f>
        <v>0.47783417935702199</v>
      </c>
    </row>
    <row r="69" spans="1:14">
      <c r="A69">
        <v>412</v>
      </c>
      <c r="B69">
        <v>3</v>
      </c>
      <c r="C69" t="s">
        <v>1612</v>
      </c>
      <c r="D69" t="s">
        <v>1611</v>
      </c>
      <c r="E69">
        <v>26</v>
      </c>
      <c r="F69">
        <f>B69</f>
        <v>3</v>
      </c>
      <c r="G69" t="str">
        <f>UPPER(E69)&amp;"-"&amp;F69</f>
        <v>26-3</v>
      </c>
      <c r="H69">
        <v>3</v>
      </c>
      <c r="I69" t="s">
        <v>1612</v>
      </c>
      <c r="J69" t="s">
        <v>1612</v>
      </c>
      <c r="K69">
        <v>9</v>
      </c>
      <c r="L69" t="s">
        <v>231</v>
      </c>
      <c r="M69" t="s">
        <v>34</v>
      </c>
      <c r="N69">
        <f>VLOOKUP(G69,Sheet4!$A$2:$J$578,9)</f>
        <v>0.51145719913382837</v>
      </c>
    </row>
    <row r="70" spans="1:14">
      <c r="A70">
        <v>407</v>
      </c>
      <c r="B70">
        <v>3</v>
      </c>
      <c r="C70" t="s">
        <v>1604</v>
      </c>
      <c r="D70" t="s">
        <v>1602</v>
      </c>
      <c r="E70">
        <v>27</v>
      </c>
      <c r="F70">
        <f>B70</f>
        <v>3</v>
      </c>
      <c r="G70" t="str">
        <f>UPPER(E70)&amp;"-"&amp;F70</f>
        <v>27-3</v>
      </c>
      <c r="H70">
        <v>3</v>
      </c>
      <c r="I70" t="s">
        <v>1604</v>
      </c>
      <c r="J70" t="s">
        <v>1604</v>
      </c>
      <c r="K70">
        <v>8</v>
      </c>
      <c r="L70" t="s">
        <v>1605</v>
      </c>
      <c r="M70" t="s">
        <v>294</v>
      </c>
      <c r="N70">
        <f>VLOOKUP(G70,Sheet4!$A$2:$J$578,9)</f>
        <v>0.47476088846731485</v>
      </c>
    </row>
    <row r="71" spans="1:14">
      <c r="A71">
        <v>395</v>
      </c>
      <c r="B71">
        <v>3</v>
      </c>
      <c r="C71" t="s">
        <v>1584</v>
      </c>
      <c r="D71" t="s">
        <v>1581</v>
      </c>
      <c r="E71">
        <v>29</v>
      </c>
      <c r="F71">
        <f>B71</f>
        <v>3</v>
      </c>
      <c r="G71" t="str">
        <f>UPPER(E71)&amp;"-"&amp;F71</f>
        <v>29-3</v>
      </c>
      <c r="H71">
        <v>3</v>
      </c>
      <c r="I71" t="s">
        <v>1585</v>
      </c>
      <c r="J71" t="s">
        <v>1585</v>
      </c>
      <c r="K71">
        <v>6</v>
      </c>
      <c r="L71" t="s">
        <v>1586</v>
      </c>
      <c r="M71" t="s">
        <v>294</v>
      </c>
      <c r="N71">
        <f>VLOOKUP(G71,Sheet4!$A$2:$J$578,9)</f>
        <v>0.55876445439155265</v>
      </c>
    </row>
    <row r="72" spans="1:14">
      <c r="A72">
        <v>389</v>
      </c>
      <c r="B72">
        <v>3</v>
      </c>
      <c r="C72" t="s">
        <v>1573</v>
      </c>
      <c r="D72" t="s">
        <v>1570</v>
      </c>
      <c r="E72">
        <v>30</v>
      </c>
      <c r="F72">
        <f>B72</f>
        <v>3</v>
      </c>
      <c r="G72" t="str">
        <f>UPPER(E72)&amp;"-"&amp;F72</f>
        <v>30-3</v>
      </c>
      <c r="H72">
        <v>3</v>
      </c>
      <c r="I72" t="s">
        <v>1573</v>
      </c>
      <c r="J72" t="s">
        <v>1573</v>
      </c>
      <c r="K72">
        <v>5</v>
      </c>
      <c r="L72" t="s">
        <v>384</v>
      </c>
      <c r="M72" t="s">
        <v>34</v>
      </c>
      <c r="N72">
        <f>VLOOKUP(G72,Sheet4!$A$2:$J$578,9)</f>
        <v>0.44698403525247415</v>
      </c>
    </row>
    <row r="73" spans="1:14">
      <c r="A73">
        <v>379</v>
      </c>
      <c r="B73">
        <v>3</v>
      </c>
      <c r="C73" t="s">
        <v>1559</v>
      </c>
      <c r="D73" t="s">
        <v>1557</v>
      </c>
      <c r="E73">
        <v>31</v>
      </c>
      <c r="F73">
        <f>B73</f>
        <v>3</v>
      </c>
      <c r="G73" t="str">
        <f>UPPER(E73)&amp;"-"&amp;F73</f>
        <v>31-3</v>
      </c>
      <c r="H73">
        <v>3</v>
      </c>
      <c r="I73" t="s">
        <v>1560</v>
      </c>
      <c r="J73" t="s">
        <v>1560</v>
      </c>
      <c r="K73">
        <v>6</v>
      </c>
      <c r="L73" t="s">
        <v>89</v>
      </c>
      <c r="M73" t="s">
        <v>34</v>
      </c>
      <c r="N73">
        <f>VLOOKUP(G73,Sheet4!$A$2:$J$578,9)</f>
        <v>0.52662332032943215</v>
      </c>
    </row>
    <row r="74" spans="1:14">
      <c r="A74">
        <v>488</v>
      </c>
      <c r="B74">
        <v>4</v>
      </c>
      <c r="C74" t="s">
        <v>1741</v>
      </c>
      <c r="D74" t="s">
        <v>1737</v>
      </c>
      <c r="E74">
        <v>6</v>
      </c>
      <c r="F74">
        <f>B74</f>
        <v>4</v>
      </c>
      <c r="G74" t="str">
        <f>UPPER(E74)&amp;"-"&amp;F74</f>
        <v>6-4</v>
      </c>
      <c r="H74">
        <v>4</v>
      </c>
      <c r="I74" t="s">
        <v>1741</v>
      </c>
      <c r="J74" t="s">
        <v>1741</v>
      </c>
      <c r="K74">
        <v>7</v>
      </c>
      <c r="L74" t="s">
        <v>195</v>
      </c>
      <c r="M74" t="s">
        <v>294</v>
      </c>
      <c r="N74">
        <f>VLOOKUP(G74,Sheet4!$A$2:$J$578,9)</f>
        <v>0.58991787029170206</v>
      </c>
    </row>
    <row r="75" spans="1:14">
      <c r="A75">
        <v>455</v>
      </c>
      <c r="B75">
        <v>4</v>
      </c>
      <c r="C75" t="s">
        <v>1676</v>
      </c>
      <c r="D75" t="s">
        <v>1672</v>
      </c>
      <c r="E75">
        <v>13</v>
      </c>
      <c r="F75">
        <f>B75</f>
        <v>4</v>
      </c>
      <c r="G75" t="str">
        <f>UPPER(E75)&amp;"-"&amp;F75</f>
        <v>13-4</v>
      </c>
      <c r="H75">
        <v>4</v>
      </c>
      <c r="I75" t="s">
        <v>1676</v>
      </c>
      <c r="J75" t="s">
        <v>1676</v>
      </c>
      <c r="K75">
        <v>9</v>
      </c>
      <c r="L75" t="s">
        <v>227</v>
      </c>
      <c r="M75" t="s">
        <v>34</v>
      </c>
      <c r="N75">
        <f>VLOOKUP(G75,Sheet4!$A$2:$J$578,9)</f>
        <v>0.48225081151910421</v>
      </c>
    </row>
    <row r="76" spans="1:14">
      <c r="A76">
        <v>449</v>
      </c>
      <c r="B76">
        <v>4</v>
      </c>
      <c r="C76" t="s">
        <v>1667</v>
      </c>
      <c r="D76" t="s">
        <v>1663</v>
      </c>
      <c r="E76">
        <v>14</v>
      </c>
      <c r="F76">
        <f>B76</f>
        <v>4</v>
      </c>
      <c r="G76" t="str">
        <f>UPPER(E76)&amp;"-"&amp;F76</f>
        <v>14-4</v>
      </c>
      <c r="H76">
        <v>4</v>
      </c>
      <c r="I76" t="s">
        <v>1667</v>
      </c>
      <c r="J76" t="s">
        <v>1668</v>
      </c>
      <c r="K76">
        <v>7</v>
      </c>
      <c r="L76" t="s">
        <v>1011</v>
      </c>
      <c r="M76" t="s">
        <v>294</v>
      </c>
      <c r="N76">
        <f>VLOOKUP(G76,Sheet4!$A$2:$J$578,9)</f>
        <v>0.45219446933977581</v>
      </c>
    </row>
    <row r="77" spans="1:14">
      <c r="A77">
        <v>442</v>
      </c>
      <c r="B77">
        <v>4</v>
      </c>
      <c r="C77" t="s">
        <v>1658</v>
      </c>
      <c r="D77" t="s">
        <v>1653</v>
      </c>
      <c r="E77">
        <v>17</v>
      </c>
      <c r="F77">
        <f>B77</f>
        <v>4</v>
      </c>
      <c r="G77" t="str">
        <f>UPPER(E77)&amp;"-"&amp;F77</f>
        <v>17-4</v>
      </c>
      <c r="H77">
        <v>4</v>
      </c>
      <c r="I77" t="s">
        <v>1658</v>
      </c>
      <c r="J77" t="s">
        <v>1659</v>
      </c>
      <c r="K77">
        <v>15</v>
      </c>
      <c r="L77" t="s">
        <v>651</v>
      </c>
      <c r="M77" t="s">
        <v>294</v>
      </c>
      <c r="N77">
        <f>VLOOKUP(G77,Sheet4!$A$2:$J$578,9)</f>
        <v>0.48090246935512526</v>
      </c>
    </row>
    <row r="78" spans="1:14">
      <c r="A78">
        <v>427</v>
      </c>
      <c r="B78">
        <v>4</v>
      </c>
      <c r="C78" t="s">
        <v>1636</v>
      </c>
      <c r="D78" t="s">
        <v>1629</v>
      </c>
      <c r="E78">
        <v>22</v>
      </c>
      <c r="F78">
        <f>B78</f>
        <v>4</v>
      </c>
      <c r="G78" t="str">
        <f>UPPER(E78)&amp;"-"&amp;F78</f>
        <v>22-4</v>
      </c>
      <c r="H78">
        <v>4</v>
      </c>
      <c r="I78" t="s">
        <v>1637</v>
      </c>
      <c r="J78" t="s">
        <v>1637</v>
      </c>
      <c r="K78">
        <v>7</v>
      </c>
      <c r="L78" t="s">
        <v>14</v>
      </c>
      <c r="M78" t="s">
        <v>34</v>
      </c>
      <c r="N78">
        <f>VLOOKUP(G78,Sheet4!$A$2:$J$578,9)</f>
        <v>0.65702994048808994</v>
      </c>
    </row>
    <row r="79" spans="1:14">
      <c r="A79">
        <v>422</v>
      </c>
      <c r="B79">
        <v>4</v>
      </c>
      <c r="C79" t="s">
        <v>1626</v>
      </c>
      <c r="D79" t="s">
        <v>1622</v>
      </c>
      <c r="E79">
        <v>24</v>
      </c>
      <c r="F79">
        <f>B79</f>
        <v>4</v>
      </c>
      <c r="G79" t="str">
        <f>UPPER(E79)&amp;"-"&amp;F79</f>
        <v>24-4</v>
      </c>
      <c r="H79">
        <v>4</v>
      </c>
      <c r="I79" t="s">
        <v>1626</v>
      </c>
      <c r="J79" t="s">
        <v>1626</v>
      </c>
      <c r="K79">
        <v>6</v>
      </c>
      <c r="L79" t="s">
        <v>1627</v>
      </c>
      <c r="M79" t="s">
        <v>34</v>
      </c>
      <c r="N79">
        <f>VLOOKUP(G79,Sheet4!$A$2:$J$578,9)</f>
        <v>0.60751074473331923</v>
      </c>
    </row>
    <row r="80" spans="1:14">
      <c r="A80">
        <v>417</v>
      </c>
      <c r="B80">
        <v>4</v>
      </c>
      <c r="C80" t="s">
        <v>1619</v>
      </c>
      <c r="D80" t="s">
        <v>1615</v>
      </c>
      <c r="E80">
        <v>25</v>
      </c>
      <c r="F80">
        <f>B80</f>
        <v>4</v>
      </c>
      <c r="G80" t="str">
        <f>UPPER(E80)&amp;"-"&amp;F80</f>
        <v>25-4</v>
      </c>
      <c r="H80">
        <v>4</v>
      </c>
      <c r="I80" t="s">
        <v>1619</v>
      </c>
      <c r="J80" t="s">
        <v>1619</v>
      </c>
      <c r="K80">
        <v>10</v>
      </c>
      <c r="L80" t="s">
        <v>499</v>
      </c>
      <c r="M80" t="s">
        <v>34</v>
      </c>
      <c r="N80">
        <f>VLOOKUP(G80,Sheet4!$A$2:$J$578,9)</f>
        <v>0.51271345746680652</v>
      </c>
    </row>
    <row r="81" spans="1:14">
      <c r="A81">
        <v>413</v>
      </c>
      <c r="B81">
        <v>4</v>
      </c>
      <c r="C81" t="s">
        <v>1613</v>
      </c>
      <c r="D81" t="s">
        <v>1611</v>
      </c>
      <c r="E81">
        <v>26</v>
      </c>
      <c r="F81">
        <f>B81</f>
        <v>4</v>
      </c>
      <c r="G81" t="str">
        <f>UPPER(E81)&amp;"-"&amp;F81</f>
        <v>26-4</v>
      </c>
      <c r="H81">
        <v>4</v>
      </c>
      <c r="I81" t="s">
        <v>1613</v>
      </c>
      <c r="J81" t="s">
        <v>1613</v>
      </c>
      <c r="K81">
        <v>7</v>
      </c>
      <c r="L81" t="s">
        <v>214</v>
      </c>
      <c r="M81" t="s">
        <v>294</v>
      </c>
      <c r="N81">
        <f>VLOOKUP(G81,Sheet4!$A$2:$J$578,9)</f>
        <v>0.47603272454917323</v>
      </c>
    </row>
    <row r="82" spans="1:14">
      <c r="A82">
        <v>408</v>
      </c>
      <c r="B82">
        <v>4</v>
      </c>
      <c r="C82" t="s">
        <v>1606</v>
      </c>
      <c r="D82" t="s">
        <v>1602</v>
      </c>
      <c r="E82">
        <v>27</v>
      </c>
      <c r="F82">
        <f>B82</f>
        <v>4</v>
      </c>
      <c r="G82" t="str">
        <f>UPPER(E82)&amp;"-"&amp;F82</f>
        <v>27-4</v>
      </c>
      <c r="H82">
        <v>4</v>
      </c>
      <c r="I82" t="s">
        <v>1606</v>
      </c>
      <c r="J82" t="s">
        <v>1606</v>
      </c>
      <c r="K82">
        <v>7</v>
      </c>
      <c r="L82" t="s">
        <v>89</v>
      </c>
      <c r="M82" t="s">
        <v>34</v>
      </c>
      <c r="N82">
        <f>VLOOKUP(G82,Sheet4!$A$2:$J$578,9)</f>
        <v>0.51339108684379098</v>
      </c>
    </row>
    <row r="83" spans="1:14">
      <c r="A83">
        <v>404</v>
      </c>
      <c r="B83">
        <v>4</v>
      </c>
      <c r="C83" t="s">
        <v>1598</v>
      </c>
      <c r="D83" t="s">
        <v>1596</v>
      </c>
      <c r="E83">
        <v>28</v>
      </c>
      <c r="F83">
        <f>B83</f>
        <v>4</v>
      </c>
      <c r="G83" t="str">
        <f>UPPER(E83)&amp;"-"&amp;F83</f>
        <v>28-4</v>
      </c>
      <c r="H83">
        <v>4</v>
      </c>
      <c r="I83" t="s">
        <v>1599</v>
      </c>
      <c r="J83" t="s">
        <v>1599</v>
      </c>
      <c r="K83">
        <v>8</v>
      </c>
      <c r="L83" t="s">
        <v>1600</v>
      </c>
      <c r="M83" t="s">
        <v>34</v>
      </c>
      <c r="N83">
        <f>VLOOKUP(G83,Sheet4!$A$2:$J$578,9)</f>
        <v>0.43462740709296493</v>
      </c>
    </row>
    <row r="84" spans="1:14">
      <c r="A84">
        <v>396</v>
      </c>
      <c r="B84">
        <v>4</v>
      </c>
      <c r="C84" t="s">
        <v>1587</v>
      </c>
      <c r="D84" t="s">
        <v>1581</v>
      </c>
      <c r="E84">
        <v>29</v>
      </c>
      <c r="F84">
        <f>B84</f>
        <v>4</v>
      </c>
      <c r="G84" t="str">
        <f>UPPER(E84)&amp;"-"&amp;F84</f>
        <v>29-4</v>
      </c>
      <c r="H84">
        <v>4</v>
      </c>
      <c r="I84" t="s">
        <v>1587</v>
      </c>
      <c r="J84" t="s">
        <v>1587</v>
      </c>
      <c r="K84">
        <v>10</v>
      </c>
      <c r="L84" t="s">
        <v>1588</v>
      </c>
      <c r="M84" t="s">
        <v>294</v>
      </c>
      <c r="N84">
        <f>VLOOKUP(G84,Sheet4!$A$2:$J$578,9)</f>
        <v>0.60714019193743374</v>
      </c>
    </row>
    <row r="85" spans="1:14">
      <c r="A85">
        <v>390</v>
      </c>
      <c r="B85">
        <v>4</v>
      </c>
      <c r="C85" t="s">
        <v>1574</v>
      </c>
      <c r="D85" t="s">
        <v>1570</v>
      </c>
      <c r="E85">
        <v>30</v>
      </c>
      <c r="F85">
        <f>B85</f>
        <v>4</v>
      </c>
      <c r="G85" t="str">
        <f>UPPER(E85)&amp;"-"&amp;F85</f>
        <v>30-4</v>
      </c>
      <c r="H85">
        <v>4</v>
      </c>
      <c r="I85" t="s">
        <v>1574</v>
      </c>
      <c r="J85" t="s">
        <v>1574</v>
      </c>
      <c r="K85">
        <v>8</v>
      </c>
      <c r="L85" t="s">
        <v>1575</v>
      </c>
      <c r="M85" t="s">
        <v>34</v>
      </c>
      <c r="N85">
        <f>VLOOKUP(G85,Sheet4!$A$2:$J$578,9)</f>
        <v>0.51688369340041429</v>
      </c>
    </row>
    <row r="86" spans="1:14">
      <c r="A86">
        <v>534</v>
      </c>
      <c r="B86">
        <v>5</v>
      </c>
      <c r="C86" t="s">
        <v>1805</v>
      </c>
      <c r="D86" t="s">
        <v>1799</v>
      </c>
      <c r="E86">
        <v>1</v>
      </c>
      <c r="F86">
        <f>B86</f>
        <v>5</v>
      </c>
      <c r="G86" t="str">
        <f>UPPER(E86)&amp;"-"&amp;F86</f>
        <v>1-5</v>
      </c>
      <c r="H86">
        <v>5</v>
      </c>
      <c r="I86" t="s">
        <v>1805</v>
      </c>
      <c r="J86" t="s">
        <v>1805</v>
      </c>
      <c r="K86">
        <v>9</v>
      </c>
      <c r="L86" t="s">
        <v>1806</v>
      </c>
      <c r="M86" t="s">
        <v>294</v>
      </c>
      <c r="N86">
        <f>VLOOKUP(G86,Sheet4!$A$2:$J$578,9)</f>
        <v>0.54004570358745629</v>
      </c>
    </row>
    <row r="87" spans="1:14">
      <c r="A87">
        <v>489</v>
      </c>
      <c r="B87">
        <v>5</v>
      </c>
      <c r="C87" t="s">
        <v>1742</v>
      </c>
      <c r="D87" t="s">
        <v>1737</v>
      </c>
      <c r="E87">
        <v>6</v>
      </c>
      <c r="F87">
        <f>B87</f>
        <v>5</v>
      </c>
      <c r="G87" t="str">
        <f>UPPER(E87)&amp;"-"&amp;F87</f>
        <v>6-5</v>
      </c>
      <c r="H87">
        <v>5</v>
      </c>
      <c r="I87" t="s">
        <v>1742</v>
      </c>
      <c r="J87" t="s">
        <v>1742</v>
      </c>
      <c r="K87">
        <v>10</v>
      </c>
      <c r="L87" t="s">
        <v>396</v>
      </c>
      <c r="M87" t="s">
        <v>34</v>
      </c>
      <c r="N87">
        <f>VLOOKUP(G87,Sheet4!$A$2:$J$578,9)</f>
        <v>0.51590673857384106</v>
      </c>
    </row>
    <row r="88" spans="1:14">
      <c r="A88">
        <v>456</v>
      </c>
      <c r="B88">
        <v>5</v>
      </c>
      <c r="C88" t="s">
        <v>1677</v>
      </c>
      <c r="D88" t="s">
        <v>1672</v>
      </c>
      <c r="E88">
        <v>13</v>
      </c>
      <c r="F88">
        <f>B88</f>
        <v>5</v>
      </c>
      <c r="G88" t="str">
        <f>UPPER(E88)&amp;"-"&amp;F88</f>
        <v>13-5</v>
      </c>
      <c r="H88">
        <v>5</v>
      </c>
      <c r="I88" t="s">
        <v>1677</v>
      </c>
      <c r="J88" t="s">
        <v>1678</v>
      </c>
      <c r="K88">
        <v>9</v>
      </c>
      <c r="L88" t="s">
        <v>1679</v>
      </c>
      <c r="M88" t="s">
        <v>294</v>
      </c>
      <c r="N88">
        <f>VLOOKUP(G88,Sheet4!$A$2:$J$578,9)</f>
        <v>0.48225081151910421</v>
      </c>
    </row>
    <row r="89" spans="1:14">
      <c r="A89">
        <v>450</v>
      </c>
      <c r="B89">
        <v>5</v>
      </c>
      <c r="C89" t="s">
        <v>1669</v>
      </c>
      <c r="D89" t="s">
        <v>1663</v>
      </c>
      <c r="E89">
        <v>14</v>
      </c>
      <c r="F89">
        <f>B89</f>
        <v>5</v>
      </c>
      <c r="G89" t="str">
        <f>UPPER(E89)&amp;"-"&amp;F89</f>
        <v>14-5</v>
      </c>
      <c r="H89">
        <v>5</v>
      </c>
      <c r="I89" t="s">
        <v>1670</v>
      </c>
      <c r="J89" t="s">
        <v>1670</v>
      </c>
      <c r="K89">
        <v>7</v>
      </c>
      <c r="L89" t="s">
        <v>25</v>
      </c>
      <c r="M89" t="s">
        <v>294</v>
      </c>
      <c r="N89">
        <f>VLOOKUP(G89,Sheet4!$A$2:$J$578,9)</f>
        <v>0.50100930887756134</v>
      </c>
    </row>
    <row r="90" spans="1:14">
      <c r="A90">
        <v>433</v>
      </c>
      <c r="B90">
        <v>5</v>
      </c>
      <c r="C90" t="s">
        <v>1855</v>
      </c>
      <c r="D90" t="s">
        <v>1640</v>
      </c>
      <c r="E90">
        <v>21</v>
      </c>
      <c r="F90">
        <f>B90</f>
        <v>5</v>
      </c>
      <c r="G90" t="str">
        <f>UPPER(E90)&amp;"-"&amp;F90</f>
        <v>21-5</v>
      </c>
      <c r="H90">
        <v>5</v>
      </c>
      <c r="J90" t="s">
        <v>1855</v>
      </c>
      <c r="L90">
        <v>1</v>
      </c>
      <c r="M90" t="s">
        <v>294</v>
      </c>
      <c r="N90">
        <f>VLOOKUP(G90,Sheet4!$A$2:$J$578,9)</f>
        <v>0.61925501122622884</v>
      </c>
    </row>
    <row r="91" spans="1:14">
      <c r="A91">
        <v>428</v>
      </c>
      <c r="B91">
        <v>5</v>
      </c>
      <c r="C91" t="s">
        <v>1638</v>
      </c>
      <c r="D91" t="s">
        <v>1629</v>
      </c>
      <c r="E91">
        <v>22</v>
      </c>
      <c r="F91">
        <f>B91</f>
        <v>5</v>
      </c>
      <c r="G91" t="str">
        <f>UPPER(E91)&amp;"-"&amp;F91</f>
        <v>22-5</v>
      </c>
      <c r="H91">
        <v>5</v>
      </c>
      <c r="I91" t="s">
        <v>1638</v>
      </c>
      <c r="J91" t="s">
        <v>1638</v>
      </c>
      <c r="K91">
        <v>6</v>
      </c>
      <c r="L91" t="s">
        <v>288</v>
      </c>
      <c r="M91" t="s">
        <v>294</v>
      </c>
      <c r="N91">
        <f>VLOOKUP(G91,Sheet4!$A$2:$J$578,9)</f>
        <v>0.59330802486138223</v>
      </c>
    </row>
    <row r="92" spans="1:14">
      <c r="A92">
        <v>418</v>
      </c>
      <c r="B92">
        <v>5</v>
      </c>
      <c r="C92" t="s">
        <v>1620</v>
      </c>
      <c r="D92" t="s">
        <v>1615</v>
      </c>
      <c r="E92">
        <v>25</v>
      </c>
      <c r="F92">
        <f>B92</f>
        <v>5</v>
      </c>
      <c r="G92" t="str">
        <f>UPPER(E92)&amp;"-"&amp;F92</f>
        <v>25-5</v>
      </c>
      <c r="H92">
        <v>5</v>
      </c>
      <c r="I92" t="s">
        <v>1620</v>
      </c>
      <c r="J92" t="s">
        <v>1620</v>
      </c>
      <c r="K92">
        <v>9</v>
      </c>
      <c r="L92" t="s">
        <v>1455</v>
      </c>
      <c r="M92" t="s">
        <v>294</v>
      </c>
      <c r="N92">
        <f>VLOOKUP(G92,Sheet4!$A$2:$J$578,9)</f>
        <v>0.36764163203747974</v>
      </c>
    </row>
    <row r="93" spans="1:14">
      <c r="A93">
        <v>409</v>
      </c>
      <c r="B93">
        <v>5</v>
      </c>
      <c r="C93" t="s">
        <v>1607</v>
      </c>
      <c r="D93" t="s">
        <v>1602</v>
      </c>
      <c r="E93">
        <v>27</v>
      </c>
      <c r="F93">
        <f>B93</f>
        <v>5</v>
      </c>
      <c r="G93" t="str">
        <f>UPPER(E93)&amp;"-"&amp;F93</f>
        <v>27-5</v>
      </c>
      <c r="H93">
        <v>5</v>
      </c>
      <c r="I93" t="s">
        <v>1608</v>
      </c>
      <c r="J93" t="s">
        <v>1609</v>
      </c>
      <c r="K93">
        <v>21</v>
      </c>
      <c r="L93" t="s">
        <v>560</v>
      </c>
      <c r="M93" t="s">
        <v>34</v>
      </c>
      <c r="N93">
        <f>VLOOKUP(G93,Sheet4!$A$2:$J$578,9)</f>
        <v>0.46987222188578698</v>
      </c>
    </row>
    <row r="94" spans="1:14">
      <c r="A94">
        <v>397</v>
      </c>
      <c r="B94">
        <v>5</v>
      </c>
      <c r="C94" t="s">
        <v>1589</v>
      </c>
      <c r="D94" t="s">
        <v>1581</v>
      </c>
      <c r="E94">
        <v>29</v>
      </c>
      <c r="F94">
        <f>B94</f>
        <v>5</v>
      </c>
      <c r="G94" t="str">
        <f>UPPER(E94)&amp;"-"&amp;F94</f>
        <v>29-5</v>
      </c>
      <c r="H94">
        <v>5</v>
      </c>
      <c r="I94" t="s">
        <v>1589</v>
      </c>
      <c r="J94" t="s">
        <v>1589</v>
      </c>
      <c r="K94">
        <v>8</v>
      </c>
      <c r="L94" t="s">
        <v>44</v>
      </c>
      <c r="M94" t="s">
        <v>294</v>
      </c>
      <c r="N94">
        <f>VLOOKUP(G94,Sheet4!$A$2:$J$578,9)</f>
        <v>0.55382072746328415</v>
      </c>
    </row>
    <row r="95" spans="1:14">
      <c r="A95">
        <v>391</v>
      </c>
      <c r="B95">
        <v>5</v>
      </c>
      <c r="C95" t="s">
        <v>1576</v>
      </c>
      <c r="D95" t="s">
        <v>1570</v>
      </c>
      <c r="E95">
        <v>30</v>
      </c>
      <c r="F95">
        <f>B95</f>
        <v>5</v>
      </c>
      <c r="G95" t="str">
        <f>UPPER(E95)&amp;"-"&amp;F95</f>
        <v>30-5</v>
      </c>
      <c r="H95">
        <v>5</v>
      </c>
      <c r="I95" t="s">
        <v>1576</v>
      </c>
      <c r="J95" t="s">
        <v>1576</v>
      </c>
      <c r="K95">
        <v>6</v>
      </c>
      <c r="L95" t="s">
        <v>1577</v>
      </c>
      <c r="M95" t="s">
        <v>34</v>
      </c>
      <c r="N95">
        <f>VLOOKUP(G95,Sheet4!$A$2:$J$578,9)</f>
        <v>0.56730200233950323</v>
      </c>
    </row>
    <row r="96" spans="1:14">
      <c r="A96">
        <v>381</v>
      </c>
      <c r="B96">
        <v>5</v>
      </c>
      <c r="C96" t="s">
        <v>1562</v>
      </c>
      <c r="D96" t="s">
        <v>1557</v>
      </c>
      <c r="E96">
        <v>31</v>
      </c>
      <c r="F96">
        <f>B96</f>
        <v>5</v>
      </c>
      <c r="G96" t="str">
        <f>UPPER(E96)&amp;"-"&amp;F96</f>
        <v>31-5</v>
      </c>
      <c r="H96">
        <v>5</v>
      </c>
      <c r="I96" t="s">
        <v>1562</v>
      </c>
      <c r="J96" t="s">
        <v>1562</v>
      </c>
      <c r="K96">
        <v>7</v>
      </c>
      <c r="L96" t="s">
        <v>217</v>
      </c>
      <c r="M96" t="s">
        <v>294</v>
      </c>
      <c r="N96">
        <f>VLOOKUP(G96,Sheet4!$A$2:$J$578,9)</f>
        <v>0.54634275151835221</v>
      </c>
    </row>
    <row r="97" spans="1:14">
      <c r="A97">
        <v>490</v>
      </c>
      <c r="B97">
        <v>6</v>
      </c>
      <c r="C97" t="s">
        <v>1743</v>
      </c>
      <c r="D97" t="s">
        <v>1737</v>
      </c>
      <c r="E97">
        <v>6</v>
      </c>
      <c r="F97">
        <f>B97</f>
        <v>6</v>
      </c>
      <c r="G97" t="str">
        <f>UPPER(E97)&amp;"-"&amp;F97</f>
        <v>6-6</v>
      </c>
      <c r="H97">
        <v>6</v>
      </c>
      <c r="I97" t="s">
        <v>1743</v>
      </c>
      <c r="J97" t="s">
        <v>1743</v>
      </c>
      <c r="K97">
        <v>8</v>
      </c>
      <c r="L97" t="s">
        <v>200</v>
      </c>
      <c r="M97" t="s">
        <v>294</v>
      </c>
      <c r="N97">
        <f>VLOOKUP(G97,Sheet4!$A$2:$J$578,9)</f>
        <v>0.60022496867524777</v>
      </c>
    </row>
    <row r="98" spans="1:14">
      <c r="A98">
        <v>457</v>
      </c>
      <c r="B98">
        <v>6</v>
      </c>
      <c r="C98" t="s">
        <v>1680</v>
      </c>
      <c r="D98" t="s">
        <v>1672</v>
      </c>
      <c r="E98">
        <v>13</v>
      </c>
      <c r="F98">
        <f>B98</f>
        <v>6</v>
      </c>
      <c r="G98" t="str">
        <f>UPPER(E98)&amp;"-"&amp;F98</f>
        <v>13-6</v>
      </c>
      <c r="H98">
        <v>6</v>
      </c>
      <c r="I98" t="s">
        <v>1681</v>
      </c>
      <c r="J98" t="s">
        <v>1681</v>
      </c>
      <c r="K98">
        <v>9</v>
      </c>
      <c r="L98" t="s">
        <v>499</v>
      </c>
      <c r="M98" t="s">
        <v>34</v>
      </c>
      <c r="N98">
        <f>VLOOKUP(G98,Sheet4!$A$2:$J$578,9)</f>
        <v>0.48225081151910421</v>
      </c>
    </row>
    <row r="99" spans="1:14">
      <c r="A99">
        <v>398</v>
      </c>
      <c r="B99">
        <v>6</v>
      </c>
      <c r="C99" t="s">
        <v>1590</v>
      </c>
      <c r="D99" t="s">
        <v>1581</v>
      </c>
      <c r="E99">
        <v>29</v>
      </c>
      <c r="F99">
        <f>B99</f>
        <v>6</v>
      </c>
      <c r="G99" t="str">
        <f>UPPER(E99)&amp;"-"&amp;F99</f>
        <v>29-6</v>
      </c>
      <c r="H99">
        <v>6</v>
      </c>
      <c r="I99" t="s">
        <v>1590</v>
      </c>
      <c r="J99" t="s">
        <v>1590</v>
      </c>
      <c r="K99">
        <v>8</v>
      </c>
      <c r="L99" t="s">
        <v>122</v>
      </c>
      <c r="M99" t="s">
        <v>34</v>
      </c>
      <c r="N99">
        <f>VLOOKUP(G99,Sheet4!$A$2:$J$578,9)</f>
        <v>0.59255924761416678</v>
      </c>
    </row>
    <row r="100" spans="1:14">
      <c r="A100">
        <v>392</v>
      </c>
      <c r="B100">
        <v>6</v>
      </c>
      <c r="C100" t="s">
        <v>1578</v>
      </c>
      <c r="D100" t="s">
        <v>1570</v>
      </c>
      <c r="E100">
        <v>30</v>
      </c>
      <c r="F100">
        <f>B100</f>
        <v>6</v>
      </c>
      <c r="G100" t="str">
        <f>UPPER(E100)&amp;"-"&amp;F100</f>
        <v>30-6</v>
      </c>
      <c r="H100">
        <v>6</v>
      </c>
      <c r="I100" t="s">
        <v>1579</v>
      </c>
      <c r="J100" t="s">
        <v>1579</v>
      </c>
      <c r="K100">
        <v>7</v>
      </c>
      <c r="L100" t="s">
        <v>410</v>
      </c>
      <c r="M100" t="s">
        <v>34</v>
      </c>
      <c r="N100">
        <f>VLOOKUP(G100,Sheet4!$A$2:$J$578,9)</f>
        <v>0.46920806274774396</v>
      </c>
    </row>
    <row r="101" spans="1:14">
      <c r="A101">
        <v>458</v>
      </c>
      <c r="B101">
        <v>7</v>
      </c>
      <c r="C101" t="s">
        <v>1682</v>
      </c>
      <c r="D101" t="s">
        <v>1672</v>
      </c>
      <c r="E101">
        <v>13</v>
      </c>
      <c r="F101">
        <f>B101</f>
        <v>7</v>
      </c>
      <c r="G101" t="str">
        <f>UPPER(E101)&amp;"-"&amp;F101</f>
        <v>13-7</v>
      </c>
      <c r="H101">
        <v>7</v>
      </c>
      <c r="I101" t="s">
        <v>1682</v>
      </c>
      <c r="J101" t="s">
        <v>1682</v>
      </c>
      <c r="K101">
        <v>9</v>
      </c>
      <c r="L101" t="s">
        <v>731</v>
      </c>
      <c r="M101" t="s">
        <v>34</v>
      </c>
      <c r="N101">
        <f>VLOOKUP(G101,Sheet4!$A$2:$J$578,9)</f>
        <v>0.48225081151910421</v>
      </c>
    </row>
    <row r="102" spans="1:14">
      <c r="A102">
        <v>399</v>
      </c>
      <c r="B102">
        <v>7</v>
      </c>
      <c r="C102" t="s">
        <v>1591</v>
      </c>
      <c r="D102" t="s">
        <v>1581</v>
      </c>
      <c r="E102">
        <v>29</v>
      </c>
      <c r="F102">
        <f>B102</f>
        <v>7</v>
      </c>
      <c r="G102" t="str">
        <f>UPPER(E102)&amp;"-"&amp;F102</f>
        <v>29-7</v>
      </c>
      <c r="H102">
        <v>7</v>
      </c>
      <c r="I102" t="s">
        <v>1591</v>
      </c>
      <c r="J102" t="s">
        <v>1592</v>
      </c>
      <c r="K102">
        <v>8</v>
      </c>
      <c r="L102" t="s">
        <v>405</v>
      </c>
      <c r="M102" t="s">
        <v>294</v>
      </c>
      <c r="N102">
        <f>VLOOKUP(G102,Sheet4!$A$2:$J$578,9)</f>
        <v>0.5895468524446118</v>
      </c>
    </row>
    <row r="103" spans="1:14">
      <c r="A103">
        <v>383</v>
      </c>
      <c r="B103">
        <v>7</v>
      </c>
      <c r="C103" t="s">
        <v>1564</v>
      </c>
      <c r="D103" t="s">
        <v>1557</v>
      </c>
      <c r="E103">
        <v>31</v>
      </c>
      <c r="F103">
        <f>B103</f>
        <v>7</v>
      </c>
      <c r="G103" t="str">
        <f>UPPER(E103)&amp;"-"&amp;F103</f>
        <v>31-7</v>
      </c>
      <c r="H103">
        <v>7</v>
      </c>
      <c r="I103" t="s">
        <v>1564</v>
      </c>
      <c r="J103" t="s">
        <v>1564</v>
      </c>
      <c r="K103">
        <v>8</v>
      </c>
      <c r="L103" t="s">
        <v>227</v>
      </c>
      <c r="M103" t="s">
        <v>34</v>
      </c>
      <c r="N103">
        <f>VLOOKUP(G103,Sheet4!$A$2:$J$578,9)</f>
        <v>0.56549219827174313</v>
      </c>
    </row>
    <row r="104" spans="1:14">
      <c r="A104">
        <v>492</v>
      </c>
      <c r="B104">
        <v>8</v>
      </c>
      <c r="C104" t="s">
        <v>1744</v>
      </c>
      <c r="D104" t="s">
        <v>1737</v>
      </c>
      <c r="E104">
        <v>6</v>
      </c>
      <c r="F104">
        <f>B104</f>
        <v>8</v>
      </c>
      <c r="G104" t="str">
        <f>UPPER(E104)&amp;"-"&amp;F104</f>
        <v>6-8</v>
      </c>
      <c r="H104">
        <v>8</v>
      </c>
      <c r="I104" t="s">
        <v>1744</v>
      </c>
      <c r="J104" t="s">
        <v>1744</v>
      </c>
      <c r="K104">
        <v>8</v>
      </c>
      <c r="L104" t="s">
        <v>292</v>
      </c>
      <c r="M104" t="s">
        <v>294</v>
      </c>
      <c r="N104">
        <f>VLOOKUP(G104,Sheet4!$A$2:$J$578,9)</f>
        <v>0.30177523583153831</v>
      </c>
    </row>
    <row r="105" spans="1:14">
      <c r="A105">
        <v>459</v>
      </c>
      <c r="B105">
        <v>8</v>
      </c>
      <c r="C105" t="s">
        <v>1683</v>
      </c>
      <c r="D105" t="s">
        <v>1672</v>
      </c>
      <c r="E105">
        <v>13</v>
      </c>
      <c r="F105">
        <f>B105</f>
        <v>8</v>
      </c>
      <c r="G105" t="str">
        <f>UPPER(E105)&amp;"-"&amp;F105</f>
        <v>13-8</v>
      </c>
      <c r="H105">
        <v>8</v>
      </c>
      <c r="I105" t="s">
        <v>1683</v>
      </c>
      <c r="J105" t="s">
        <v>1683</v>
      </c>
      <c r="K105">
        <v>8</v>
      </c>
      <c r="L105" t="s">
        <v>247</v>
      </c>
      <c r="M105" t="s">
        <v>34</v>
      </c>
      <c r="N105">
        <f>VLOOKUP(G105,Sheet4!$A$2:$J$578,9)</f>
        <v>0.48225081151910421</v>
      </c>
    </row>
    <row r="106" spans="1:14">
      <c r="A106">
        <v>400</v>
      </c>
      <c r="B106">
        <v>8</v>
      </c>
      <c r="C106" t="s">
        <v>1593</v>
      </c>
      <c r="D106" t="s">
        <v>1581</v>
      </c>
      <c r="E106">
        <v>29</v>
      </c>
      <c r="F106">
        <f>B106</f>
        <v>8</v>
      </c>
      <c r="G106" t="str">
        <f>UPPER(E106)&amp;"-"&amp;F106</f>
        <v>29-8</v>
      </c>
      <c r="H106">
        <v>8</v>
      </c>
      <c r="I106" t="s">
        <v>1593</v>
      </c>
      <c r="J106" t="s">
        <v>1594</v>
      </c>
      <c r="K106">
        <v>8</v>
      </c>
      <c r="L106" t="s">
        <v>1175</v>
      </c>
      <c r="M106" t="s">
        <v>34</v>
      </c>
      <c r="N106">
        <f>VLOOKUP(G106,Sheet4!$A$2:$J$578,9)</f>
        <v>0.59785140109683721</v>
      </c>
    </row>
    <row r="107" spans="1:14">
      <c r="A107">
        <v>384</v>
      </c>
      <c r="B107">
        <v>8</v>
      </c>
      <c r="C107" t="s">
        <v>1565</v>
      </c>
      <c r="D107" t="s">
        <v>1557</v>
      </c>
      <c r="E107">
        <v>31</v>
      </c>
      <c r="F107">
        <f>B107</f>
        <v>8</v>
      </c>
      <c r="G107" t="str">
        <f>UPPER(E107)&amp;"-"&amp;F107</f>
        <v>31-8</v>
      </c>
      <c r="H107">
        <v>8</v>
      </c>
      <c r="I107" t="s">
        <v>1565</v>
      </c>
      <c r="J107" t="s">
        <v>1565</v>
      </c>
      <c r="K107">
        <v>6</v>
      </c>
      <c r="L107" t="s">
        <v>1419</v>
      </c>
      <c r="M107" t="s">
        <v>294</v>
      </c>
      <c r="N107">
        <f>VLOOKUP(G107,Sheet4!$A$2:$J$578,9)</f>
        <v>0.59805409671837528</v>
      </c>
    </row>
    <row r="108" spans="1:14">
      <c r="A108">
        <v>493</v>
      </c>
      <c r="B108">
        <v>9</v>
      </c>
      <c r="C108" t="s">
        <v>1745</v>
      </c>
      <c r="D108" t="s">
        <v>1737</v>
      </c>
      <c r="E108">
        <v>6</v>
      </c>
      <c r="F108">
        <f>B108</f>
        <v>9</v>
      </c>
      <c r="G108" t="str">
        <f>UPPER(E108)&amp;"-"&amp;F108</f>
        <v>6-9</v>
      </c>
      <c r="H108">
        <v>9</v>
      </c>
      <c r="I108" t="s">
        <v>1745</v>
      </c>
      <c r="J108" t="s">
        <v>1746</v>
      </c>
      <c r="K108">
        <v>8</v>
      </c>
      <c r="L108" t="s">
        <v>808</v>
      </c>
      <c r="M108" t="s">
        <v>294</v>
      </c>
      <c r="N108">
        <f>VLOOKUP(G108,Sheet4!$A$2:$J$578,9)</f>
        <v>0.39745471626104573</v>
      </c>
    </row>
    <row r="109" spans="1:14">
      <c r="A109">
        <v>460</v>
      </c>
      <c r="B109">
        <v>9</v>
      </c>
      <c r="C109" t="s">
        <v>1684</v>
      </c>
      <c r="D109" t="s">
        <v>1672</v>
      </c>
      <c r="E109">
        <v>13</v>
      </c>
      <c r="F109">
        <f>B109</f>
        <v>9</v>
      </c>
      <c r="G109" t="str">
        <f>UPPER(E109)&amp;"-"&amp;F109</f>
        <v>13-9</v>
      </c>
      <c r="H109">
        <v>9</v>
      </c>
      <c r="I109" t="s">
        <v>1685</v>
      </c>
      <c r="J109" t="s">
        <v>1685</v>
      </c>
      <c r="K109">
        <v>10</v>
      </c>
      <c r="L109" t="s">
        <v>492</v>
      </c>
      <c r="M109" t="s">
        <v>34</v>
      </c>
      <c r="N109">
        <f>VLOOKUP(G109,Sheet4!$A$2:$J$578,9)</f>
        <v>0.48225081151910421</v>
      </c>
    </row>
    <row r="110" spans="1:14">
      <c r="A110">
        <v>461</v>
      </c>
      <c r="B110">
        <v>10</v>
      </c>
      <c r="C110" t="s">
        <v>1686</v>
      </c>
      <c r="D110" t="s">
        <v>1672</v>
      </c>
      <c r="E110">
        <v>13</v>
      </c>
      <c r="F110">
        <f>B110</f>
        <v>10</v>
      </c>
      <c r="G110" t="str">
        <f>UPPER(E110)&amp;"-"&amp;F110</f>
        <v>13-10</v>
      </c>
      <c r="H110">
        <v>10</v>
      </c>
      <c r="I110" t="s">
        <v>1687</v>
      </c>
      <c r="J110" t="s">
        <v>1687</v>
      </c>
      <c r="K110">
        <v>8</v>
      </c>
      <c r="L110" t="s">
        <v>1688</v>
      </c>
      <c r="M110" t="s">
        <v>34</v>
      </c>
      <c r="N110">
        <f>VLOOKUP(G110,Sheet4!$A$2:$J$578,9)</f>
        <v>0.44222664997443267</v>
      </c>
    </row>
    <row r="111" spans="1:14">
      <c r="A111">
        <v>386</v>
      </c>
      <c r="B111">
        <v>10</v>
      </c>
      <c r="C111" t="s">
        <v>1567</v>
      </c>
      <c r="D111" t="s">
        <v>1557</v>
      </c>
      <c r="E111">
        <v>31</v>
      </c>
      <c r="F111">
        <f>B111</f>
        <v>10</v>
      </c>
      <c r="G111" t="str">
        <f>UPPER(E111)&amp;"-"&amp;F111</f>
        <v>31-10</v>
      </c>
      <c r="H111">
        <v>10</v>
      </c>
      <c r="I111" t="s">
        <v>1567</v>
      </c>
      <c r="J111" t="s">
        <v>1567</v>
      </c>
      <c r="K111">
        <v>5</v>
      </c>
      <c r="L111" t="s">
        <v>1568</v>
      </c>
      <c r="M111" t="s">
        <v>34</v>
      </c>
      <c r="N111">
        <f>VLOOKUP(G111,Sheet4!$A$2:$J$578,9)</f>
        <v>0.61666781435064044</v>
      </c>
    </row>
    <row r="112" spans="1:14">
      <c r="A112">
        <v>462</v>
      </c>
      <c r="B112">
        <v>11</v>
      </c>
      <c r="C112" t="s">
        <v>1689</v>
      </c>
      <c r="D112" t="s">
        <v>1672</v>
      </c>
      <c r="E112">
        <v>13</v>
      </c>
      <c r="F112">
        <f>B112</f>
        <v>11</v>
      </c>
      <c r="G112" t="str">
        <f>UPPER(E112)&amp;"-"&amp;F112</f>
        <v>13-11</v>
      </c>
      <c r="H112">
        <v>11</v>
      </c>
      <c r="I112" t="s">
        <v>1689</v>
      </c>
      <c r="J112" t="s">
        <v>1689</v>
      </c>
      <c r="K112">
        <v>8</v>
      </c>
      <c r="L112" t="s">
        <v>1690</v>
      </c>
      <c r="M112" t="s">
        <v>294</v>
      </c>
      <c r="N112">
        <f>VLOOKUP(G112,Sheet4!$A$2:$J$578,9)</f>
        <v>0.43755446498188322</v>
      </c>
    </row>
    <row r="113" spans="1:14">
      <c r="A113">
        <v>463</v>
      </c>
      <c r="B113">
        <v>12</v>
      </c>
      <c r="C113" t="s">
        <v>1691</v>
      </c>
      <c r="D113" t="s">
        <v>1672</v>
      </c>
      <c r="E113">
        <v>13</v>
      </c>
      <c r="F113">
        <f>B113</f>
        <v>12</v>
      </c>
      <c r="G113" t="str">
        <f>UPPER(E113)&amp;"-"&amp;F113</f>
        <v>13-12</v>
      </c>
      <c r="H113">
        <v>12</v>
      </c>
      <c r="I113" t="s">
        <v>1691</v>
      </c>
      <c r="J113" t="s">
        <v>1691</v>
      </c>
      <c r="K113">
        <v>8</v>
      </c>
      <c r="L113" t="s">
        <v>151</v>
      </c>
      <c r="M113" t="s">
        <v>34</v>
      </c>
      <c r="N113">
        <f>VLOOKUP(G113,Sheet4!$A$2:$J$578,9)</f>
        <v>0.42374687365881814</v>
      </c>
    </row>
    <row r="114" spans="1:14">
      <c r="A114">
        <v>464</v>
      </c>
      <c r="B114">
        <v>13</v>
      </c>
      <c r="C114" t="s">
        <v>1692</v>
      </c>
      <c r="D114" t="s">
        <v>1672</v>
      </c>
      <c r="E114">
        <v>13</v>
      </c>
      <c r="F114">
        <f>B114</f>
        <v>13</v>
      </c>
      <c r="G114" t="str">
        <f>UPPER(E114)&amp;"-"&amp;F114</f>
        <v>13-13</v>
      </c>
      <c r="H114">
        <v>13</v>
      </c>
      <c r="I114" t="s">
        <v>1692</v>
      </c>
      <c r="J114" t="s">
        <v>1692</v>
      </c>
      <c r="K114">
        <v>9</v>
      </c>
      <c r="L114" t="s">
        <v>1693</v>
      </c>
      <c r="M114" t="s">
        <v>34</v>
      </c>
      <c r="N114">
        <f>VLOOKUP(G114,Sheet4!$A$2:$J$578,9)</f>
        <v>0.55119245217087443</v>
      </c>
    </row>
    <row r="115" spans="1:14">
      <c r="A115">
        <v>465</v>
      </c>
      <c r="B115">
        <v>14</v>
      </c>
      <c r="C115" t="s">
        <v>1694</v>
      </c>
      <c r="D115" t="s">
        <v>1672</v>
      </c>
      <c r="E115">
        <v>13</v>
      </c>
      <c r="F115">
        <f>B115</f>
        <v>14</v>
      </c>
      <c r="G115" t="str">
        <f>UPPER(E115)&amp;"-"&amp;F115</f>
        <v>13-14</v>
      </c>
      <c r="H115">
        <v>14</v>
      </c>
      <c r="I115" t="s">
        <v>1694</v>
      </c>
      <c r="J115" t="s">
        <v>1695</v>
      </c>
      <c r="K115">
        <v>5</v>
      </c>
      <c r="L115" t="s">
        <v>1696</v>
      </c>
      <c r="M115" t="s">
        <v>34</v>
      </c>
      <c r="N115">
        <f>VLOOKUP(G115,Sheet4!$A$2:$J$578,9)</f>
        <v>0.4699495875966464</v>
      </c>
    </row>
    <row r="116" spans="1:14">
      <c r="A116">
        <v>466</v>
      </c>
      <c r="B116">
        <v>15</v>
      </c>
      <c r="C116" t="s">
        <v>1697</v>
      </c>
      <c r="D116" t="s">
        <v>1672</v>
      </c>
      <c r="E116">
        <v>13</v>
      </c>
      <c r="F116">
        <f>B116</f>
        <v>15</v>
      </c>
      <c r="G116" t="str">
        <f>UPPER(E116)&amp;"-"&amp;F116</f>
        <v>13-15</v>
      </c>
      <c r="H116">
        <v>15</v>
      </c>
      <c r="I116" t="s">
        <v>1697</v>
      </c>
      <c r="J116" t="s">
        <v>1698</v>
      </c>
      <c r="K116">
        <v>7</v>
      </c>
      <c r="L116" t="s">
        <v>1699</v>
      </c>
      <c r="M116" t="s">
        <v>294</v>
      </c>
      <c r="N116">
        <f>VLOOKUP(G116,Sheet4!$A$2:$J$578,9)</f>
        <v>0.39663649133759948</v>
      </c>
    </row>
    <row r="117" spans="1:14">
      <c r="A117">
        <v>467</v>
      </c>
      <c r="B117">
        <v>16</v>
      </c>
      <c r="C117" t="s">
        <v>1700</v>
      </c>
      <c r="D117" t="s">
        <v>1672</v>
      </c>
      <c r="E117">
        <v>13</v>
      </c>
      <c r="F117">
        <f>B117</f>
        <v>16</v>
      </c>
      <c r="G117" t="str">
        <f>UPPER(E117)&amp;"-"&amp;F117</f>
        <v>13-16</v>
      </c>
      <c r="H117">
        <v>16</v>
      </c>
      <c r="I117" t="s">
        <v>1700</v>
      </c>
      <c r="J117" t="s">
        <v>1701</v>
      </c>
      <c r="K117">
        <v>9</v>
      </c>
      <c r="L117" t="s">
        <v>1702</v>
      </c>
      <c r="M117" t="s">
        <v>34</v>
      </c>
      <c r="N117">
        <f>VLOOKUP(G117,Sheet4!$A$2:$J$578,9)</f>
        <v>0.48225081151910421</v>
      </c>
    </row>
    <row r="118" spans="1:14">
      <c r="A118">
        <v>555</v>
      </c>
      <c r="B118">
        <v>1</v>
      </c>
      <c r="C118" t="s">
        <v>1843</v>
      </c>
      <c r="D118" t="s">
        <v>1844</v>
      </c>
      <c r="E118" t="s">
        <v>1845</v>
      </c>
      <c r="F118">
        <f>B118</f>
        <v>1</v>
      </c>
      <c r="G118" t="str">
        <f>UPPER(E118)&amp;"-"&amp;F118</f>
        <v>2A-1</v>
      </c>
      <c r="H118">
        <v>1</v>
      </c>
      <c r="I118" t="s">
        <v>1843</v>
      </c>
      <c r="J118" t="s">
        <v>1846</v>
      </c>
      <c r="K118">
        <v>8</v>
      </c>
      <c r="L118" t="s">
        <v>1847</v>
      </c>
      <c r="M118" t="s">
        <v>34</v>
      </c>
      <c r="N118">
        <f>VLOOKUP(G118,Sheet4!$A$2:$J$578,9)</f>
        <v>0.59785140109683721</v>
      </c>
    </row>
    <row r="119" spans="1:14">
      <c r="A119">
        <v>556</v>
      </c>
      <c r="B119">
        <v>2</v>
      </c>
      <c r="C119" t="s">
        <v>1848</v>
      </c>
      <c r="D119" t="s">
        <v>1844</v>
      </c>
      <c r="E119" t="s">
        <v>1845</v>
      </c>
      <c r="F119">
        <f>B119</f>
        <v>2</v>
      </c>
      <c r="G119" t="str">
        <f>UPPER(E119)&amp;"-"&amp;F119</f>
        <v>2A-2</v>
      </c>
      <c r="H119">
        <v>2</v>
      </c>
      <c r="I119" t="s">
        <v>1848</v>
      </c>
      <c r="J119" t="s">
        <v>1849</v>
      </c>
      <c r="K119">
        <v>8</v>
      </c>
      <c r="L119" t="s">
        <v>1850</v>
      </c>
      <c r="M119" t="s">
        <v>34</v>
      </c>
      <c r="N119">
        <f>VLOOKUP(G119,Sheet4!$A$2:$J$578,9)</f>
        <v>0.59785140109683721</v>
      </c>
    </row>
    <row r="120" spans="1:14">
      <c r="A120">
        <v>388</v>
      </c>
      <c r="B120">
        <v>2</v>
      </c>
      <c r="C120" t="s">
        <v>1571</v>
      </c>
      <c r="D120" t="s">
        <v>1570</v>
      </c>
      <c r="E120">
        <v>30</v>
      </c>
      <c r="F120">
        <f>B120</f>
        <v>2</v>
      </c>
      <c r="G120" t="str">
        <f>UPPER(E120)&amp;"-"&amp;F120</f>
        <v>30-2</v>
      </c>
      <c r="H120">
        <v>2</v>
      </c>
      <c r="I120" t="s">
        <v>1571</v>
      </c>
      <c r="J120" t="s">
        <v>1571</v>
      </c>
      <c r="K120">
        <v>6</v>
      </c>
      <c r="L120" t="s">
        <v>1572</v>
      </c>
      <c r="M120" t="s">
        <v>294</v>
      </c>
      <c r="N120">
        <f>VLOOKUP(G120,Sheet4!$A$2:$J$578,9)</f>
        <v>0.43968877638179249</v>
      </c>
    </row>
    <row r="121" spans="1:14">
      <c r="A121">
        <v>378</v>
      </c>
      <c r="B121">
        <v>2</v>
      </c>
      <c r="C121" t="s">
        <v>1558</v>
      </c>
      <c r="D121" t="s">
        <v>1557</v>
      </c>
      <c r="E121">
        <v>31</v>
      </c>
      <c r="F121">
        <f>B121</f>
        <v>2</v>
      </c>
      <c r="G121" t="str">
        <f>UPPER(E121)&amp;"-"&amp;F121</f>
        <v>31-2</v>
      </c>
      <c r="H121">
        <v>2</v>
      </c>
      <c r="I121" t="s">
        <v>1558</v>
      </c>
      <c r="J121" t="s">
        <v>1558</v>
      </c>
      <c r="K121">
        <v>5</v>
      </c>
      <c r="L121" t="s">
        <v>299</v>
      </c>
      <c r="M121" t="s">
        <v>34</v>
      </c>
      <c r="N121">
        <f>VLOOKUP(G121,Sheet4!$A$2:$J$578,9)</f>
        <v>0.58760909178095333</v>
      </c>
    </row>
    <row r="122" spans="1:14">
      <c r="A122">
        <v>380</v>
      </c>
      <c r="B122">
        <v>4</v>
      </c>
      <c r="C122" t="s">
        <v>1561</v>
      </c>
      <c r="D122" t="s">
        <v>1557</v>
      </c>
      <c r="E122">
        <v>31</v>
      </c>
      <c r="F122">
        <f>B122</f>
        <v>4</v>
      </c>
      <c r="G122" t="str">
        <f>UPPER(E122)&amp;"-"&amp;F122</f>
        <v>31-4</v>
      </c>
      <c r="H122">
        <v>4</v>
      </c>
      <c r="I122" t="s">
        <v>1561</v>
      </c>
      <c r="J122" t="s">
        <v>1561</v>
      </c>
      <c r="K122">
        <v>9</v>
      </c>
      <c r="L122" t="s">
        <v>290</v>
      </c>
      <c r="M122" t="s">
        <v>294</v>
      </c>
      <c r="N122">
        <f>VLOOKUP(G122,Sheet4!$A$2:$J$578,9)</f>
        <v>0.64338461538461533</v>
      </c>
    </row>
    <row r="123" spans="1:14">
      <c r="A123">
        <v>382</v>
      </c>
      <c r="B123">
        <v>6</v>
      </c>
      <c r="C123" t="s">
        <v>1563</v>
      </c>
      <c r="D123" t="s">
        <v>1557</v>
      </c>
      <c r="E123">
        <v>31</v>
      </c>
      <c r="F123">
        <f>B123</f>
        <v>6</v>
      </c>
      <c r="G123" t="str">
        <f>UPPER(E123)&amp;"-"&amp;F123</f>
        <v>31-6</v>
      </c>
      <c r="H123">
        <v>6</v>
      </c>
      <c r="I123" t="s">
        <v>1563</v>
      </c>
      <c r="J123" t="s">
        <v>1563</v>
      </c>
      <c r="K123">
        <v>7</v>
      </c>
      <c r="L123" t="s">
        <v>92</v>
      </c>
      <c r="M123" t="s">
        <v>294</v>
      </c>
      <c r="N123">
        <f>VLOOKUP(G123,Sheet4!$A$2:$J$578,9)</f>
        <v>0.59260206878906396</v>
      </c>
    </row>
    <row r="124" spans="1:14">
      <c r="A124">
        <v>385</v>
      </c>
      <c r="B124">
        <v>9</v>
      </c>
      <c r="C124" t="s">
        <v>1566</v>
      </c>
      <c r="D124" t="s">
        <v>1557</v>
      </c>
      <c r="E124">
        <v>31</v>
      </c>
      <c r="F124">
        <f>B124</f>
        <v>9</v>
      </c>
      <c r="G124" t="str">
        <f>UPPER(E124)&amp;"-"&amp;F124</f>
        <v>31-9</v>
      </c>
      <c r="H124">
        <v>9</v>
      </c>
      <c r="I124" t="s">
        <v>1566</v>
      </c>
      <c r="J124" t="s">
        <v>1566</v>
      </c>
      <c r="K124">
        <v>7</v>
      </c>
      <c r="L124" t="s">
        <v>410</v>
      </c>
      <c r="M124" t="s">
        <v>34</v>
      </c>
      <c r="N124">
        <f>VLOOKUP(G124,Sheet4!$A$2:$J$578,9)</f>
        <v>0.58637962418054668</v>
      </c>
    </row>
    <row r="125" spans="1:14">
      <c r="A125">
        <v>375</v>
      </c>
      <c r="B125">
        <v>1</v>
      </c>
      <c r="C125" t="s">
        <v>1552</v>
      </c>
      <c r="D125" t="s">
        <v>1553</v>
      </c>
      <c r="E125">
        <v>32</v>
      </c>
      <c r="F125">
        <f>B125</f>
        <v>1</v>
      </c>
      <c r="G125" t="str">
        <f>UPPER(E125)&amp;"-"&amp;F125</f>
        <v>32-1</v>
      </c>
      <c r="H125">
        <v>1</v>
      </c>
      <c r="I125" t="s">
        <v>1552</v>
      </c>
      <c r="J125" t="s">
        <v>1552</v>
      </c>
      <c r="K125">
        <v>7</v>
      </c>
      <c r="L125" t="s">
        <v>83</v>
      </c>
      <c r="M125" t="s">
        <v>34</v>
      </c>
      <c r="N125">
        <f>VLOOKUP(G125,Sheet4!$A$2:$J$578,9)</f>
        <v>0.59441727104064768</v>
      </c>
    </row>
    <row r="126" spans="1:14">
      <c r="A126">
        <v>376</v>
      </c>
      <c r="B126">
        <v>2</v>
      </c>
      <c r="C126" t="s">
        <v>1554</v>
      </c>
      <c r="D126" t="s">
        <v>1553</v>
      </c>
      <c r="E126">
        <v>32</v>
      </c>
      <c r="F126">
        <f>B126</f>
        <v>2</v>
      </c>
      <c r="G126" t="str">
        <f>UPPER(E126)&amp;"-"&amp;F126</f>
        <v>32-2</v>
      </c>
      <c r="H126">
        <v>2</v>
      </c>
      <c r="I126" t="s">
        <v>1554</v>
      </c>
      <c r="J126" t="s">
        <v>1554</v>
      </c>
      <c r="K126">
        <v>10</v>
      </c>
      <c r="L126" t="s">
        <v>1555</v>
      </c>
      <c r="M126" t="s">
        <v>294</v>
      </c>
      <c r="N126">
        <f>VLOOKUP(G126,Sheet4!$A$2:$J$578,9)</f>
        <v>0.53703703703703709</v>
      </c>
    </row>
    <row r="127" spans="1:14">
      <c r="A127">
        <v>363</v>
      </c>
      <c r="B127">
        <v>1</v>
      </c>
      <c r="C127" t="s">
        <v>1534</v>
      </c>
      <c r="D127" t="s">
        <v>1535</v>
      </c>
      <c r="E127">
        <v>33</v>
      </c>
      <c r="F127">
        <f>B127</f>
        <v>1</v>
      </c>
      <c r="G127" t="str">
        <f>UPPER(E127)&amp;"-"&amp;F127</f>
        <v>33-1</v>
      </c>
      <c r="H127">
        <v>1</v>
      </c>
      <c r="I127" t="s">
        <v>1534</v>
      </c>
      <c r="J127" t="s">
        <v>1534</v>
      </c>
      <c r="K127">
        <v>7</v>
      </c>
      <c r="L127" t="s">
        <v>1094</v>
      </c>
      <c r="M127" t="s">
        <v>294</v>
      </c>
      <c r="N127">
        <f>VLOOKUP(G127,Sheet4!$A$2:$J$578,9)</f>
        <v>0.51485119135930679</v>
      </c>
    </row>
    <row r="128" spans="1:14">
      <c r="A128">
        <v>372</v>
      </c>
      <c r="B128">
        <v>10</v>
      </c>
      <c r="C128" t="s">
        <v>1548</v>
      </c>
      <c r="D128" t="s">
        <v>1535</v>
      </c>
      <c r="E128">
        <v>33</v>
      </c>
      <c r="F128">
        <f>B128</f>
        <v>10</v>
      </c>
      <c r="G128" t="str">
        <f>UPPER(E128)&amp;"-"&amp;F128</f>
        <v>33-10</v>
      </c>
      <c r="H128">
        <v>10</v>
      </c>
      <c r="I128" t="s">
        <v>1548</v>
      </c>
      <c r="J128" t="s">
        <v>1548</v>
      </c>
      <c r="K128">
        <v>7</v>
      </c>
      <c r="L128" t="s">
        <v>1549</v>
      </c>
      <c r="M128" t="s">
        <v>34</v>
      </c>
      <c r="N128">
        <f>VLOOKUP(G128,Sheet4!$A$2:$J$578,9)</f>
        <v>0.52062334109524355</v>
      </c>
    </row>
    <row r="129" spans="1:14">
      <c r="A129">
        <v>373</v>
      </c>
      <c r="B129">
        <v>11</v>
      </c>
      <c r="C129" t="s">
        <v>1550</v>
      </c>
      <c r="D129" t="s">
        <v>1535</v>
      </c>
      <c r="E129">
        <v>33</v>
      </c>
      <c r="F129">
        <f>B129</f>
        <v>11</v>
      </c>
      <c r="G129" t="str">
        <f>UPPER(E129)&amp;"-"&amp;F129</f>
        <v>33-11</v>
      </c>
      <c r="H129">
        <v>11</v>
      </c>
      <c r="I129" t="s">
        <v>1550</v>
      </c>
      <c r="J129" t="s">
        <v>1550</v>
      </c>
      <c r="K129">
        <v>8</v>
      </c>
      <c r="L129" t="s">
        <v>83</v>
      </c>
      <c r="M129" t="s">
        <v>34</v>
      </c>
      <c r="N129">
        <f>VLOOKUP(G129,Sheet4!$A$2:$J$578,9)</f>
        <v>0.55958917287001819</v>
      </c>
    </row>
    <row r="130" spans="1:14">
      <c r="A130">
        <v>374</v>
      </c>
      <c r="B130">
        <v>12</v>
      </c>
      <c r="C130" t="s">
        <v>1551</v>
      </c>
      <c r="D130" t="s">
        <v>1535</v>
      </c>
      <c r="E130">
        <v>33</v>
      </c>
      <c r="F130">
        <f>B130</f>
        <v>12</v>
      </c>
      <c r="G130" t="str">
        <f>UPPER(E130)&amp;"-"&amp;F130</f>
        <v>33-12</v>
      </c>
      <c r="H130">
        <v>12</v>
      </c>
      <c r="I130" t="s">
        <v>1551</v>
      </c>
      <c r="J130" t="s">
        <v>1551</v>
      </c>
      <c r="K130">
        <v>6</v>
      </c>
      <c r="L130" t="s">
        <v>290</v>
      </c>
      <c r="M130" t="s">
        <v>294</v>
      </c>
      <c r="N130">
        <f>VLOOKUP(G130,Sheet4!$A$2:$J$578,9)</f>
        <v>0.56143079315707622</v>
      </c>
    </row>
    <row r="131" spans="1:14">
      <c r="A131">
        <v>364</v>
      </c>
      <c r="B131">
        <v>2</v>
      </c>
      <c r="C131" t="s">
        <v>1536</v>
      </c>
      <c r="D131" t="s">
        <v>1535</v>
      </c>
      <c r="E131">
        <v>33</v>
      </c>
      <c r="F131">
        <f>B131</f>
        <v>2</v>
      </c>
      <c r="G131" t="str">
        <f>UPPER(E131)&amp;"-"&amp;F131</f>
        <v>33-2</v>
      </c>
      <c r="H131">
        <v>2</v>
      </c>
      <c r="I131" t="s">
        <v>1536</v>
      </c>
      <c r="J131" t="s">
        <v>1536</v>
      </c>
      <c r="K131">
        <v>9</v>
      </c>
      <c r="L131" t="s">
        <v>65</v>
      </c>
      <c r="M131" t="s">
        <v>294</v>
      </c>
      <c r="N131">
        <f>VLOOKUP(G131,Sheet4!$A$2:$J$578,9)</f>
        <v>0.56143079315707622</v>
      </c>
    </row>
    <row r="132" spans="1:14">
      <c r="A132">
        <v>365</v>
      </c>
      <c r="B132">
        <v>3</v>
      </c>
      <c r="C132" t="s">
        <v>1537</v>
      </c>
      <c r="D132" t="s">
        <v>1535</v>
      </c>
      <c r="E132">
        <v>33</v>
      </c>
      <c r="F132">
        <f>B132</f>
        <v>3</v>
      </c>
      <c r="G132" t="str">
        <f>UPPER(E132)&amp;"-"&amp;F132</f>
        <v>33-3</v>
      </c>
      <c r="H132">
        <v>3</v>
      </c>
      <c r="I132" t="s">
        <v>1538</v>
      </c>
      <c r="J132" t="s">
        <v>1538</v>
      </c>
      <c r="K132">
        <v>7</v>
      </c>
      <c r="L132" t="s">
        <v>1539</v>
      </c>
      <c r="M132" t="s">
        <v>34</v>
      </c>
      <c r="N132">
        <f>VLOOKUP(G132,Sheet4!$A$2:$J$578,9)</f>
        <v>0.56143079315707622</v>
      </c>
    </row>
    <row r="133" spans="1:14">
      <c r="A133">
        <v>366</v>
      </c>
      <c r="B133">
        <v>4</v>
      </c>
      <c r="C133" t="s">
        <v>1540</v>
      </c>
      <c r="D133" t="s">
        <v>1535</v>
      </c>
      <c r="E133">
        <v>33</v>
      </c>
      <c r="F133">
        <f>B133</f>
        <v>4</v>
      </c>
      <c r="G133" t="str">
        <f>UPPER(E133)&amp;"-"&amp;F133</f>
        <v>33-4</v>
      </c>
      <c r="H133">
        <v>4</v>
      </c>
      <c r="I133" t="s">
        <v>1540</v>
      </c>
      <c r="J133" t="s">
        <v>1540</v>
      </c>
      <c r="K133">
        <v>7</v>
      </c>
      <c r="L133" t="s">
        <v>1541</v>
      </c>
      <c r="M133" t="s">
        <v>294</v>
      </c>
      <c r="N133">
        <f>VLOOKUP(G133,Sheet4!$A$2:$J$578,9)</f>
        <v>0.56143079315707622</v>
      </c>
    </row>
    <row r="134" spans="1:14">
      <c r="A134">
        <v>367</v>
      </c>
      <c r="B134">
        <v>5</v>
      </c>
      <c r="C134" t="s">
        <v>1542</v>
      </c>
      <c r="D134" t="s">
        <v>1535</v>
      </c>
      <c r="E134">
        <v>33</v>
      </c>
      <c r="F134">
        <f>B134</f>
        <v>5</v>
      </c>
      <c r="G134" t="str">
        <f>UPPER(E134)&amp;"-"&amp;F134</f>
        <v>33-5</v>
      </c>
      <c r="H134">
        <v>5</v>
      </c>
      <c r="I134" t="s">
        <v>1542</v>
      </c>
      <c r="J134" t="s">
        <v>1542</v>
      </c>
      <c r="K134">
        <v>4</v>
      </c>
      <c r="L134" t="s">
        <v>195</v>
      </c>
      <c r="M134" t="s">
        <v>294</v>
      </c>
      <c r="N134">
        <f>VLOOKUP(G134,Sheet4!$A$2:$J$578,9)</f>
        <v>0.56143079315707622</v>
      </c>
    </row>
    <row r="135" spans="1:14">
      <c r="A135">
        <v>368</v>
      </c>
      <c r="B135">
        <v>6</v>
      </c>
      <c r="C135" t="s">
        <v>1543</v>
      </c>
      <c r="D135" t="s">
        <v>1535</v>
      </c>
      <c r="E135">
        <v>33</v>
      </c>
      <c r="F135">
        <f>B135</f>
        <v>6</v>
      </c>
      <c r="G135" t="str">
        <f>UPPER(E135)&amp;"-"&amp;F135</f>
        <v>33-6</v>
      </c>
      <c r="H135">
        <v>6</v>
      </c>
      <c r="I135" t="s">
        <v>1543</v>
      </c>
      <c r="J135" t="s">
        <v>1543</v>
      </c>
      <c r="K135">
        <v>8</v>
      </c>
      <c r="L135" t="s">
        <v>983</v>
      </c>
      <c r="M135" t="s">
        <v>294</v>
      </c>
      <c r="N135">
        <f>VLOOKUP(G135,Sheet4!$A$2:$J$578,9)</f>
        <v>0.56143079315707622</v>
      </c>
    </row>
    <row r="136" spans="1:14">
      <c r="A136">
        <v>369</v>
      </c>
      <c r="B136">
        <v>7</v>
      </c>
      <c r="C136" t="s">
        <v>1544</v>
      </c>
      <c r="D136" t="s">
        <v>1535</v>
      </c>
      <c r="E136">
        <v>33</v>
      </c>
      <c r="F136">
        <f>B136</f>
        <v>7</v>
      </c>
      <c r="G136" t="str">
        <f>UPPER(E136)&amp;"-"&amp;F136</f>
        <v>33-7</v>
      </c>
      <c r="H136">
        <v>7</v>
      </c>
      <c r="I136" t="s">
        <v>1544</v>
      </c>
      <c r="J136" t="s">
        <v>1544</v>
      </c>
      <c r="K136">
        <v>8</v>
      </c>
      <c r="L136" t="s">
        <v>102</v>
      </c>
      <c r="M136" t="s">
        <v>34</v>
      </c>
      <c r="N136">
        <f>VLOOKUP(G136,Sheet4!$A$2:$J$578,9)</f>
        <v>0.56143079315707622</v>
      </c>
    </row>
    <row r="137" spans="1:14">
      <c r="A137">
        <v>370</v>
      </c>
      <c r="B137">
        <v>8</v>
      </c>
      <c r="C137" t="s">
        <v>1545</v>
      </c>
      <c r="D137" t="s">
        <v>1535</v>
      </c>
      <c r="E137">
        <v>33</v>
      </c>
      <c r="F137">
        <f>B137</f>
        <v>8</v>
      </c>
      <c r="G137" t="str">
        <f>UPPER(E137)&amp;"-"&amp;F137</f>
        <v>33-8</v>
      </c>
      <c r="H137">
        <v>8</v>
      </c>
      <c r="I137" t="s">
        <v>1545</v>
      </c>
      <c r="J137" t="s">
        <v>1546</v>
      </c>
      <c r="K137">
        <v>10</v>
      </c>
      <c r="L137" t="s">
        <v>214</v>
      </c>
      <c r="M137" t="s">
        <v>294</v>
      </c>
      <c r="N137">
        <f>VLOOKUP(G137,Sheet4!$A$2:$J$578,9)</f>
        <v>0.56143079315707622</v>
      </c>
    </row>
    <row r="138" spans="1:14">
      <c r="A138">
        <v>371</v>
      </c>
      <c r="B138">
        <v>9</v>
      </c>
      <c r="C138" t="s">
        <v>1547</v>
      </c>
      <c r="D138" t="s">
        <v>1535</v>
      </c>
      <c r="E138">
        <v>33</v>
      </c>
      <c r="F138">
        <f>B138</f>
        <v>9</v>
      </c>
      <c r="G138" t="str">
        <f>UPPER(E138)&amp;"-"&amp;F138</f>
        <v>33-9</v>
      </c>
      <c r="H138">
        <v>9</v>
      </c>
      <c r="I138" t="s">
        <v>1547</v>
      </c>
      <c r="J138" t="s">
        <v>1547</v>
      </c>
      <c r="K138">
        <v>7</v>
      </c>
      <c r="L138" t="s">
        <v>332</v>
      </c>
      <c r="M138" t="s">
        <v>34</v>
      </c>
      <c r="N138">
        <f>VLOOKUP(G138,Sheet4!$A$2:$J$578,9)</f>
        <v>0.56143079315707622</v>
      </c>
    </row>
    <row r="139" spans="1:14">
      <c r="A139">
        <v>354</v>
      </c>
      <c r="B139">
        <v>1</v>
      </c>
      <c r="C139" t="s">
        <v>1516</v>
      </c>
      <c r="D139" t="s">
        <v>1517</v>
      </c>
      <c r="E139">
        <v>34</v>
      </c>
      <c r="F139">
        <f>B139</f>
        <v>1</v>
      </c>
      <c r="G139" t="str">
        <f>UPPER(E139)&amp;"-"&amp;F139</f>
        <v>34-1</v>
      </c>
      <c r="H139">
        <v>1</v>
      </c>
      <c r="I139" t="s">
        <v>1518</v>
      </c>
      <c r="J139" t="s">
        <v>1519</v>
      </c>
      <c r="K139">
        <v>9</v>
      </c>
      <c r="L139" t="s">
        <v>163</v>
      </c>
      <c r="M139" t="s">
        <v>34</v>
      </c>
      <c r="N139">
        <f>VLOOKUP(G139,Sheet4!$A$2:$J$578,9)</f>
        <v>0.50363454375399963</v>
      </c>
    </row>
    <row r="140" spans="1:14">
      <c r="A140">
        <v>355</v>
      </c>
      <c r="B140">
        <v>2</v>
      </c>
      <c r="C140" t="s">
        <v>1520</v>
      </c>
      <c r="D140" t="s">
        <v>1517</v>
      </c>
      <c r="E140">
        <v>34</v>
      </c>
      <c r="F140">
        <f>B140</f>
        <v>2</v>
      </c>
      <c r="G140" t="str">
        <f>UPPER(E140)&amp;"-"&amp;F140</f>
        <v>34-2</v>
      </c>
      <c r="H140">
        <v>2</v>
      </c>
      <c r="I140" t="s">
        <v>1520</v>
      </c>
      <c r="J140" t="s">
        <v>1521</v>
      </c>
      <c r="K140">
        <v>3</v>
      </c>
      <c r="L140" t="s">
        <v>1522</v>
      </c>
      <c r="M140" t="s">
        <v>294</v>
      </c>
      <c r="N140">
        <f>VLOOKUP(G140,Sheet4!$A$2:$J$578,9)</f>
        <v>0.65265374115034014</v>
      </c>
    </row>
    <row r="141" spans="1:14">
      <c r="A141">
        <v>356</v>
      </c>
      <c r="B141">
        <v>3</v>
      </c>
      <c r="C141" t="s">
        <v>1523</v>
      </c>
      <c r="D141" t="s">
        <v>1517</v>
      </c>
      <c r="E141">
        <v>34</v>
      </c>
      <c r="F141">
        <f>B141</f>
        <v>3</v>
      </c>
      <c r="G141" t="str">
        <f>UPPER(E141)&amp;"-"&amp;F141</f>
        <v>34-3</v>
      </c>
      <c r="H141">
        <v>3</v>
      </c>
      <c r="I141" t="s">
        <v>1523</v>
      </c>
      <c r="J141" t="s">
        <v>1524</v>
      </c>
      <c r="K141">
        <v>13</v>
      </c>
      <c r="L141" t="s">
        <v>1525</v>
      </c>
      <c r="M141" t="s">
        <v>294</v>
      </c>
      <c r="N141">
        <f>VLOOKUP(G141,Sheet4!$A$2:$J$578,9)</f>
        <v>0.50454582286686656</v>
      </c>
    </row>
    <row r="142" spans="1:14">
      <c r="A142">
        <v>357</v>
      </c>
      <c r="B142">
        <v>4</v>
      </c>
      <c r="C142" t="s">
        <v>1526</v>
      </c>
      <c r="D142" t="s">
        <v>1517</v>
      </c>
      <c r="E142">
        <v>34</v>
      </c>
      <c r="F142">
        <f>B142</f>
        <v>4</v>
      </c>
      <c r="G142" t="str">
        <f>UPPER(E142)&amp;"-"&amp;F142</f>
        <v>34-4</v>
      </c>
      <c r="H142">
        <v>4</v>
      </c>
      <c r="I142" t="s">
        <v>1526</v>
      </c>
      <c r="J142" t="s">
        <v>1526</v>
      </c>
      <c r="K142">
        <v>5</v>
      </c>
      <c r="L142" t="s">
        <v>165</v>
      </c>
      <c r="M142" t="s">
        <v>34</v>
      </c>
      <c r="N142">
        <f>VLOOKUP(G142,Sheet4!$A$2:$J$578,9)</f>
        <v>0.52394696268886831</v>
      </c>
    </row>
    <row r="143" spans="1:14">
      <c r="A143">
        <v>358</v>
      </c>
      <c r="B143">
        <v>5</v>
      </c>
      <c r="C143" t="s">
        <v>1527</v>
      </c>
      <c r="D143" t="s">
        <v>1517</v>
      </c>
      <c r="E143">
        <v>34</v>
      </c>
      <c r="F143">
        <f>B143</f>
        <v>5</v>
      </c>
      <c r="G143" t="str">
        <f>UPPER(E143)&amp;"-"&amp;F143</f>
        <v>34-5</v>
      </c>
      <c r="H143">
        <v>5</v>
      </c>
      <c r="I143" t="s">
        <v>1527</v>
      </c>
      <c r="J143" t="s">
        <v>1527</v>
      </c>
      <c r="K143">
        <v>9</v>
      </c>
      <c r="L143" t="s">
        <v>1528</v>
      </c>
      <c r="M143" t="s">
        <v>34</v>
      </c>
      <c r="N143">
        <f>VLOOKUP(G143,Sheet4!$A$2:$J$578,9)</f>
        <v>0.55046119683425387</v>
      </c>
    </row>
    <row r="144" spans="1:14">
      <c r="A144">
        <v>359</v>
      </c>
      <c r="B144">
        <v>6</v>
      </c>
      <c r="C144" t="s">
        <v>1529</v>
      </c>
      <c r="D144" t="s">
        <v>1517</v>
      </c>
      <c r="E144">
        <v>34</v>
      </c>
      <c r="F144">
        <f>B144</f>
        <v>6</v>
      </c>
      <c r="G144" t="str">
        <f>UPPER(E144)&amp;"-"&amp;F144</f>
        <v>34-6</v>
      </c>
      <c r="H144">
        <v>6</v>
      </c>
      <c r="I144" t="s">
        <v>1529</v>
      </c>
      <c r="J144" t="s">
        <v>1529</v>
      </c>
      <c r="K144">
        <v>6</v>
      </c>
      <c r="L144" t="s">
        <v>1530</v>
      </c>
      <c r="M144" t="s">
        <v>294</v>
      </c>
      <c r="N144">
        <f>VLOOKUP(G144,Sheet4!$A$2:$J$578,9)</f>
        <v>0.46123123536702931</v>
      </c>
    </row>
    <row r="145" spans="1:14">
      <c r="A145">
        <v>360</v>
      </c>
      <c r="B145">
        <v>7</v>
      </c>
      <c r="C145" t="s">
        <v>1531</v>
      </c>
      <c r="D145" t="s">
        <v>1517</v>
      </c>
      <c r="E145">
        <v>34</v>
      </c>
      <c r="F145">
        <f>B145</f>
        <v>7</v>
      </c>
      <c r="G145" t="str">
        <f>UPPER(E145)&amp;"-"&amp;F145</f>
        <v>34-7</v>
      </c>
      <c r="H145">
        <v>7</v>
      </c>
      <c r="I145" t="s">
        <v>1531</v>
      </c>
      <c r="J145" t="s">
        <v>1531</v>
      </c>
      <c r="K145">
        <v>7</v>
      </c>
      <c r="L145" t="s">
        <v>517</v>
      </c>
      <c r="M145" t="s">
        <v>34</v>
      </c>
      <c r="N145">
        <f>VLOOKUP(G145,Sheet4!$A$2:$J$578,9)</f>
        <v>0.46551006432033948</v>
      </c>
    </row>
    <row r="146" spans="1:14">
      <c r="A146">
        <v>361</v>
      </c>
      <c r="B146">
        <v>8</v>
      </c>
      <c r="C146" t="s">
        <v>1532</v>
      </c>
      <c r="D146" t="s">
        <v>1517</v>
      </c>
      <c r="E146">
        <v>34</v>
      </c>
      <c r="F146">
        <f>B146</f>
        <v>8</v>
      </c>
      <c r="G146" t="str">
        <f>UPPER(E146)&amp;"-"&amp;F146</f>
        <v>34-8</v>
      </c>
      <c r="H146">
        <v>8</v>
      </c>
      <c r="I146" t="s">
        <v>1532</v>
      </c>
      <c r="J146" t="s">
        <v>1532</v>
      </c>
      <c r="K146">
        <v>6</v>
      </c>
      <c r="L146" t="s">
        <v>54</v>
      </c>
      <c r="M146" t="s">
        <v>34</v>
      </c>
      <c r="N146">
        <f>VLOOKUP(G146,Sheet4!$A$2:$J$578,9)</f>
        <v>0.51734229526121978</v>
      </c>
    </row>
    <row r="147" spans="1:14">
      <c r="A147">
        <v>362</v>
      </c>
      <c r="B147">
        <v>9</v>
      </c>
      <c r="C147" t="s">
        <v>1533</v>
      </c>
      <c r="D147" t="s">
        <v>1517</v>
      </c>
      <c r="E147">
        <v>34</v>
      </c>
      <c r="F147">
        <f>B147</f>
        <v>9</v>
      </c>
      <c r="G147" t="str">
        <f>UPPER(E147)&amp;"-"&amp;F147</f>
        <v>34-9</v>
      </c>
      <c r="H147">
        <v>9</v>
      </c>
      <c r="I147" t="s">
        <v>1533</v>
      </c>
      <c r="J147" t="s">
        <v>1533</v>
      </c>
      <c r="K147">
        <v>7</v>
      </c>
      <c r="L147" t="s">
        <v>227</v>
      </c>
      <c r="M147" t="s">
        <v>34</v>
      </c>
      <c r="N147">
        <f>VLOOKUP(G147,Sheet4!$A$2:$J$578,9)</f>
        <v>0.48337210893663612</v>
      </c>
    </row>
    <row r="148" spans="1:14">
      <c r="A148">
        <v>346</v>
      </c>
      <c r="B148">
        <v>1</v>
      </c>
      <c r="C148" t="s">
        <v>1500</v>
      </c>
      <c r="D148" t="s">
        <v>1501</v>
      </c>
      <c r="E148">
        <v>35</v>
      </c>
      <c r="F148">
        <f>B148</f>
        <v>1</v>
      </c>
      <c r="G148" t="str">
        <f>UPPER(E148)&amp;"-"&amp;F148</f>
        <v>35-1</v>
      </c>
      <c r="H148">
        <v>1</v>
      </c>
      <c r="I148" t="s">
        <v>1500</v>
      </c>
      <c r="J148" t="s">
        <v>1502</v>
      </c>
      <c r="K148">
        <v>12</v>
      </c>
      <c r="L148" t="s">
        <v>930</v>
      </c>
      <c r="M148" t="s">
        <v>294</v>
      </c>
      <c r="N148">
        <f>VLOOKUP(G148,Sheet4!$A$2:$J$578,9)</f>
        <v>0.65032128630826036</v>
      </c>
    </row>
    <row r="149" spans="1:14">
      <c r="A149">
        <v>347</v>
      </c>
      <c r="B149">
        <v>2</v>
      </c>
      <c r="C149" t="s">
        <v>1503</v>
      </c>
      <c r="D149" t="s">
        <v>1501</v>
      </c>
      <c r="E149">
        <v>35</v>
      </c>
      <c r="F149">
        <f>B149</f>
        <v>2</v>
      </c>
      <c r="G149" t="str">
        <f>UPPER(E149)&amp;"-"&amp;F149</f>
        <v>35-2</v>
      </c>
      <c r="H149">
        <v>2</v>
      </c>
      <c r="I149" t="s">
        <v>1503</v>
      </c>
      <c r="J149" t="s">
        <v>1503</v>
      </c>
      <c r="K149">
        <v>7</v>
      </c>
      <c r="L149" t="s">
        <v>214</v>
      </c>
      <c r="M149" t="s">
        <v>294</v>
      </c>
      <c r="N149">
        <f>VLOOKUP(G149,Sheet4!$A$2:$J$578,9)</f>
        <v>0.59724190176905489</v>
      </c>
    </row>
    <row r="150" spans="1:14">
      <c r="A150">
        <v>348</v>
      </c>
      <c r="B150">
        <v>3</v>
      </c>
      <c r="C150" t="s">
        <v>1504</v>
      </c>
      <c r="D150" t="s">
        <v>1501</v>
      </c>
      <c r="E150">
        <v>35</v>
      </c>
      <c r="F150">
        <f>B150</f>
        <v>3</v>
      </c>
      <c r="G150" t="str">
        <f>UPPER(E150)&amp;"-"&amp;F150</f>
        <v>35-3</v>
      </c>
      <c r="H150">
        <v>3</v>
      </c>
      <c r="I150" t="s">
        <v>1504</v>
      </c>
      <c r="J150" t="s">
        <v>1504</v>
      </c>
      <c r="K150">
        <v>6</v>
      </c>
      <c r="L150" t="s">
        <v>89</v>
      </c>
      <c r="M150" t="s">
        <v>34</v>
      </c>
      <c r="N150">
        <f>VLOOKUP(G150,Sheet4!$A$2:$J$578,9)</f>
        <v>0.5691395464626805</v>
      </c>
    </row>
    <row r="151" spans="1:14">
      <c r="A151">
        <v>349</v>
      </c>
      <c r="B151">
        <v>4</v>
      </c>
      <c r="C151" t="s">
        <v>1505</v>
      </c>
      <c r="D151" t="s">
        <v>1501</v>
      </c>
      <c r="E151">
        <v>35</v>
      </c>
      <c r="F151">
        <f>B151</f>
        <v>4</v>
      </c>
      <c r="G151" t="str">
        <f>UPPER(E151)&amp;"-"&amp;F151</f>
        <v>35-4</v>
      </c>
      <c r="H151">
        <v>4</v>
      </c>
      <c r="I151" t="s">
        <v>1505</v>
      </c>
      <c r="J151" t="s">
        <v>1506</v>
      </c>
      <c r="K151">
        <v>7</v>
      </c>
      <c r="L151" t="s">
        <v>1507</v>
      </c>
      <c r="M151" t="s">
        <v>34</v>
      </c>
      <c r="N151">
        <f>VLOOKUP(G151,Sheet4!$A$2:$J$578,9)</f>
        <v>0.55789164586697992</v>
      </c>
    </row>
    <row r="152" spans="1:14">
      <c r="A152">
        <v>350</v>
      </c>
      <c r="B152">
        <v>5</v>
      </c>
      <c r="C152" t="s">
        <v>1508</v>
      </c>
      <c r="D152" t="s">
        <v>1501</v>
      </c>
      <c r="E152">
        <v>35</v>
      </c>
      <c r="F152">
        <f>B152</f>
        <v>5</v>
      </c>
      <c r="G152" t="str">
        <f>UPPER(E152)&amp;"-"&amp;F152</f>
        <v>35-5</v>
      </c>
      <c r="H152">
        <v>5</v>
      </c>
      <c r="I152" t="s">
        <v>1508</v>
      </c>
      <c r="J152" t="s">
        <v>1509</v>
      </c>
      <c r="K152">
        <v>6</v>
      </c>
      <c r="L152" t="s">
        <v>1510</v>
      </c>
      <c r="M152" t="s">
        <v>294</v>
      </c>
      <c r="N152">
        <f>VLOOKUP(G152,Sheet4!$A$2:$J$578,9)</f>
        <v>0.46627082934303771</v>
      </c>
    </row>
    <row r="153" spans="1:14">
      <c r="A153">
        <v>351</v>
      </c>
      <c r="B153">
        <v>6</v>
      </c>
      <c r="C153" t="s">
        <v>1511</v>
      </c>
      <c r="D153" t="s">
        <v>1501</v>
      </c>
      <c r="E153">
        <v>35</v>
      </c>
      <c r="F153">
        <f>B153</f>
        <v>6</v>
      </c>
      <c r="G153" t="str">
        <f>UPPER(E153)&amp;"-"&amp;F153</f>
        <v>35-6</v>
      </c>
      <c r="H153">
        <v>6</v>
      </c>
      <c r="I153" t="s">
        <v>1512</v>
      </c>
      <c r="J153" t="s">
        <v>1512</v>
      </c>
      <c r="K153">
        <v>7</v>
      </c>
      <c r="L153" t="s">
        <v>1513</v>
      </c>
      <c r="M153" t="s">
        <v>294</v>
      </c>
      <c r="N153">
        <f>VLOOKUP(G153,Sheet4!$A$2:$J$578,9)</f>
        <v>0.50884657140342127</v>
      </c>
    </row>
    <row r="154" spans="1:14">
      <c r="A154">
        <v>352</v>
      </c>
      <c r="B154">
        <v>7</v>
      </c>
      <c r="C154" t="s">
        <v>1514</v>
      </c>
      <c r="D154" t="s">
        <v>1501</v>
      </c>
      <c r="E154">
        <v>35</v>
      </c>
      <c r="F154">
        <f>B154</f>
        <v>7</v>
      </c>
      <c r="G154" t="str">
        <f>UPPER(E154)&amp;"-"&amp;F154</f>
        <v>35-7</v>
      </c>
      <c r="H154">
        <v>7</v>
      </c>
      <c r="I154" t="s">
        <v>1514</v>
      </c>
      <c r="J154" t="s">
        <v>1514</v>
      </c>
      <c r="K154">
        <v>7</v>
      </c>
      <c r="L154" t="s">
        <v>25</v>
      </c>
      <c r="M154" t="s">
        <v>294</v>
      </c>
      <c r="N154">
        <f>VLOOKUP(G154,Sheet4!$A$2:$J$578,9)</f>
        <v>0.49607488737219779</v>
      </c>
    </row>
    <row r="155" spans="1:14">
      <c r="A155">
        <v>353</v>
      </c>
      <c r="B155">
        <v>8</v>
      </c>
      <c r="C155" t="s">
        <v>1515</v>
      </c>
      <c r="D155" t="s">
        <v>1501</v>
      </c>
      <c r="E155">
        <v>35</v>
      </c>
      <c r="F155">
        <f>B155</f>
        <v>8</v>
      </c>
      <c r="G155" t="str">
        <f>UPPER(E155)&amp;"-"&amp;F155</f>
        <v>35-8</v>
      </c>
      <c r="H155">
        <v>8</v>
      </c>
      <c r="I155" t="s">
        <v>1515</v>
      </c>
      <c r="J155" t="s">
        <v>1515</v>
      </c>
      <c r="K155">
        <v>9</v>
      </c>
      <c r="L155" t="s">
        <v>221</v>
      </c>
      <c r="M155" t="s">
        <v>34</v>
      </c>
      <c r="N155">
        <f>VLOOKUP(G155,Sheet4!$A$2:$J$578,9)</f>
        <v>0.63375740537793235</v>
      </c>
    </row>
    <row r="156" spans="1:14">
      <c r="A156">
        <v>344</v>
      </c>
      <c r="B156">
        <v>1</v>
      </c>
      <c r="C156" t="s">
        <v>1497</v>
      </c>
      <c r="D156" t="s">
        <v>1498</v>
      </c>
      <c r="E156">
        <v>36</v>
      </c>
      <c r="F156">
        <f>B156</f>
        <v>1</v>
      </c>
      <c r="G156" t="str">
        <f>UPPER(E156)&amp;"-"&amp;F156</f>
        <v>36-1</v>
      </c>
      <c r="H156">
        <v>1</v>
      </c>
      <c r="I156" t="s">
        <v>1497</v>
      </c>
      <c r="J156" t="s">
        <v>1497</v>
      </c>
      <c r="K156">
        <v>6</v>
      </c>
      <c r="L156" t="s">
        <v>14</v>
      </c>
      <c r="M156" t="s">
        <v>34</v>
      </c>
      <c r="N156">
        <f>VLOOKUP(G156,Sheet4!$A$2:$J$578,9)</f>
        <v>0.55708696569749505</v>
      </c>
    </row>
    <row r="157" spans="1:14">
      <c r="A157">
        <v>345</v>
      </c>
      <c r="B157">
        <v>2</v>
      </c>
      <c r="C157" t="s">
        <v>1499</v>
      </c>
      <c r="D157" t="s">
        <v>1498</v>
      </c>
      <c r="E157">
        <v>36</v>
      </c>
      <c r="F157">
        <f>B157</f>
        <v>2</v>
      </c>
      <c r="G157" t="str">
        <f>UPPER(E157)&amp;"-"&amp;F157</f>
        <v>36-2</v>
      </c>
      <c r="H157">
        <v>2</v>
      </c>
      <c r="I157" t="s">
        <v>1499</v>
      </c>
      <c r="J157" t="s">
        <v>1499</v>
      </c>
      <c r="K157">
        <v>8</v>
      </c>
      <c r="L157" t="s">
        <v>25</v>
      </c>
      <c r="M157" t="s">
        <v>294</v>
      </c>
      <c r="N157">
        <f>VLOOKUP(G157,Sheet4!$A$2:$J$578,9)</f>
        <v>0.5561845457118596</v>
      </c>
    </row>
    <row r="158" spans="1:14">
      <c r="A158">
        <v>339</v>
      </c>
      <c r="B158">
        <v>1</v>
      </c>
      <c r="C158" t="s">
        <v>1487</v>
      </c>
      <c r="D158" t="s">
        <v>1488</v>
      </c>
      <c r="E158">
        <v>37</v>
      </c>
      <c r="F158">
        <f>B158</f>
        <v>1</v>
      </c>
      <c r="G158" t="str">
        <f>UPPER(E158)&amp;"-"&amp;F158</f>
        <v>37-1</v>
      </c>
      <c r="H158">
        <v>1</v>
      </c>
      <c r="I158" t="s">
        <v>1487</v>
      </c>
      <c r="J158" t="s">
        <v>1489</v>
      </c>
      <c r="K158">
        <v>6</v>
      </c>
      <c r="L158" t="s">
        <v>1490</v>
      </c>
      <c r="M158" t="s">
        <v>34</v>
      </c>
      <c r="N158">
        <f>VLOOKUP(G158,Sheet4!$A$2:$J$578,9)</f>
        <v>0.5660910199106054</v>
      </c>
    </row>
    <row r="159" spans="1:14">
      <c r="A159">
        <v>340</v>
      </c>
      <c r="B159">
        <v>2</v>
      </c>
      <c r="C159" t="s">
        <v>1491</v>
      </c>
      <c r="D159" t="s">
        <v>1488</v>
      </c>
      <c r="E159">
        <v>37</v>
      </c>
      <c r="F159">
        <f>B159</f>
        <v>2</v>
      </c>
      <c r="G159" t="str">
        <f>UPPER(E159)&amp;"-"&amp;F159</f>
        <v>37-2</v>
      </c>
      <c r="H159">
        <v>2</v>
      </c>
      <c r="I159" t="s">
        <v>1492</v>
      </c>
      <c r="J159" t="s">
        <v>1492</v>
      </c>
      <c r="K159">
        <v>10</v>
      </c>
      <c r="L159" t="s">
        <v>410</v>
      </c>
      <c r="M159" t="s">
        <v>34</v>
      </c>
      <c r="N159">
        <f>VLOOKUP(G159,Sheet4!$A$2:$J$578,9)</f>
        <v>0.49401696569326625</v>
      </c>
    </row>
    <row r="160" spans="1:14">
      <c r="A160">
        <v>341</v>
      </c>
      <c r="B160">
        <v>3</v>
      </c>
      <c r="C160" t="s">
        <v>1493</v>
      </c>
      <c r="D160" t="s">
        <v>1488</v>
      </c>
      <c r="E160">
        <v>37</v>
      </c>
      <c r="F160">
        <f>B160</f>
        <v>3</v>
      </c>
      <c r="G160" t="str">
        <f>UPPER(E160)&amp;"-"&amp;F160</f>
        <v>37-3</v>
      </c>
      <c r="H160">
        <v>3</v>
      </c>
      <c r="I160" t="s">
        <v>1493</v>
      </c>
      <c r="J160" t="s">
        <v>1493</v>
      </c>
      <c r="K160">
        <v>9</v>
      </c>
      <c r="L160" t="s">
        <v>1494</v>
      </c>
      <c r="M160" t="s">
        <v>294</v>
      </c>
      <c r="N160">
        <f>VLOOKUP(G160,Sheet4!$A$2:$J$578,9)</f>
        <v>0.5178853728463868</v>
      </c>
    </row>
    <row r="161" spans="1:14">
      <c r="A161">
        <v>342</v>
      </c>
      <c r="B161">
        <v>4</v>
      </c>
      <c r="C161" t="s">
        <v>1495</v>
      </c>
      <c r="D161" t="s">
        <v>1488</v>
      </c>
      <c r="E161">
        <v>37</v>
      </c>
      <c r="F161">
        <f>B161</f>
        <v>4</v>
      </c>
      <c r="G161" t="str">
        <f>UPPER(E161)&amp;"-"&amp;F161</f>
        <v>37-4</v>
      </c>
      <c r="H161">
        <v>4</v>
      </c>
      <c r="I161" t="s">
        <v>1495</v>
      </c>
      <c r="J161" t="s">
        <v>1495</v>
      </c>
      <c r="K161">
        <v>7</v>
      </c>
      <c r="L161" t="s">
        <v>100</v>
      </c>
      <c r="M161" t="s">
        <v>34</v>
      </c>
      <c r="N161">
        <f>VLOOKUP(G161,Sheet4!$A$2:$J$578,9)</f>
        <v>0.52004016765630456</v>
      </c>
    </row>
    <row r="162" spans="1:14">
      <c r="A162">
        <v>343</v>
      </c>
      <c r="B162">
        <v>5</v>
      </c>
      <c r="C162" t="s">
        <v>1496</v>
      </c>
      <c r="D162" t="s">
        <v>1488</v>
      </c>
      <c r="E162">
        <v>37</v>
      </c>
      <c r="F162">
        <f>B162</f>
        <v>5</v>
      </c>
      <c r="G162" t="str">
        <f>UPPER(E162)&amp;"-"&amp;F162</f>
        <v>37-5</v>
      </c>
      <c r="H162">
        <v>5</v>
      </c>
      <c r="I162" t="s">
        <v>1496</v>
      </c>
      <c r="J162" t="s">
        <v>1496</v>
      </c>
      <c r="K162">
        <v>7</v>
      </c>
      <c r="L162" t="s">
        <v>33</v>
      </c>
      <c r="M162" t="s">
        <v>294</v>
      </c>
      <c r="N162">
        <f>VLOOKUP(G162,Sheet4!$A$2:$J$578,9)</f>
        <v>0.47468813004032256</v>
      </c>
    </row>
    <row r="163" spans="1:14">
      <c r="A163">
        <v>329</v>
      </c>
      <c r="B163">
        <v>1</v>
      </c>
      <c r="C163" t="s">
        <v>1472</v>
      </c>
      <c r="D163" t="s">
        <v>1473</v>
      </c>
      <c r="E163">
        <v>38</v>
      </c>
      <c r="F163">
        <f>B163</f>
        <v>1</v>
      </c>
      <c r="G163" t="str">
        <f>UPPER(E163)&amp;"-"&amp;F163</f>
        <v>38-1</v>
      </c>
      <c r="H163">
        <v>1</v>
      </c>
      <c r="I163" t="s">
        <v>1472</v>
      </c>
      <c r="J163" t="s">
        <v>1472</v>
      </c>
      <c r="K163">
        <v>8</v>
      </c>
      <c r="L163" t="s">
        <v>763</v>
      </c>
      <c r="M163" t="s">
        <v>294</v>
      </c>
      <c r="N163">
        <f>VLOOKUP(G163,Sheet4!$A$2:$J$578,9)</f>
        <v>0.53950762016412657</v>
      </c>
    </row>
    <row r="164" spans="1:14">
      <c r="A164">
        <v>338</v>
      </c>
      <c r="B164">
        <v>10</v>
      </c>
      <c r="C164" t="s">
        <v>1486</v>
      </c>
      <c r="D164" t="s">
        <v>1473</v>
      </c>
      <c r="E164">
        <v>38</v>
      </c>
      <c r="F164">
        <f>B164</f>
        <v>10</v>
      </c>
      <c r="G164" t="str">
        <f>UPPER(E164)&amp;"-"&amp;F164</f>
        <v>38-10</v>
      </c>
      <c r="H164">
        <v>10</v>
      </c>
      <c r="I164" t="s">
        <v>1486</v>
      </c>
      <c r="J164" t="s">
        <v>1486</v>
      </c>
      <c r="K164">
        <v>9</v>
      </c>
      <c r="L164" t="s">
        <v>1228</v>
      </c>
      <c r="M164" t="s">
        <v>294</v>
      </c>
      <c r="N164">
        <f>VLOOKUP(G164,Sheet4!$A$2:$J$578,9)</f>
        <v>0.48123218725365352</v>
      </c>
    </row>
    <row r="165" spans="1:14">
      <c r="A165">
        <v>330</v>
      </c>
      <c r="B165">
        <v>2</v>
      </c>
      <c r="C165" t="s">
        <v>1474</v>
      </c>
      <c r="D165" t="s">
        <v>1473</v>
      </c>
      <c r="E165">
        <v>38</v>
      </c>
      <c r="F165">
        <f>B165</f>
        <v>2</v>
      </c>
      <c r="G165" t="str">
        <f>UPPER(E165)&amp;"-"&amp;F165</f>
        <v>38-2</v>
      </c>
      <c r="H165">
        <v>2</v>
      </c>
      <c r="I165" t="s">
        <v>1474</v>
      </c>
      <c r="J165" t="s">
        <v>1474</v>
      </c>
      <c r="K165">
        <v>9</v>
      </c>
      <c r="L165" t="s">
        <v>14</v>
      </c>
      <c r="M165" t="s">
        <v>34</v>
      </c>
      <c r="N165">
        <f>VLOOKUP(G165,Sheet4!$A$2:$J$578,9)</f>
        <v>0.48123218725365352</v>
      </c>
    </row>
    <row r="166" spans="1:14">
      <c r="A166">
        <v>331</v>
      </c>
      <c r="B166">
        <v>3</v>
      </c>
      <c r="C166" t="s">
        <v>1475</v>
      </c>
      <c r="D166" t="s">
        <v>1473</v>
      </c>
      <c r="E166">
        <v>38</v>
      </c>
      <c r="F166">
        <f>B166</f>
        <v>3</v>
      </c>
      <c r="G166" t="str">
        <f>UPPER(E166)&amp;"-"&amp;F166</f>
        <v>38-3</v>
      </c>
      <c r="H166">
        <v>3</v>
      </c>
      <c r="I166" t="s">
        <v>1475</v>
      </c>
      <c r="J166" t="s">
        <v>1475</v>
      </c>
      <c r="K166">
        <v>7</v>
      </c>
      <c r="L166" t="s">
        <v>14</v>
      </c>
      <c r="M166" t="s">
        <v>34</v>
      </c>
      <c r="N166">
        <f>VLOOKUP(G166,Sheet4!$A$2:$J$578,9)</f>
        <v>0.48123218725365352</v>
      </c>
    </row>
    <row r="167" spans="1:14">
      <c r="A167">
        <v>332</v>
      </c>
      <c r="B167">
        <v>4</v>
      </c>
      <c r="C167" t="s">
        <v>1476</v>
      </c>
      <c r="D167" t="s">
        <v>1473</v>
      </c>
      <c r="E167">
        <v>38</v>
      </c>
      <c r="F167">
        <f>B167</f>
        <v>4</v>
      </c>
      <c r="G167" t="str">
        <f>UPPER(E167)&amp;"-"&amp;F167</f>
        <v>38-4</v>
      </c>
      <c r="H167">
        <v>4</v>
      </c>
      <c r="I167" t="s">
        <v>1476</v>
      </c>
      <c r="J167" t="s">
        <v>1477</v>
      </c>
      <c r="K167">
        <v>10</v>
      </c>
      <c r="L167" t="s">
        <v>1478</v>
      </c>
      <c r="M167" t="s">
        <v>294</v>
      </c>
      <c r="N167">
        <f>VLOOKUP(G167,Sheet4!$A$2:$J$578,9)</f>
        <v>0.48123218725365352</v>
      </c>
    </row>
    <row r="168" spans="1:14">
      <c r="A168">
        <v>333</v>
      </c>
      <c r="B168">
        <v>5</v>
      </c>
      <c r="C168" t="s">
        <v>1479</v>
      </c>
      <c r="D168" t="s">
        <v>1473</v>
      </c>
      <c r="E168">
        <v>38</v>
      </c>
      <c r="F168">
        <f>B168</f>
        <v>5</v>
      </c>
      <c r="G168" t="str">
        <f>UPPER(E168)&amp;"-"&amp;F168</f>
        <v>38-5</v>
      </c>
      <c r="H168">
        <v>5</v>
      </c>
      <c r="I168" t="s">
        <v>1479</v>
      </c>
      <c r="J168" t="s">
        <v>1479</v>
      </c>
      <c r="K168">
        <v>8</v>
      </c>
      <c r="L168" t="s">
        <v>89</v>
      </c>
      <c r="M168" t="s">
        <v>34</v>
      </c>
      <c r="N168">
        <f>VLOOKUP(G168,Sheet4!$A$2:$J$578,9)</f>
        <v>0.48123218725365352</v>
      </c>
    </row>
    <row r="169" spans="1:14">
      <c r="A169">
        <v>334</v>
      </c>
      <c r="B169">
        <v>6</v>
      </c>
      <c r="C169" t="s">
        <v>1480</v>
      </c>
      <c r="D169" t="s">
        <v>1473</v>
      </c>
      <c r="E169">
        <v>38</v>
      </c>
      <c r="F169">
        <f>B169</f>
        <v>6</v>
      </c>
      <c r="G169" t="str">
        <f>UPPER(E169)&amp;"-"&amp;F169</f>
        <v>38-6</v>
      </c>
      <c r="H169">
        <v>6</v>
      </c>
      <c r="I169" t="s">
        <v>1480</v>
      </c>
      <c r="J169" t="s">
        <v>1480</v>
      </c>
      <c r="K169">
        <v>7</v>
      </c>
      <c r="L169" t="s">
        <v>65</v>
      </c>
      <c r="M169" t="s">
        <v>294</v>
      </c>
      <c r="N169">
        <f>VLOOKUP(G169,Sheet4!$A$2:$J$578,9)</f>
        <v>0.48123218725365352</v>
      </c>
    </row>
    <row r="170" spans="1:14">
      <c r="A170">
        <v>335</v>
      </c>
      <c r="B170">
        <v>7</v>
      </c>
      <c r="C170" t="s">
        <v>1481</v>
      </c>
      <c r="D170" t="s">
        <v>1473</v>
      </c>
      <c r="E170">
        <v>38</v>
      </c>
      <c r="F170">
        <f>B170</f>
        <v>7</v>
      </c>
      <c r="G170" t="str">
        <f>UPPER(E170)&amp;"-"&amp;F170</f>
        <v>38-7</v>
      </c>
      <c r="H170">
        <v>7</v>
      </c>
      <c r="I170" t="s">
        <v>1481</v>
      </c>
      <c r="J170" t="s">
        <v>1481</v>
      </c>
      <c r="K170">
        <v>8</v>
      </c>
      <c r="L170" t="s">
        <v>168</v>
      </c>
      <c r="M170" t="s">
        <v>34</v>
      </c>
      <c r="N170">
        <f>VLOOKUP(G170,Sheet4!$A$2:$J$578,9)</f>
        <v>0.48123218725365352</v>
      </c>
    </row>
    <row r="171" spans="1:14">
      <c r="A171">
        <v>336</v>
      </c>
      <c r="B171">
        <v>8</v>
      </c>
      <c r="C171" t="s">
        <v>1482</v>
      </c>
      <c r="D171" t="s">
        <v>1473</v>
      </c>
      <c r="E171">
        <v>38</v>
      </c>
      <c r="F171">
        <f>B171</f>
        <v>8</v>
      </c>
      <c r="G171" t="str">
        <f>UPPER(E171)&amp;"-"&amp;F171</f>
        <v>38-8</v>
      </c>
      <c r="H171">
        <v>8</v>
      </c>
      <c r="I171" t="s">
        <v>1482</v>
      </c>
      <c r="J171" t="s">
        <v>1482</v>
      </c>
      <c r="K171">
        <v>6</v>
      </c>
      <c r="L171" t="s">
        <v>1483</v>
      </c>
      <c r="M171" t="s">
        <v>34</v>
      </c>
      <c r="N171">
        <f>VLOOKUP(G171,Sheet4!$A$2:$J$578,9)</f>
        <v>0.48123218725365352</v>
      </c>
    </row>
    <row r="172" spans="1:14">
      <c r="A172">
        <v>337</v>
      </c>
      <c r="B172">
        <v>9</v>
      </c>
      <c r="C172" t="s">
        <v>1484</v>
      </c>
      <c r="D172" t="s">
        <v>1473</v>
      </c>
      <c r="E172">
        <v>38</v>
      </c>
      <c r="F172">
        <f>B172</f>
        <v>9</v>
      </c>
      <c r="G172" t="str">
        <f>UPPER(E172)&amp;"-"&amp;F172</f>
        <v>38-9</v>
      </c>
      <c r="H172">
        <v>9</v>
      </c>
      <c r="I172" t="s">
        <v>1485</v>
      </c>
      <c r="J172" t="s">
        <v>1485</v>
      </c>
      <c r="K172">
        <v>9</v>
      </c>
      <c r="L172" t="s">
        <v>65</v>
      </c>
      <c r="M172" t="s">
        <v>294</v>
      </c>
      <c r="N172">
        <f>VLOOKUP(G172,Sheet4!$A$2:$J$578,9)</f>
        <v>0.48123218725365352</v>
      </c>
    </row>
    <row r="173" spans="1:14">
      <c r="A173">
        <v>326</v>
      </c>
      <c r="B173">
        <v>1</v>
      </c>
      <c r="C173" t="s">
        <v>1469</v>
      </c>
      <c r="D173" t="s">
        <v>1470</v>
      </c>
      <c r="E173">
        <v>39</v>
      </c>
      <c r="F173">
        <f>B173</f>
        <v>1</v>
      </c>
      <c r="G173" t="str">
        <f>UPPER(E173)&amp;"-"&amp;F173</f>
        <v>39-1</v>
      </c>
      <c r="H173">
        <v>1</v>
      </c>
      <c r="I173" t="s">
        <v>1469</v>
      </c>
      <c r="J173" t="s">
        <v>1469</v>
      </c>
      <c r="K173">
        <v>10</v>
      </c>
      <c r="L173" t="s">
        <v>1236</v>
      </c>
      <c r="M173" t="s">
        <v>294</v>
      </c>
      <c r="N173">
        <f>VLOOKUP(G173,Sheet4!$A$2:$J$578,9)</f>
        <v>0.50378320258054243</v>
      </c>
    </row>
    <row r="174" spans="1:14">
      <c r="A174">
        <v>328</v>
      </c>
      <c r="B174">
        <v>3</v>
      </c>
      <c r="C174" t="s">
        <v>1471</v>
      </c>
      <c r="D174" t="s">
        <v>1470</v>
      </c>
      <c r="E174">
        <v>39</v>
      </c>
      <c r="F174">
        <f>B174</f>
        <v>3</v>
      </c>
      <c r="G174" t="str">
        <f>UPPER(E174)&amp;"-"&amp;F174</f>
        <v>39-3</v>
      </c>
      <c r="H174">
        <v>3</v>
      </c>
      <c r="I174" t="s">
        <v>1471</v>
      </c>
      <c r="J174" t="s">
        <v>1471</v>
      </c>
      <c r="K174">
        <v>8</v>
      </c>
      <c r="L174" t="s">
        <v>200</v>
      </c>
      <c r="M174" t="s">
        <v>294</v>
      </c>
      <c r="N174">
        <f>VLOOKUP(G174,Sheet4!$A$2:$J$578,9)</f>
        <v>0.5174272771517352</v>
      </c>
    </row>
    <row r="175" spans="1:14">
      <c r="A175">
        <v>323</v>
      </c>
      <c r="B175">
        <v>1</v>
      </c>
      <c r="C175" t="s">
        <v>1464</v>
      </c>
      <c r="D175" t="s">
        <v>1465</v>
      </c>
      <c r="E175">
        <v>40</v>
      </c>
      <c r="F175">
        <f>B175</f>
        <v>1</v>
      </c>
      <c r="G175" t="str">
        <f>UPPER(E175)&amp;"-"&amp;F175</f>
        <v>40-1</v>
      </c>
      <c r="H175">
        <v>1</v>
      </c>
      <c r="I175" t="s">
        <v>1464</v>
      </c>
      <c r="J175" t="s">
        <v>1464</v>
      </c>
      <c r="K175">
        <v>9</v>
      </c>
      <c r="L175" t="s">
        <v>102</v>
      </c>
      <c r="M175" t="s">
        <v>34</v>
      </c>
      <c r="N175">
        <f>VLOOKUP(G175,Sheet4!$A$2:$J$578,9)</f>
        <v>0.55360587965089569</v>
      </c>
    </row>
    <row r="176" spans="1:14">
      <c r="A176">
        <v>324</v>
      </c>
      <c r="B176">
        <v>2</v>
      </c>
      <c r="C176" t="s">
        <v>1466</v>
      </c>
      <c r="D176" t="s">
        <v>1465</v>
      </c>
      <c r="E176">
        <v>40</v>
      </c>
      <c r="F176">
        <f>B176</f>
        <v>2</v>
      </c>
      <c r="G176" t="str">
        <f>UPPER(E176)&amp;"-"&amp;F176</f>
        <v>40-2</v>
      </c>
      <c r="H176">
        <v>2</v>
      </c>
      <c r="I176" t="s">
        <v>1466</v>
      </c>
      <c r="J176" t="s">
        <v>1467</v>
      </c>
      <c r="K176">
        <v>6</v>
      </c>
      <c r="L176" t="s">
        <v>238</v>
      </c>
      <c r="M176" t="s">
        <v>34</v>
      </c>
      <c r="N176">
        <f>VLOOKUP(G176,Sheet4!$A$2:$J$578,9)</f>
        <v>0.55879080784276192</v>
      </c>
    </row>
    <row r="177" spans="1:14">
      <c r="A177">
        <v>325</v>
      </c>
      <c r="B177">
        <v>3</v>
      </c>
      <c r="C177" t="s">
        <v>1468</v>
      </c>
      <c r="D177" t="s">
        <v>1465</v>
      </c>
      <c r="E177">
        <v>40</v>
      </c>
      <c r="F177">
        <f>B177</f>
        <v>3</v>
      </c>
      <c r="G177" t="str">
        <f>UPPER(E177)&amp;"-"&amp;F177</f>
        <v>40-3</v>
      </c>
      <c r="H177">
        <v>3</v>
      </c>
      <c r="I177" t="s">
        <v>1468</v>
      </c>
      <c r="J177" t="s">
        <v>1468</v>
      </c>
      <c r="K177">
        <v>11</v>
      </c>
      <c r="L177" t="s">
        <v>731</v>
      </c>
      <c r="M177" t="s">
        <v>34</v>
      </c>
      <c r="N177">
        <f>VLOOKUP(G177,Sheet4!$A$2:$J$578,9)</f>
        <v>0.5980930329361569</v>
      </c>
    </row>
    <row r="178" spans="1:14">
      <c r="A178">
        <v>320</v>
      </c>
      <c r="B178">
        <v>1</v>
      </c>
      <c r="C178" t="s">
        <v>1456</v>
      </c>
      <c r="D178" t="s">
        <v>1457</v>
      </c>
      <c r="E178">
        <v>41</v>
      </c>
      <c r="F178">
        <f>B178</f>
        <v>1</v>
      </c>
      <c r="G178" t="str">
        <f>UPPER(E178)&amp;"-"&amp;F178</f>
        <v>41-1</v>
      </c>
      <c r="H178">
        <v>1</v>
      </c>
      <c r="I178" t="s">
        <v>1456</v>
      </c>
      <c r="J178" t="s">
        <v>1456</v>
      </c>
      <c r="K178">
        <v>10</v>
      </c>
      <c r="L178" t="s">
        <v>1458</v>
      </c>
      <c r="M178" t="s">
        <v>34</v>
      </c>
      <c r="N178">
        <f>VLOOKUP(G178,Sheet4!$A$2:$J$578,9)</f>
        <v>0.50719049943061656</v>
      </c>
    </row>
    <row r="179" spans="1:14">
      <c r="A179">
        <v>321</v>
      </c>
      <c r="B179">
        <v>2</v>
      </c>
      <c r="C179" t="s">
        <v>1459</v>
      </c>
      <c r="D179" t="s">
        <v>1457</v>
      </c>
      <c r="E179">
        <v>41</v>
      </c>
      <c r="F179">
        <f>B179</f>
        <v>2</v>
      </c>
      <c r="G179" t="str">
        <f>UPPER(E179)&amp;"-"&amp;F179</f>
        <v>41-2</v>
      </c>
      <c r="H179">
        <v>2</v>
      </c>
      <c r="I179" t="s">
        <v>1459</v>
      </c>
      <c r="J179" t="s">
        <v>1459</v>
      </c>
      <c r="K179">
        <v>6</v>
      </c>
      <c r="L179" t="s">
        <v>1460</v>
      </c>
      <c r="M179" t="s">
        <v>294</v>
      </c>
      <c r="N179">
        <f>VLOOKUP(G179,Sheet4!$A$2:$J$578,9)</f>
        <v>0.45857411856372965</v>
      </c>
    </row>
    <row r="180" spans="1:14">
      <c r="A180">
        <v>322</v>
      </c>
      <c r="B180">
        <v>3</v>
      </c>
      <c r="C180" t="s">
        <v>1461</v>
      </c>
      <c r="D180" t="s">
        <v>1457</v>
      </c>
      <c r="E180">
        <v>41</v>
      </c>
      <c r="F180">
        <f>B180</f>
        <v>3</v>
      </c>
      <c r="G180" t="str">
        <f>UPPER(E180)&amp;"-"&amp;F180</f>
        <v>41-3</v>
      </c>
      <c r="H180">
        <v>3</v>
      </c>
      <c r="I180" t="s">
        <v>1461</v>
      </c>
      <c r="J180" t="s">
        <v>1462</v>
      </c>
      <c r="K180">
        <v>15</v>
      </c>
      <c r="L180" t="s">
        <v>1463</v>
      </c>
      <c r="M180" t="s">
        <v>294</v>
      </c>
      <c r="N180">
        <f>VLOOKUP(G180,Sheet4!$A$2:$J$578,9)</f>
        <v>0.46215615923458053</v>
      </c>
    </row>
    <row r="181" spans="1:14">
      <c r="A181">
        <v>314</v>
      </c>
      <c r="B181">
        <v>1</v>
      </c>
      <c r="C181" t="s">
        <v>1444</v>
      </c>
      <c r="D181" t="s">
        <v>1445</v>
      </c>
      <c r="E181">
        <v>42</v>
      </c>
      <c r="F181">
        <f>B181</f>
        <v>1</v>
      </c>
      <c r="G181" t="str">
        <f>UPPER(E181)&amp;"-"&amp;F181</f>
        <v>42-1</v>
      </c>
      <c r="H181">
        <v>1</v>
      </c>
      <c r="I181" t="s">
        <v>1444</v>
      </c>
      <c r="J181" t="s">
        <v>1444</v>
      </c>
      <c r="K181">
        <v>8</v>
      </c>
      <c r="L181" t="s">
        <v>1446</v>
      </c>
      <c r="M181" t="s">
        <v>34</v>
      </c>
      <c r="N181">
        <f>VLOOKUP(G181,Sheet4!$A$2:$J$578,9)</f>
        <v>0.56230031948881787</v>
      </c>
    </row>
    <row r="182" spans="1:14">
      <c r="A182">
        <v>315</v>
      </c>
      <c r="B182">
        <v>2</v>
      </c>
      <c r="C182" t="s">
        <v>1447</v>
      </c>
      <c r="D182" t="s">
        <v>1445</v>
      </c>
      <c r="E182">
        <v>42</v>
      </c>
      <c r="F182">
        <f>B182</f>
        <v>2</v>
      </c>
      <c r="G182" t="str">
        <f>UPPER(E182)&amp;"-"&amp;F182</f>
        <v>42-2</v>
      </c>
      <c r="H182">
        <v>2</v>
      </c>
      <c r="I182" t="s">
        <v>1447</v>
      </c>
      <c r="J182" t="s">
        <v>1448</v>
      </c>
      <c r="K182">
        <v>9</v>
      </c>
      <c r="L182" t="s">
        <v>163</v>
      </c>
      <c r="M182" t="s">
        <v>34</v>
      </c>
      <c r="N182">
        <f>VLOOKUP(G182,Sheet4!$A$2:$J$578,9)</f>
        <v>0.57459884735872968</v>
      </c>
    </row>
    <row r="183" spans="1:14">
      <c r="A183">
        <v>316</v>
      </c>
      <c r="B183">
        <v>3</v>
      </c>
      <c r="C183" t="s">
        <v>1449</v>
      </c>
      <c r="D183" t="s">
        <v>1445</v>
      </c>
      <c r="E183">
        <v>42</v>
      </c>
      <c r="F183">
        <f>B183</f>
        <v>3</v>
      </c>
      <c r="G183" t="str">
        <f>UPPER(E183)&amp;"-"&amp;F183</f>
        <v>42-3</v>
      </c>
      <c r="H183">
        <v>3</v>
      </c>
      <c r="I183" t="s">
        <v>1449</v>
      </c>
      <c r="J183" t="s">
        <v>1449</v>
      </c>
      <c r="K183">
        <v>9</v>
      </c>
      <c r="L183" t="s">
        <v>83</v>
      </c>
      <c r="M183" t="s">
        <v>34</v>
      </c>
      <c r="N183">
        <f>VLOOKUP(G183,Sheet4!$A$2:$J$578,9)</f>
        <v>0.50125476648306877</v>
      </c>
    </row>
    <row r="184" spans="1:14">
      <c r="A184">
        <v>317</v>
      </c>
      <c r="B184">
        <v>4</v>
      </c>
      <c r="C184" t="s">
        <v>1450</v>
      </c>
      <c r="D184" t="s">
        <v>1445</v>
      </c>
      <c r="E184">
        <v>42</v>
      </c>
      <c r="F184">
        <f>B184</f>
        <v>4</v>
      </c>
      <c r="G184" t="str">
        <f>UPPER(E184)&amp;"-"&amp;F184</f>
        <v>42-4</v>
      </c>
      <c r="H184">
        <v>4</v>
      </c>
      <c r="I184" t="s">
        <v>1451</v>
      </c>
      <c r="J184" t="s">
        <v>1451</v>
      </c>
      <c r="K184">
        <v>10</v>
      </c>
      <c r="L184" t="s">
        <v>1452</v>
      </c>
      <c r="M184" t="s">
        <v>294</v>
      </c>
      <c r="N184">
        <f>VLOOKUP(G184,Sheet4!$A$2:$J$578,9)</f>
        <v>0.50934585620742112</v>
      </c>
    </row>
    <row r="185" spans="1:14">
      <c r="A185">
        <v>318</v>
      </c>
      <c r="B185">
        <v>5</v>
      </c>
      <c r="C185" t="s">
        <v>1453</v>
      </c>
      <c r="D185" t="s">
        <v>1445</v>
      </c>
      <c r="E185">
        <v>42</v>
      </c>
      <c r="F185">
        <f>B185</f>
        <v>5</v>
      </c>
      <c r="G185" t="str">
        <f>UPPER(E185)&amp;"-"&amp;F185</f>
        <v>42-5</v>
      </c>
      <c r="H185">
        <v>5</v>
      </c>
      <c r="I185" t="s">
        <v>1453</v>
      </c>
      <c r="J185" t="s">
        <v>1453</v>
      </c>
      <c r="K185">
        <v>8</v>
      </c>
      <c r="L185" t="s">
        <v>249</v>
      </c>
      <c r="M185" t="s">
        <v>294</v>
      </c>
      <c r="N185">
        <f>VLOOKUP(G185,Sheet4!$A$2:$J$578,9)</f>
        <v>0.4845903473528963</v>
      </c>
    </row>
    <row r="186" spans="1:14">
      <c r="A186">
        <v>319</v>
      </c>
      <c r="B186">
        <v>6</v>
      </c>
      <c r="C186" t="s">
        <v>1454</v>
      </c>
      <c r="D186" t="s">
        <v>1445</v>
      </c>
      <c r="E186">
        <v>42</v>
      </c>
      <c r="F186">
        <f>B186</f>
        <v>6</v>
      </c>
      <c r="G186" t="str">
        <f>UPPER(E186)&amp;"-"&amp;F186</f>
        <v>42-6</v>
      </c>
      <c r="H186">
        <v>6</v>
      </c>
      <c r="I186" t="s">
        <v>1454</v>
      </c>
      <c r="J186" t="s">
        <v>1454</v>
      </c>
      <c r="K186">
        <v>6</v>
      </c>
      <c r="L186" t="s">
        <v>1455</v>
      </c>
      <c r="M186" t="s">
        <v>294</v>
      </c>
      <c r="N186">
        <f>VLOOKUP(G186,Sheet4!$A$2:$J$578,9)</f>
        <v>0.45143381168364438</v>
      </c>
    </row>
    <row r="187" spans="1:14">
      <c r="A187">
        <v>312</v>
      </c>
      <c r="B187">
        <v>1</v>
      </c>
      <c r="C187" t="s">
        <v>1439</v>
      </c>
      <c r="D187" t="s">
        <v>1440</v>
      </c>
      <c r="E187">
        <v>43</v>
      </c>
      <c r="F187">
        <f>B187</f>
        <v>1</v>
      </c>
      <c r="G187" t="str">
        <f>UPPER(E187)&amp;"-"&amp;F187</f>
        <v>43-1</v>
      </c>
      <c r="H187">
        <v>1</v>
      </c>
      <c r="I187" t="s">
        <v>1441</v>
      </c>
      <c r="J187" t="s">
        <v>1441</v>
      </c>
      <c r="K187">
        <v>7</v>
      </c>
      <c r="L187" t="s">
        <v>1442</v>
      </c>
      <c r="M187" t="s">
        <v>34</v>
      </c>
      <c r="N187">
        <f>VLOOKUP(G187,Sheet4!$A$2:$J$578,9)</f>
        <v>0.49818435192753485</v>
      </c>
    </row>
    <row r="188" spans="1:14">
      <c r="A188">
        <v>313</v>
      </c>
      <c r="B188">
        <v>2</v>
      </c>
      <c r="C188" t="s">
        <v>1443</v>
      </c>
      <c r="D188" t="s">
        <v>1440</v>
      </c>
      <c r="E188">
        <v>43</v>
      </c>
      <c r="F188">
        <f>B188</f>
        <v>2</v>
      </c>
      <c r="G188" t="str">
        <f>UPPER(E188)&amp;"-"&amp;F188</f>
        <v>43-2</v>
      </c>
      <c r="H188">
        <v>2</v>
      </c>
      <c r="I188" t="s">
        <v>1443</v>
      </c>
      <c r="J188" t="s">
        <v>1443</v>
      </c>
      <c r="K188">
        <v>11</v>
      </c>
      <c r="L188" t="s">
        <v>501</v>
      </c>
      <c r="M188" t="s">
        <v>34</v>
      </c>
      <c r="N188">
        <f>VLOOKUP(G188,Sheet4!$A$2:$J$578,9)</f>
        <v>0.53241584348326465</v>
      </c>
    </row>
    <row r="189" spans="1:14">
      <c r="A189">
        <v>302</v>
      </c>
      <c r="B189">
        <v>1</v>
      </c>
      <c r="C189" t="s">
        <v>1421</v>
      </c>
      <c r="D189" t="s">
        <v>1422</v>
      </c>
      <c r="E189">
        <v>44</v>
      </c>
      <c r="F189">
        <f>B189</f>
        <v>1</v>
      </c>
      <c r="G189" t="str">
        <f>UPPER(E189)&amp;"-"&amp;F189</f>
        <v>44-1</v>
      </c>
      <c r="H189">
        <v>1</v>
      </c>
      <c r="I189" t="s">
        <v>1423</v>
      </c>
      <c r="J189" t="s">
        <v>1424</v>
      </c>
      <c r="K189">
        <v>8</v>
      </c>
      <c r="L189" t="s">
        <v>89</v>
      </c>
      <c r="M189" t="s">
        <v>34</v>
      </c>
      <c r="N189">
        <f>VLOOKUP(G189,Sheet4!$A$2:$J$578,9)</f>
        <v>0.56688632907409675</v>
      </c>
    </row>
    <row r="190" spans="1:14">
      <c r="A190">
        <v>311</v>
      </c>
      <c r="B190">
        <v>10</v>
      </c>
      <c r="C190" t="s">
        <v>1438</v>
      </c>
      <c r="D190" t="s">
        <v>1422</v>
      </c>
      <c r="E190">
        <v>44</v>
      </c>
      <c r="F190">
        <f>B190</f>
        <v>10</v>
      </c>
      <c r="G190" t="str">
        <f>UPPER(E190)&amp;"-"&amp;F190</f>
        <v>44-10</v>
      </c>
      <c r="H190">
        <v>10</v>
      </c>
      <c r="I190" t="s">
        <v>1438</v>
      </c>
      <c r="J190" t="s">
        <v>1438</v>
      </c>
      <c r="K190">
        <v>8</v>
      </c>
      <c r="L190" t="s">
        <v>565</v>
      </c>
      <c r="M190" t="s">
        <v>294</v>
      </c>
      <c r="N190">
        <f>VLOOKUP(G190,Sheet4!$A$2:$J$578,9)</f>
        <v>0.51360927869113948</v>
      </c>
    </row>
    <row r="191" spans="1:14">
      <c r="A191">
        <v>303</v>
      </c>
      <c r="B191">
        <v>2</v>
      </c>
      <c r="C191" t="s">
        <v>1425</v>
      </c>
      <c r="D191" t="s">
        <v>1422</v>
      </c>
      <c r="E191">
        <v>44</v>
      </c>
      <c r="F191">
        <f>B191</f>
        <v>2</v>
      </c>
      <c r="G191" t="str">
        <f>UPPER(E191)&amp;"-"&amp;F191</f>
        <v>44-2</v>
      </c>
      <c r="H191">
        <v>2</v>
      </c>
      <c r="I191" t="s">
        <v>1425</v>
      </c>
      <c r="J191" t="s">
        <v>1426</v>
      </c>
      <c r="K191">
        <v>9</v>
      </c>
      <c r="L191" t="s">
        <v>1427</v>
      </c>
      <c r="M191" t="s">
        <v>294</v>
      </c>
      <c r="N191">
        <f>VLOOKUP(G191,Sheet4!$A$2:$J$578,9)</f>
        <v>0.51360927869113948</v>
      </c>
    </row>
    <row r="192" spans="1:14">
      <c r="A192">
        <v>304</v>
      </c>
      <c r="B192">
        <v>3</v>
      </c>
      <c r="C192" t="s">
        <v>1428</v>
      </c>
      <c r="D192" t="s">
        <v>1422</v>
      </c>
      <c r="E192">
        <v>44</v>
      </c>
      <c r="F192">
        <f>B192</f>
        <v>3</v>
      </c>
      <c r="G192" t="str">
        <f>UPPER(E192)&amp;"-"&amp;F192</f>
        <v>44-3</v>
      </c>
      <c r="H192">
        <v>3</v>
      </c>
      <c r="I192" t="s">
        <v>1428</v>
      </c>
      <c r="J192" t="s">
        <v>1429</v>
      </c>
      <c r="K192">
        <v>8</v>
      </c>
      <c r="L192" t="s">
        <v>158</v>
      </c>
      <c r="M192" t="s">
        <v>34</v>
      </c>
      <c r="N192">
        <f>VLOOKUP(G192,Sheet4!$A$2:$J$578,9)</f>
        <v>0.51360927869113948</v>
      </c>
    </row>
    <row r="193" spans="1:14">
      <c r="A193">
        <v>305</v>
      </c>
      <c r="B193">
        <v>4</v>
      </c>
      <c r="C193" t="s">
        <v>1430</v>
      </c>
      <c r="D193" t="s">
        <v>1422</v>
      </c>
      <c r="E193">
        <v>44</v>
      </c>
      <c r="F193">
        <f>B193</f>
        <v>4</v>
      </c>
      <c r="G193" t="str">
        <f>UPPER(E193)&amp;"-"&amp;F193</f>
        <v>44-4</v>
      </c>
      <c r="H193">
        <v>4</v>
      </c>
      <c r="I193" t="s">
        <v>1430</v>
      </c>
      <c r="J193" t="s">
        <v>1430</v>
      </c>
      <c r="K193">
        <v>10</v>
      </c>
      <c r="L193" t="s">
        <v>107</v>
      </c>
      <c r="M193" t="s">
        <v>34</v>
      </c>
      <c r="N193">
        <f>VLOOKUP(G193,Sheet4!$A$2:$J$578,9)</f>
        <v>0.51360927869113948</v>
      </c>
    </row>
    <row r="194" spans="1:14">
      <c r="A194">
        <v>306</v>
      </c>
      <c r="B194">
        <v>5</v>
      </c>
      <c r="C194" t="s">
        <v>1431</v>
      </c>
      <c r="D194" t="s">
        <v>1422</v>
      </c>
      <c r="E194">
        <v>44</v>
      </c>
      <c r="F194">
        <f>B194</f>
        <v>5</v>
      </c>
      <c r="G194" t="str">
        <f>UPPER(E194)&amp;"-"&amp;F194</f>
        <v>44-5</v>
      </c>
      <c r="H194">
        <v>5</v>
      </c>
      <c r="I194" t="s">
        <v>1431</v>
      </c>
      <c r="J194" t="s">
        <v>1431</v>
      </c>
      <c r="K194">
        <v>7</v>
      </c>
      <c r="L194" t="s">
        <v>14</v>
      </c>
      <c r="M194" t="s">
        <v>34</v>
      </c>
      <c r="N194">
        <f>VLOOKUP(G194,Sheet4!$A$2:$J$578,9)</f>
        <v>0.51360927869113948</v>
      </c>
    </row>
    <row r="195" spans="1:14">
      <c r="A195">
        <v>307</v>
      </c>
      <c r="B195">
        <v>6</v>
      </c>
      <c r="C195" t="s">
        <v>1432</v>
      </c>
      <c r="D195" t="s">
        <v>1422</v>
      </c>
      <c r="E195">
        <v>44</v>
      </c>
      <c r="F195">
        <f>B195</f>
        <v>6</v>
      </c>
      <c r="G195" t="str">
        <f>UPPER(E195)&amp;"-"&amp;F195</f>
        <v>44-6</v>
      </c>
      <c r="H195">
        <v>6</v>
      </c>
      <c r="I195" t="s">
        <v>1432</v>
      </c>
      <c r="J195" t="s">
        <v>1432</v>
      </c>
      <c r="K195">
        <v>7</v>
      </c>
      <c r="L195" t="s">
        <v>98</v>
      </c>
      <c r="M195" t="s">
        <v>34</v>
      </c>
      <c r="N195">
        <f>VLOOKUP(G195,Sheet4!$A$2:$J$578,9)</f>
        <v>0.51360927869113948</v>
      </c>
    </row>
    <row r="196" spans="1:14">
      <c r="A196">
        <v>308</v>
      </c>
      <c r="B196">
        <v>7</v>
      </c>
      <c r="C196" t="s">
        <v>1433</v>
      </c>
      <c r="D196" t="s">
        <v>1422</v>
      </c>
      <c r="E196">
        <v>44</v>
      </c>
      <c r="F196">
        <f>B196</f>
        <v>7</v>
      </c>
      <c r="G196" t="str">
        <f>UPPER(E196)&amp;"-"&amp;F196</f>
        <v>44-7</v>
      </c>
      <c r="H196">
        <v>7</v>
      </c>
      <c r="I196" t="s">
        <v>1433</v>
      </c>
      <c r="J196" t="s">
        <v>1433</v>
      </c>
      <c r="K196">
        <v>9</v>
      </c>
      <c r="L196" t="s">
        <v>1220</v>
      </c>
      <c r="M196" t="s">
        <v>294</v>
      </c>
      <c r="N196">
        <f>VLOOKUP(G196,Sheet4!$A$2:$J$578,9)</f>
        <v>0.51360927869113948</v>
      </c>
    </row>
    <row r="197" spans="1:14">
      <c r="A197">
        <v>309</v>
      </c>
      <c r="B197">
        <v>8</v>
      </c>
      <c r="C197" t="s">
        <v>1434</v>
      </c>
      <c r="D197" t="s">
        <v>1422</v>
      </c>
      <c r="E197">
        <v>44</v>
      </c>
      <c r="F197">
        <f>B197</f>
        <v>8</v>
      </c>
      <c r="G197" t="str">
        <f>UPPER(E197)&amp;"-"&amp;F197</f>
        <v>44-8</v>
      </c>
      <c r="H197">
        <v>8</v>
      </c>
      <c r="I197" t="s">
        <v>1434</v>
      </c>
      <c r="J197" t="s">
        <v>1435</v>
      </c>
      <c r="K197">
        <v>8</v>
      </c>
      <c r="L197" t="s">
        <v>1436</v>
      </c>
      <c r="M197" t="s">
        <v>294</v>
      </c>
      <c r="N197">
        <f>VLOOKUP(G197,Sheet4!$A$2:$J$578,9)</f>
        <v>0.51360927869113948</v>
      </c>
    </row>
    <row r="198" spans="1:14">
      <c r="A198">
        <v>310</v>
      </c>
      <c r="B198">
        <v>9</v>
      </c>
      <c r="C198" t="s">
        <v>1437</v>
      </c>
      <c r="D198" t="s">
        <v>1422</v>
      </c>
      <c r="E198">
        <v>44</v>
      </c>
      <c r="F198">
        <f>B198</f>
        <v>9</v>
      </c>
      <c r="G198" t="str">
        <f>UPPER(E198)&amp;"-"&amp;F198</f>
        <v>44-9</v>
      </c>
      <c r="H198">
        <v>9</v>
      </c>
      <c r="I198" t="s">
        <v>1437</v>
      </c>
      <c r="J198" t="s">
        <v>1437</v>
      </c>
      <c r="K198">
        <v>6</v>
      </c>
      <c r="L198" t="s">
        <v>92</v>
      </c>
      <c r="M198" t="s">
        <v>294</v>
      </c>
      <c r="N198">
        <f>VLOOKUP(G198,Sheet4!$A$2:$J$578,9)</f>
        <v>0.51360927869113948</v>
      </c>
    </row>
    <row r="199" spans="1:14">
      <c r="A199">
        <v>296</v>
      </c>
      <c r="B199">
        <v>1</v>
      </c>
      <c r="C199" t="s">
        <v>1410</v>
      </c>
      <c r="D199" t="s">
        <v>1411</v>
      </c>
      <c r="E199">
        <v>45</v>
      </c>
      <c r="F199">
        <f>B199</f>
        <v>1</v>
      </c>
      <c r="G199" t="str">
        <f>UPPER(E199)&amp;"-"&amp;F199</f>
        <v>45-1</v>
      </c>
      <c r="H199">
        <v>1</v>
      </c>
      <c r="I199" t="s">
        <v>1412</v>
      </c>
      <c r="J199" t="s">
        <v>1413</v>
      </c>
      <c r="K199">
        <v>6</v>
      </c>
      <c r="L199" t="s">
        <v>605</v>
      </c>
      <c r="M199" t="s">
        <v>34</v>
      </c>
      <c r="N199">
        <f>VLOOKUP(G199,Sheet4!$A$2:$J$578,9)</f>
        <v>0.48446881615937248</v>
      </c>
    </row>
    <row r="200" spans="1:14">
      <c r="A200">
        <v>297</v>
      </c>
      <c r="B200">
        <v>2</v>
      </c>
      <c r="C200" t="s">
        <v>1414</v>
      </c>
      <c r="D200" t="s">
        <v>1411</v>
      </c>
      <c r="E200">
        <v>45</v>
      </c>
      <c r="F200">
        <f>B200</f>
        <v>2</v>
      </c>
      <c r="G200" t="str">
        <f>UPPER(E200)&amp;"-"&amp;F200</f>
        <v>45-2</v>
      </c>
      <c r="H200">
        <v>2</v>
      </c>
      <c r="I200" t="s">
        <v>1414</v>
      </c>
      <c r="J200" t="s">
        <v>1414</v>
      </c>
      <c r="K200">
        <v>9</v>
      </c>
      <c r="L200" t="s">
        <v>410</v>
      </c>
      <c r="M200" t="s">
        <v>34</v>
      </c>
      <c r="N200">
        <f>VLOOKUP(G200,Sheet4!$A$2:$J$578,9)</f>
        <v>0.48228190052439218</v>
      </c>
    </row>
    <row r="201" spans="1:14">
      <c r="A201">
        <v>298</v>
      </c>
      <c r="B201">
        <v>3</v>
      </c>
      <c r="C201" t="s">
        <v>1415</v>
      </c>
      <c r="D201" t="s">
        <v>1411</v>
      </c>
      <c r="E201">
        <v>45</v>
      </c>
      <c r="F201">
        <f>B201</f>
        <v>3</v>
      </c>
      <c r="G201" t="str">
        <f>UPPER(E201)&amp;"-"&amp;F201</f>
        <v>45-3</v>
      </c>
      <c r="H201">
        <v>3</v>
      </c>
      <c r="I201" t="s">
        <v>1415</v>
      </c>
      <c r="J201" t="s">
        <v>1415</v>
      </c>
      <c r="K201">
        <v>8</v>
      </c>
      <c r="L201" t="s">
        <v>83</v>
      </c>
      <c r="M201" t="s">
        <v>34</v>
      </c>
      <c r="N201">
        <f>VLOOKUP(G201,Sheet4!$A$2:$J$578,9)</f>
        <v>0.43646186982075713</v>
      </c>
    </row>
    <row r="202" spans="1:14">
      <c r="A202">
        <v>299</v>
      </c>
      <c r="B202">
        <v>4</v>
      </c>
      <c r="C202" t="s">
        <v>1416</v>
      </c>
      <c r="D202" t="s">
        <v>1411</v>
      </c>
      <c r="E202">
        <v>45</v>
      </c>
      <c r="F202">
        <f>B202</f>
        <v>4</v>
      </c>
      <c r="G202" t="str">
        <f>UPPER(E202)&amp;"-"&amp;F202</f>
        <v>45-4</v>
      </c>
      <c r="H202">
        <v>4</v>
      </c>
      <c r="I202" t="s">
        <v>1416</v>
      </c>
      <c r="J202" t="s">
        <v>1416</v>
      </c>
      <c r="K202">
        <v>8</v>
      </c>
      <c r="L202" t="s">
        <v>1417</v>
      </c>
      <c r="M202" t="s">
        <v>294</v>
      </c>
      <c r="N202">
        <f>VLOOKUP(G202,Sheet4!$A$2:$J$578,9)</f>
        <v>0.42454507894878657</v>
      </c>
    </row>
    <row r="203" spans="1:14">
      <c r="A203">
        <v>300</v>
      </c>
      <c r="B203">
        <v>5</v>
      </c>
      <c r="C203" t="s">
        <v>1418</v>
      </c>
      <c r="D203" t="s">
        <v>1411</v>
      </c>
      <c r="E203">
        <v>45</v>
      </c>
      <c r="F203">
        <f>B203</f>
        <v>5</v>
      </c>
      <c r="G203" t="str">
        <f>UPPER(E203)&amp;"-"&amp;F203</f>
        <v>45-5</v>
      </c>
      <c r="H203">
        <v>5</v>
      </c>
      <c r="I203" t="s">
        <v>1418</v>
      </c>
      <c r="J203" t="s">
        <v>1418</v>
      </c>
      <c r="K203">
        <v>9</v>
      </c>
      <c r="L203" t="s">
        <v>1419</v>
      </c>
      <c r="M203" t="s">
        <v>294</v>
      </c>
      <c r="N203">
        <f>VLOOKUP(G203,Sheet4!$A$2:$J$578,9)</f>
        <v>0.44539202700005442</v>
      </c>
    </row>
    <row r="204" spans="1:14">
      <c r="A204">
        <v>301</v>
      </c>
      <c r="B204">
        <v>6</v>
      </c>
      <c r="C204" t="s">
        <v>1420</v>
      </c>
      <c r="D204" t="s">
        <v>1411</v>
      </c>
      <c r="E204">
        <v>45</v>
      </c>
      <c r="F204">
        <f>B204</f>
        <v>6</v>
      </c>
      <c r="G204" t="str">
        <f>UPPER(E204)&amp;"-"&amp;F204</f>
        <v>45-6</v>
      </c>
      <c r="H204">
        <v>6</v>
      </c>
      <c r="I204" t="s">
        <v>1420</v>
      </c>
      <c r="J204" t="s">
        <v>1420</v>
      </c>
      <c r="K204">
        <v>6</v>
      </c>
      <c r="L204" t="s">
        <v>105</v>
      </c>
      <c r="M204" t="s">
        <v>294</v>
      </c>
      <c r="N204">
        <f>VLOOKUP(G204,Sheet4!$A$2:$J$578,9)</f>
        <v>0.4816115011701772</v>
      </c>
    </row>
    <row r="205" spans="1:14">
      <c r="A205">
        <v>295</v>
      </c>
      <c r="B205">
        <v>2</v>
      </c>
      <c r="C205" t="s">
        <v>1408</v>
      </c>
      <c r="D205" t="s">
        <v>1409</v>
      </c>
      <c r="E205">
        <v>46</v>
      </c>
      <c r="F205">
        <f>B205</f>
        <v>2</v>
      </c>
      <c r="G205" t="str">
        <f>UPPER(E205)&amp;"-"&amp;F205</f>
        <v>46-2</v>
      </c>
      <c r="H205">
        <v>2</v>
      </c>
      <c r="I205" t="s">
        <v>1408</v>
      </c>
      <c r="J205" t="s">
        <v>1408</v>
      </c>
      <c r="K205">
        <v>7</v>
      </c>
      <c r="L205" t="s">
        <v>42</v>
      </c>
      <c r="M205" t="s">
        <v>34</v>
      </c>
      <c r="N205">
        <f>VLOOKUP(G205,Sheet4!$A$2:$J$578,9)</f>
        <v>0.62479959258351092</v>
      </c>
    </row>
    <row r="206" spans="1:14">
      <c r="A206">
        <v>291</v>
      </c>
      <c r="B206">
        <v>1</v>
      </c>
      <c r="C206" t="s">
        <v>1403</v>
      </c>
      <c r="D206" t="s">
        <v>1402</v>
      </c>
      <c r="E206">
        <v>47</v>
      </c>
      <c r="F206">
        <f>B206</f>
        <v>1</v>
      </c>
      <c r="G206" t="str">
        <f>UPPER(E206)&amp;"-"&amp;F206</f>
        <v>47-1</v>
      </c>
      <c r="H206">
        <v>1</v>
      </c>
      <c r="I206" t="s">
        <v>1403</v>
      </c>
      <c r="J206" t="s">
        <v>1403</v>
      </c>
      <c r="K206">
        <v>9</v>
      </c>
      <c r="L206" t="s">
        <v>1404</v>
      </c>
      <c r="M206" t="s">
        <v>294</v>
      </c>
      <c r="N206">
        <f>VLOOKUP(G206,Sheet4!$A$2:$J$578,9)</f>
        <v>0.51155648941328591</v>
      </c>
    </row>
    <row r="207" spans="1:14">
      <c r="A207">
        <v>290</v>
      </c>
      <c r="B207">
        <v>1</v>
      </c>
      <c r="C207" t="s">
        <v>1401</v>
      </c>
      <c r="D207" t="s">
        <v>1402</v>
      </c>
      <c r="E207">
        <v>47</v>
      </c>
      <c r="F207">
        <f>B207</f>
        <v>1</v>
      </c>
      <c r="G207" t="str">
        <f>UPPER(E207)&amp;"-"&amp;F207</f>
        <v>47-1</v>
      </c>
      <c r="H207">
        <v>1</v>
      </c>
      <c r="I207" t="s">
        <v>1401</v>
      </c>
      <c r="J207" t="s">
        <v>1401</v>
      </c>
      <c r="K207">
        <v>7</v>
      </c>
      <c r="L207" t="s">
        <v>565</v>
      </c>
      <c r="M207" t="s">
        <v>294</v>
      </c>
      <c r="N207">
        <f>VLOOKUP(G207,Sheet4!$A$2:$J$578,9)</f>
        <v>0.51155648941328591</v>
      </c>
    </row>
    <row r="208" spans="1:14">
      <c r="A208">
        <v>292</v>
      </c>
      <c r="B208">
        <v>2</v>
      </c>
      <c r="C208" t="s">
        <v>1405</v>
      </c>
      <c r="D208" t="s">
        <v>1402</v>
      </c>
      <c r="E208">
        <v>47</v>
      </c>
      <c r="F208">
        <f>B208</f>
        <v>2</v>
      </c>
      <c r="G208" t="str">
        <f>UPPER(E208)&amp;"-"&amp;F208</f>
        <v>47-2</v>
      </c>
      <c r="H208">
        <v>2</v>
      </c>
      <c r="I208" t="s">
        <v>1405</v>
      </c>
      <c r="J208" t="s">
        <v>1405</v>
      </c>
      <c r="K208">
        <v>5</v>
      </c>
      <c r="L208" t="s">
        <v>1406</v>
      </c>
      <c r="M208" t="s">
        <v>34</v>
      </c>
      <c r="N208">
        <f>VLOOKUP(G208,Sheet4!$A$2:$J$578,9)</f>
        <v>0.51113101755084434</v>
      </c>
    </row>
    <row r="209" spans="1:14">
      <c r="A209">
        <v>293</v>
      </c>
      <c r="B209">
        <v>3</v>
      </c>
      <c r="C209" t="s">
        <v>1407</v>
      </c>
      <c r="D209" t="s">
        <v>1402</v>
      </c>
      <c r="E209">
        <v>47</v>
      </c>
      <c r="F209">
        <f>B209</f>
        <v>3</v>
      </c>
      <c r="G209" t="str">
        <f>UPPER(E209)&amp;"-"&amp;F209</f>
        <v>47-3</v>
      </c>
      <c r="H209">
        <v>3</v>
      </c>
      <c r="I209" t="s">
        <v>1407</v>
      </c>
      <c r="J209" t="s">
        <v>1407</v>
      </c>
      <c r="K209">
        <v>8</v>
      </c>
      <c r="L209" t="s">
        <v>560</v>
      </c>
      <c r="M209" t="s">
        <v>34</v>
      </c>
      <c r="N209">
        <f>VLOOKUP(G209,Sheet4!$A$2:$J$578,9)</f>
        <v>0.518206024296888</v>
      </c>
    </row>
    <row r="210" spans="1:14">
      <c r="A210">
        <v>283</v>
      </c>
      <c r="B210">
        <v>1</v>
      </c>
      <c r="C210" t="s">
        <v>1390</v>
      </c>
      <c r="D210" t="s">
        <v>1391</v>
      </c>
      <c r="E210">
        <v>49</v>
      </c>
      <c r="F210">
        <f>B210</f>
        <v>1</v>
      </c>
      <c r="G210" t="str">
        <f>UPPER(E210)&amp;"-"&amp;F210</f>
        <v>49-1</v>
      </c>
      <c r="H210">
        <v>1</v>
      </c>
      <c r="I210" t="s">
        <v>1390</v>
      </c>
      <c r="J210" t="s">
        <v>1390</v>
      </c>
      <c r="K210">
        <v>6</v>
      </c>
      <c r="L210" t="s">
        <v>462</v>
      </c>
      <c r="M210" t="s">
        <v>34</v>
      </c>
      <c r="N210">
        <f>VLOOKUP(G210,Sheet4!$A$2:$J$578,9)</f>
        <v>0.51579179393519536</v>
      </c>
    </row>
    <row r="211" spans="1:14">
      <c r="A211">
        <v>284</v>
      </c>
      <c r="B211">
        <v>2</v>
      </c>
      <c r="C211" t="s">
        <v>1392</v>
      </c>
      <c r="D211" t="s">
        <v>1391</v>
      </c>
      <c r="E211">
        <v>49</v>
      </c>
      <c r="F211">
        <f>B211</f>
        <v>2</v>
      </c>
      <c r="G211" t="str">
        <f>UPPER(E211)&amp;"-"&amp;F211</f>
        <v>49-2</v>
      </c>
      <c r="H211">
        <v>2</v>
      </c>
      <c r="I211" t="s">
        <v>1392</v>
      </c>
      <c r="J211" t="s">
        <v>1392</v>
      </c>
      <c r="K211">
        <v>5</v>
      </c>
      <c r="L211" t="s">
        <v>203</v>
      </c>
      <c r="M211" t="s">
        <v>34</v>
      </c>
      <c r="N211">
        <f>VLOOKUP(G211,Sheet4!$A$2:$J$578,9)</f>
        <v>0.53839167291390344</v>
      </c>
    </row>
    <row r="212" spans="1:14">
      <c r="A212">
        <v>286</v>
      </c>
      <c r="B212">
        <v>4</v>
      </c>
      <c r="C212" t="s">
        <v>1393</v>
      </c>
      <c r="D212" t="s">
        <v>1391</v>
      </c>
      <c r="E212">
        <v>49</v>
      </c>
      <c r="F212">
        <f>B212</f>
        <v>4</v>
      </c>
      <c r="G212" t="str">
        <f>UPPER(E212)&amp;"-"&amp;F212</f>
        <v>49-4</v>
      </c>
      <c r="H212">
        <v>4</v>
      </c>
      <c r="I212" t="s">
        <v>1393</v>
      </c>
      <c r="J212" t="s">
        <v>1393</v>
      </c>
      <c r="K212">
        <v>9</v>
      </c>
      <c r="L212" t="s">
        <v>565</v>
      </c>
      <c r="M212" t="s">
        <v>294</v>
      </c>
      <c r="N212">
        <f>VLOOKUP(G212,Sheet4!$A$2:$J$578,9)</f>
        <v>0.44094775212636694</v>
      </c>
    </row>
    <row r="213" spans="1:14">
      <c r="A213">
        <v>287</v>
      </c>
      <c r="B213">
        <v>5</v>
      </c>
      <c r="C213" t="s">
        <v>1394</v>
      </c>
      <c r="D213" t="s">
        <v>1391</v>
      </c>
      <c r="E213">
        <v>49</v>
      </c>
      <c r="F213">
        <f>B213</f>
        <v>5</v>
      </c>
      <c r="G213" t="str">
        <f>UPPER(E213)&amp;"-"&amp;F213</f>
        <v>49-5</v>
      </c>
      <c r="H213">
        <v>5</v>
      </c>
      <c r="I213" t="s">
        <v>1394</v>
      </c>
      <c r="J213" t="s">
        <v>1395</v>
      </c>
      <c r="K213">
        <v>14</v>
      </c>
      <c r="L213" t="s">
        <v>403</v>
      </c>
      <c r="M213" t="s">
        <v>294</v>
      </c>
      <c r="N213">
        <f>VLOOKUP(G213,Sheet4!$A$2:$J$578,9)</f>
        <v>0.48782302800703559</v>
      </c>
    </row>
    <row r="214" spans="1:14">
      <c r="A214">
        <v>288</v>
      </c>
      <c r="B214">
        <v>6</v>
      </c>
      <c r="C214" t="s">
        <v>1396</v>
      </c>
      <c r="D214" t="s">
        <v>1391</v>
      </c>
      <c r="E214">
        <v>49</v>
      </c>
      <c r="F214">
        <f>B214</f>
        <v>6</v>
      </c>
      <c r="G214" t="str">
        <f>UPPER(E214)&amp;"-"&amp;F214</f>
        <v>49-6</v>
      </c>
      <c r="H214">
        <v>6</v>
      </c>
      <c r="I214" t="s">
        <v>1397</v>
      </c>
      <c r="J214" t="s">
        <v>1397</v>
      </c>
      <c r="K214">
        <v>10</v>
      </c>
      <c r="L214" t="s">
        <v>422</v>
      </c>
      <c r="M214" t="s">
        <v>294</v>
      </c>
      <c r="N214">
        <f>VLOOKUP(G214,Sheet4!$A$2:$J$578,9)</f>
        <v>0.4705220338983051</v>
      </c>
    </row>
    <row r="215" spans="1:14">
      <c r="A215">
        <v>289</v>
      </c>
      <c r="B215">
        <v>7</v>
      </c>
      <c r="C215" t="s">
        <v>1398</v>
      </c>
      <c r="D215" t="s">
        <v>1391</v>
      </c>
      <c r="E215">
        <v>49</v>
      </c>
      <c r="F215">
        <f>B215</f>
        <v>7</v>
      </c>
      <c r="G215" t="str">
        <f>UPPER(E215)&amp;"-"&amp;F215</f>
        <v>49-7</v>
      </c>
      <c r="H215">
        <v>7</v>
      </c>
      <c r="I215" t="s">
        <v>1398</v>
      </c>
      <c r="J215" t="s">
        <v>1399</v>
      </c>
      <c r="K215">
        <v>15</v>
      </c>
      <c r="L215" t="s">
        <v>1400</v>
      </c>
      <c r="M215" t="s">
        <v>294</v>
      </c>
      <c r="N215">
        <f>VLOOKUP(G215,Sheet4!$A$2:$J$578,9)</f>
        <v>0.49110533679792123</v>
      </c>
    </row>
    <row r="216" spans="1:14">
      <c r="A216">
        <v>279</v>
      </c>
      <c r="B216">
        <v>1</v>
      </c>
      <c r="C216" t="s">
        <v>1385</v>
      </c>
      <c r="D216" t="s">
        <v>1386</v>
      </c>
      <c r="E216">
        <v>50</v>
      </c>
      <c r="F216">
        <f>B216</f>
        <v>1</v>
      </c>
      <c r="G216" t="str">
        <f>UPPER(E216)&amp;"-"&amp;F216</f>
        <v>50-1</v>
      </c>
      <c r="H216">
        <v>1</v>
      </c>
      <c r="I216" t="s">
        <v>1385</v>
      </c>
      <c r="J216" t="s">
        <v>1387</v>
      </c>
      <c r="K216">
        <v>7</v>
      </c>
      <c r="L216" t="s">
        <v>513</v>
      </c>
      <c r="M216" t="s">
        <v>294</v>
      </c>
      <c r="N216">
        <f>VLOOKUP(G216,Sheet4!$A$2:$J$578,9)</f>
        <v>0.4912610798336004</v>
      </c>
    </row>
    <row r="217" spans="1:14">
      <c r="A217">
        <v>281</v>
      </c>
      <c r="B217">
        <v>3</v>
      </c>
      <c r="C217" t="s">
        <v>1388</v>
      </c>
      <c r="D217" t="s">
        <v>1386</v>
      </c>
      <c r="E217">
        <v>50</v>
      </c>
      <c r="F217">
        <f>B217</f>
        <v>3</v>
      </c>
      <c r="G217" t="str">
        <f>UPPER(E217)&amp;"-"&amp;F217</f>
        <v>50-3</v>
      </c>
      <c r="H217">
        <v>3</v>
      </c>
      <c r="I217" t="s">
        <v>1388</v>
      </c>
      <c r="J217" t="s">
        <v>1388</v>
      </c>
      <c r="K217">
        <v>8</v>
      </c>
      <c r="L217" t="s">
        <v>477</v>
      </c>
      <c r="M217" t="s">
        <v>34</v>
      </c>
      <c r="N217">
        <f>VLOOKUP(G217,Sheet4!$A$2:$J$578,9)</f>
        <v>0.48504557595793357</v>
      </c>
    </row>
    <row r="218" spans="1:14">
      <c r="A218">
        <v>282</v>
      </c>
      <c r="B218">
        <v>4</v>
      </c>
      <c r="C218" t="s">
        <v>1389</v>
      </c>
      <c r="D218" t="s">
        <v>1386</v>
      </c>
      <c r="E218">
        <v>50</v>
      </c>
      <c r="F218">
        <f>B218</f>
        <v>4</v>
      </c>
      <c r="G218" t="str">
        <f>UPPER(E218)&amp;"-"&amp;F218</f>
        <v>50-4</v>
      </c>
      <c r="H218">
        <v>4</v>
      </c>
      <c r="I218" t="s">
        <v>1389</v>
      </c>
      <c r="J218" t="s">
        <v>1389</v>
      </c>
      <c r="K218">
        <v>10</v>
      </c>
      <c r="L218" t="s">
        <v>62</v>
      </c>
      <c r="M218" t="s">
        <v>34</v>
      </c>
      <c r="N218">
        <f>VLOOKUP(G218,Sheet4!$A$2:$J$578,9)</f>
        <v>0.58142949433253066</v>
      </c>
    </row>
    <row r="219" spans="1:14">
      <c r="A219">
        <v>274</v>
      </c>
      <c r="B219">
        <v>1</v>
      </c>
      <c r="C219" t="s">
        <v>1376</v>
      </c>
      <c r="D219" t="s">
        <v>1377</v>
      </c>
      <c r="E219">
        <v>51</v>
      </c>
      <c r="F219">
        <f>B219</f>
        <v>1</v>
      </c>
      <c r="G219" t="str">
        <f>UPPER(E219)&amp;"-"&amp;F219</f>
        <v>51-1</v>
      </c>
      <c r="H219">
        <v>1</v>
      </c>
      <c r="I219" t="s">
        <v>1376</v>
      </c>
      <c r="J219" t="s">
        <v>1376</v>
      </c>
      <c r="K219">
        <v>8</v>
      </c>
      <c r="L219" t="s">
        <v>1378</v>
      </c>
      <c r="M219" t="s">
        <v>294</v>
      </c>
      <c r="N219">
        <f>VLOOKUP(G219,Sheet4!$A$2:$J$578,9)</f>
        <v>0.48084546885272028</v>
      </c>
    </row>
    <row r="220" spans="1:14">
      <c r="A220">
        <v>275</v>
      </c>
      <c r="B220">
        <v>2</v>
      </c>
      <c r="C220" t="s">
        <v>1379</v>
      </c>
      <c r="D220" t="s">
        <v>1377</v>
      </c>
      <c r="E220">
        <v>51</v>
      </c>
      <c r="F220">
        <f>B220</f>
        <v>2</v>
      </c>
      <c r="G220" t="str">
        <f>UPPER(E220)&amp;"-"&amp;F220</f>
        <v>51-2</v>
      </c>
      <c r="H220">
        <v>2</v>
      </c>
      <c r="I220" t="s">
        <v>1379</v>
      </c>
      <c r="J220" t="s">
        <v>1379</v>
      </c>
      <c r="K220">
        <v>8</v>
      </c>
      <c r="L220" t="s">
        <v>127</v>
      </c>
      <c r="M220" t="s">
        <v>34</v>
      </c>
      <c r="N220">
        <f>VLOOKUP(G220,Sheet4!$A$2:$J$578,9)</f>
        <v>0.46405593365316672</v>
      </c>
    </row>
    <row r="221" spans="1:14">
      <c r="A221">
        <v>276</v>
      </c>
      <c r="B221">
        <v>3</v>
      </c>
      <c r="C221" t="s">
        <v>1380</v>
      </c>
      <c r="D221" t="s">
        <v>1377</v>
      </c>
      <c r="E221">
        <v>51</v>
      </c>
      <c r="F221">
        <f>B221</f>
        <v>3</v>
      </c>
      <c r="G221" t="str">
        <f>UPPER(E221)&amp;"-"&amp;F221</f>
        <v>51-3</v>
      </c>
      <c r="H221">
        <v>3</v>
      </c>
      <c r="I221" t="s">
        <v>1381</v>
      </c>
      <c r="J221" t="s">
        <v>1381</v>
      </c>
      <c r="K221">
        <v>9</v>
      </c>
      <c r="L221" t="s">
        <v>127</v>
      </c>
      <c r="M221" t="s">
        <v>34</v>
      </c>
      <c r="N221">
        <f>VLOOKUP(G221,Sheet4!$A$2:$J$578,9)</f>
        <v>0.44712005087184981</v>
      </c>
    </row>
    <row r="222" spans="1:14">
      <c r="A222">
        <v>277</v>
      </c>
      <c r="B222">
        <v>4</v>
      </c>
      <c r="C222" t="s">
        <v>1382</v>
      </c>
      <c r="D222" t="s">
        <v>1377</v>
      </c>
      <c r="E222">
        <v>51</v>
      </c>
      <c r="F222">
        <f>B222</f>
        <v>4</v>
      </c>
      <c r="G222" t="str">
        <f>UPPER(E222)&amp;"-"&amp;F222</f>
        <v>51-4</v>
      </c>
      <c r="H222">
        <v>4</v>
      </c>
      <c r="I222" t="s">
        <v>1382</v>
      </c>
      <c r="J222" t="s">
        <v>1382</v>
      </c>
      <c r="K222">
        <v>6</v>
      </c>
      <c r="L222" t="s">
        <v>51</v>
      </c>
      <c r="M222" t="s">
        <v>34</v>
      </c>
      <c r="N222">
        <f>VLOOKUP(G222,Sheet4!$A$2:$J$578,9)</f>
        <v>0.45627691008864502</v>
      </c>
    </row>
    <row r="223" spans="1:14">
      <c r="A223">
        <v>278</v>
      </c>
      <c r="B223">
        <v>5</v>
      </c>
      <c r="C223" t="s">
        <v>1383</v>
      </c>
      <c r="D223" t="s">
        <v>1377</v>
      </c>
      <c r="E223">
        <v>51</v>
      </c>
      <c r="F223">
        <f>B223</f>
        <v>5</v>
      </c>
      <c r="G223" t="str">
        <f>UPPER(E223)&amp;"-"&amp;F223</f>
        <v>51-5</v>
      </c>
      <c r="H223">
        <v>5</v>
      </c>
      <c r="I223" t="s">
        <v>1383</v>
      </c>
      <c r="J223" t="s">
        <v>1383</v>
      </c>
      <c r="K223">
        <v>8</v>
      </c>
      <c r="L223" t="s">
        <v>1384</v>
      </c>
      <c r="M223" t="s">
        <v>294</v>
      </c>
      <c r="N223">
        <f>VLOOKUP(G223,Sheet4!$A$2:$J$578,9)</f>
        <v>0.39288722665858011</v>
      </c>
    </row>
    <row r="224" spans="1:14">
      <c r="A224">
        <v>272</v>
      </c>
      <c r="B224">
        <v>1</v>
      </c>
      <c r="C224" t="s">
        <v>1855</v>
      </c>
      <c r="D224" t="s">
        <v>1856</v>
      </c>
      <c r="E224">
        <v>52</v>
      </c>
      <c r="F224">
        <f>B224</f>
        <v>1</v>
      </c>
      <c r="G224" t="str">
        <f>UPPER(E224)&amp;"-"&amp;F224</f>
        <v>52-1</v>
      </c>
      <c r="H224">
        <v>1</v>
      </c>
      <c r="J224" t="s">
        <v>1855</v>
      </c>
      <c r="L224">
        <v>1</v>
      </c>
      <c r="M224" t="s">
        <v>294</v>
      </c>
      <c r="N224">
        <f>VLOOKUP(G224,Sheet4!$A$2:$J$578,9)</f>
        <v>0.46834587402387179</v>
      </c>
    </row>
    <row r="225" spans="1:14">
      <c r="A225">
        <v>269</v>
      </c>
      <c r="B225">
        <v>1</v>
      </c>
      <c r="C225" t="s">
        <v>1372</v>
      </c>
      <c r="D225" t="s">
        <v>1373</v>
      </c>
      <c r="E225">
        <v>53</v>
      </c>
      <c r="F225">
        <f>B225</f>
        <v>1</v>
      </c>
      <c r="G225" t="str">
        <f>UPPER(E225)&amp;"-"&amp;F225</f>
        <v>53-1</v>
      </c>
      <c r="H225">
        <v>1</v>
      </c>
      <c r="I225" t="s">
        <v>1372</v>
      </c>
      <c r="J225" t="s">
        <v>1372</v>
      </c>
      <c r="K225">
        <v>6</v>
      </c>
      <c r="L225" t="s">
        <v>351</v>
      </c>
      <c r="M225" t="s">
        <v>34</v>
      </c>
      <c r="N225">
        <f>VLOOKUP(G225,Sheet4!$A$2:$J$578,9)</f>
        <v>0.51300853134033697</v>
      </c>
    </row>
    <row r="226" spans="1:14">
      <c r="A226">
        <v>270</v>
      </c>
      <c r="B226">
        <v>2</v>
      </c>
      <c r="C226" t="s">
        <v>1855</v>
      </c>
      <c r="D226" t="s">
        <v>1373</v>
      </c>
      <c r="E226">
        <v>53</v>
      </c>
      <c r="F226">
        <f>B226</f>
        <v>2</v>
      </c>
      <c r="G226" t="str">
        <f>UPPER(E226)&amp;"-"&amp;F226</f>
        <v>53-2</v>
      </c>
      <c r="H226">
        <v>2</v>
      </c>
      <c r="J226" t="s">
        <v>1855</v>
      </c>
      <c r="L226">
        <v>1</v>
      </c>
      <c r="M226" t="s">
        <v>294</v>
      </c>
      <c r="N226">
        <f>VLOOKUP(G226,Sheet4!$A$2:$J$578,9)</f>
        <v>0.44756267981915332</v>
      </c>
    </row>
    <row r="227" spans="1:14">
      <c r="A227">
        <v>271</v>
      </c>
      <c r="B227">
        <v>3</v>
      </c>
      <c r="C227" t="s">
        <v>1374</v>
      </c>
      <c r="D227" t="s">
        <v>1373</v>
      </c>
      <c r="E227">
        <v>53</v>
      </c>
      <c r="F227">
        <f>B227</f>
        <v>3</v>
      </c>
      <c r="G227" t="str">
        <f>UPPER(E227)&amp;"-"&amp;F227</f>
        <v>53-3</v>
      </c>
      <c r="H227">
        <v>3</v>
      </c>
      <c r="I227" t="s">
        <v>1375</v>
      </c>
      <c r="J227" t="s">
        <v>1375</v>
      </c>
      <c r="K227">
        <v>8</v>
      </c>
      <c r="L227" t="s">
        <v>54</v>
      </c>
      <c r="M227" t="s">
        <v>34</v>
      </c>
      <c r="N227">
        <f>VLOOKUP(G227,Sheet4!$A$2:$J$578,9)</f>
        <v>0.44894057391426367</v>
      </c>
    </row>
    <row r="228" spans="1:14">
      <c r="A228">
        <v>516</v>
      </c>
      <c r="B228">
        <v>1</v>
      </c>
      <c r="C228" t="s">
        <v>1776</v>
      </c>
      <c r="D228" t="s">
        <v>1777</v>
      </c>
      <c r="E228">
        <v>54</v>
      </c>
      <c r="F228">
        <f>B228</f>
        <v>1</v>
      </c>
      <c r="G228" t="str">
        <f>UPPER(E228)&amp;"-"&amp;F228</f>
        <v>54-1</v>
      </c>
      <c r="H228">
        <v>1</v>
      </c>
      <c r="I228" t="s">
        <v>1776</v>
      </c>
      <c r="J228" t="s">
        <v>1776</v>
      </c>
      <c r="K228">
        <v>9</v>
      </c>
      <c r="L228" t="s">
        <v>1778</v>
      </c>
      <c r="M228" t="s">
        <v>294</v>
      </c>
      <c r="N228">
        <f>VLOOKUP(G228,Sheet4!$A$2:$J$578,9)</f>
        <v>0.53724365456987022</v>
      </c>
    </row>
    <row r="229" spans="1:14">
      <c r="A229">
        <v>517</v>
      </c>
      <c r="B229">
        <v>2</v>
      </c>
      <c r="C229" t="s">
        <v>1779</v>
      </c>
      <c r="D229" t="s">
        <v>1777</v>
      </c>
      <c r="E229">
        <v>54</v>
      </c>
      <c r="F229">
        <f>B229</f>
        <v>2</v>
      </c>
      <c r="G229" t="str">
        <f>UPPER(E229)&amp;"-"&amp;F229</f>
        <v>54-2</v>
      </c>
      <c r="H229">
        <v>2</v>
      </c>
      <c r="I229" t="s">
        <v>1779</v>
      </c>
      <c r="J229" t="s">
        <v>1779</v>
      </c>
      <c r="K229">
        <v>6</v>
      </c>
      <c r="L229" t="s">
        <v>231</v>
      </c>
      <c r="M229" t="s">
        <v>34</v>
      </c>
      <c r="N229">
        <f>VLOOKUP(G229,Sheet4!$A$2:$J$578,9)</f>
        <v>0.53010766733220127</v>
      </c>
    </row>
    <row r="230" spans="1:14">
      <c r="A230">
        <v>518</v>
      </c>
      <c r="B230">
        <v>3</v>
      </c>
      <c r="C230" t="s">
        <v>1780</v>
      </c>
      <c r="D230" t="s">
        <v>1777</v>
      </c>
      <c r="E230">
        <v>54</v>
      </c>
      <c r="F230">
        <f>B230</f>
        <v>3</v>
      </c>
      <c r="G230" t="str">
        <f>UPPER(E230)&amp;"-"&amp;F230</f>
        <v>54-3</v>
      </c>
      <c r="H230">
        <v>3</v>
      </c>
      <c r="I230" t="s">
        <v>1780</v>
      </c>
      <c r="J230" t="s">
        <v>1780</v>
      </c>
      <c r="K230">
        <v>7</v>
      </c>
      <c r="L230" t="s">
        <v>54</v>
      </c>
      <c r="M230" t="s">
        <v>34</v>
      </c>
      <c r="N230">
        <f>VLOOKUP(G230,Sheet4!$A$2:$J$578,9)</f>
        <v>0.58911891354753232</v>
      </c>
    </row>
    <row r="231" spans="1:14">
      <c r="A231">
        <v>519</v>
      </c>
      <c r="B231">
        <v>4</v>
      </c>
      <c r="C231" t="s">
        <v>1781</v>
      </c>
      <c r="D231" t="s">
        <v>1777</v>
      </c>
      <c r="E231">
        <v>54</v>
      </c>
      <c r="F231">
        <f>B231</f>
        <v>4</v>
      </c>
      <c r="G231" t="str">
        <f>UPPER(E231)&amp;"-"&amp;F231</f>
        <v>54-4</v>
      </c>
      <c r="H231">
        <v>4</v>
      </c>
      <c r="I231" t="s">
        <v>1782</v>
      </c>
      <c r="J231" t="s">
        <v>1783</v>
      </c>
      <c r="K231">
        <v>9</v>
      </c>
      <c r="L231" t="s">
        <v>1784</v>
      </c>
      <c r="M231" t="s">
        <v>294</v>
      </c>
      <c r="N231">
        <f>VLOOKUP(G231,Sheet4!$A$2:$J$578,9)</f>
        <v>0.49451334239764877</v>
      </c>
    </row>
    <row r="232" spans="1:14">
      <c r="A232">
        <v>520</v>
      </c>
      <c r="B232">
        <v>5</v>
      </c>
      <c r="C232" t="s">
        <v>1785</v>
      </c>
      <c r="D232" t="s">
        <v>1777</v>
      </c>
      <c r="E232">
        <v>54</v>
      </c>
      <c r="F232">
        <f>B232</f>
        <v>5</v>
      </c>
      <c r="G232" t="str">
        <f>UPPER(E232)&amp;"-"&amp;F232</f>
        <v>54-5</v>
      </c>
      <c r="H232">
        <v>5</v>
      </c>
      <c r="I232" t="s">
        <v>1785</v>
      </c>
      <c r="J232" t="s">
        <v>1785</v>
      </c>
      <c r="K232">
        <v>7</v>
      </c>
      <c r="L232" t="s">
        <v>107</v>
      </c>
      <c r="M232" t="s">
        <v>34</v>
      </c>
      <c r="N232">
        <f>VLOOKUP(G232,Sheet4!$A$2:$J$578,9)</f>
        <v>0.47162093062894156</v>
      </c>
    </row>
    <row r="233" spans="1:14">
      <c r="A233">
        <v>521</v>
      </c>
      <c r="B233">
        <v>6</v>
      </c>
      <c r="C233" t="s">
        <v>1786</v>
      </c>
      <c r="D233" t="s">
        <v>1777</v>
      </c>
      <c r="E233">
        <v>54</v>
      </c>
      <c r="F233">
        <f>B233</f>
        <v>6</v>
      </c>
      <c r="G233" t="str">
        <f>UPPER(E233)&amp;"-"&amp;F233</f>
        <v>54-6</v>
      </c>
      <c r="H233">
        <v>6</v>
      </c>
      <c r="I233" t="s">
        <v>1786</v>
      </c>
      <c r="J233" t="s">
        <v>1787</v>
      </c>
      <c r="K233">
        <v>9</v>
      </c>
      <c r="L233" t="s">
        <v>148</v>
      </c>
      <c r="M233" t="s">
        <v>34</v>
      </c>
      <c r="N233">
        <f>VLOOKUP(G233,Sheet4!$A$2:$J$578,9)</f>
        <v>0.56441405285255619</v>
      </c>
    </row>
    <row r="234" spans="1:14">
      <c r="A234">
        <v>267</v>
      </c>
      <c r="B234">
        <v>1</v>
      </c>
      <c r="C234" t="s">
        <v>1367</v>
      </c>
      <c r="D234" t="s">
        <v>1368</v>
      </c>
      <c r="E234">
        <v>55</v>
      </c>
      <c r="F234">
        <f>B234</f>
        <v>1</v>
      </c>
      <c r="G234" t="str">
        <f>UPPER(E234)&amp;"-"&amp;F234</f>
        <v>55-1</v>
      </c>
      <c r="H234">
        <v>1</v>
      </c>
      <c r="I234" t="s">
        <v>1367</v>
      </c>
      <c r="J234" t="s">
        <v>1367</v>
      </c>
      <c r="K234">
        <v>6</v>
      </c>
      <c r="L234" t="s">
        <v>1369</v>
      </c>
      <c r="M234" t="s">
        <v>294</v>
      </c>
      <c r="N234">
        <f>VLOOKUP(G234,Sheet4!$A$2:$J$578,9)</f>
        <v>0.46824086580952856</v>
      </c>
    </row>
    <row r="235" spans="1:14">
      <c r="A235">
        <v>268</v>
      </c>
      <c r="B235">
        <v>2</v>
      </c>
      <c r="C235" t="s">
        <v>1370</v>
      </c>
      <c r="D235" t="s">
        <v>1368</v>
      </c>
      <c r="E235">
        <v>55</v>
      </c>
      <c r="F235">
        <f>B235</f>
        <v>2</v>
      </c>
      <c r="G235" t="str">
        <f>UPPER(E235)&amp;"-"&amp;F235</f>
        <v>55-2</v>
      </c>
      <c r="H235">
        <v>2</v>
      </c>
      <c r="I235" t="s">
        <v>1370</v>
      </c>
      <c r="J235" t="s">
        <v>1371</v>
      </c>
      <c r="K235">
        <v>7</v>
      </c>
      <c r="L235" t="s">
        <v>163</v>
      </c>
      <c r="M235" t="s">
        <v>34</v>
      </c>
      <c r="N235">
        <f>VLOOKUP(G235,Sheet4!$A$2:$J$578,9)</f>
        <v>0.45382280360769583</v>
      </c>
    </row>
    <row r="236" spans="1:14">
      <c r="A236">
        <v>261</v>
      </c>
      <c r="B236">
        <v>1</v>
      </c>
      <c r="C236" t="s">
        <v>1356</v>
      </c>
      <c r="D236" t="s">
        <v>1357</v>
      </c>
      <c r="E236">
        <v>56</v>
      </c>
      <c r="F236">
        <f>B236</f>
        <v>1</v>
      </c>
      <c r="G236" t="str">
        <f>UPPER(E236)&amp;"-"&amp;F236</f>
        <v>56-1</v>
      </c>
      <c r="H236">
        <v>1</v>
      </c>
      <c r="I236" t="s">
        <v>1356</v>
      </c>
      <c r="J236" t="s">
        <v>1356</v>
      </c>
      <c r="K236">
        <v>7</v>
      </c>
      <c r="L236" t="s">
        <v>33</v>
      </c>
      <c r="M236" t="s">
        <v>294</v>
      </c>
      <c r="N236">
        <f>VLOOKUP(G236,Sheet4!$A$2:$J$578,9)</f>
        <v>0.48215825719606542</v>
      </c>
    </row>
    <row r="237" spans="1:14">
      <c r="A237">
        <v>262</v>
      </c>
      <c r="B237">
        <v>2</v>
      </c>
      <c r="C237" t="s">
        <v>1358</v>
      </c>
      <c r="D237" t="s">
        <v>1357</v>
      </c>
      <c r="E237">
        <v>56</v>
      </c>
      <c r="F237">
        <f>B237</f>
        <v>2</v>
      </c>
      <c r="G237" t="str">
        <f>UPPER(E237)&amp;"-"&amp;F237</f>
        <v>56-2</v>
      </c>
      <c r="H237">
        <v>2</v>
      </c>
      <c r="I237" t="s">
        <v>1358</v>
      </c>
      <c r="J237" t="s">
        <v>1359</v>
      </c>
      <c r="K237">
        <v>14</v>
      </c>
      <c r="L237" t="s">
        <v>214</v>
      </c>
      <c r="M237" t="s">
        <v>294</v>
      </c>
      <c r="N237">
        <f>VLOOKUP(G237,Sheet4!$A$2:$J$578,9)</f>
        <v>0.4940729001584786</v>
      </c>
    </row>
    <row r="238" spans="1:14">
      <c r="A238">
        <v>263</v>
      </c>
      <c r="B238">
        <v>3</v>
      </c>
      <c r="C238" t="s">
        <v>1360</v>
      </c>
      <c r="D238" t="s">
        <v>1357</v>
      </c>
      <c r="E238">
        <v>56</v>
      </c>
      <c r="F238">
        <f>B238</f>
        <v>3</v>
      </c>
      <c r="G238" t="str">
        <f>UPPER(E238)&amp;"-"&amp;F238</f>
        <v>56-3</v>
      </c>
      <c r="H238">
        <v>3</v>
      </c>
      <c r="I238" t="s">
        <v>1360</v>
      </c>
      <c r="J238" t="s">
        <v>1361</v>
      </c>
      <c r="K238">
        <v>8</v>
      </c>
      <c r="L238" t="s">
        <v>238</v>
      </c>
      <c r="M238" t="s">
        <v>34</v>
      </c>
      <c r="N238">
        <f>VLOOKUP(G238,Sheet4!$A$2:$J$578,9)</f>
        <v>0.50933551808891375</v>
      </c>
    </row>
    <row r="239" spans="1:14">
      <c r="A239">
        <v>264</v>
      </c>
      <c r="B239">
        <v>4</v>
      </c>
      <c r="C239" t="s">
        <v>1362</v>
      </c>
      <c r="D239" t="s">
        <v>1357</v>
      </c>
      <c r="E239">
        <v>56</v>
      </c>
      <c r="F239">
        <f>B239</f>
        <v>4</v>
      </c>
      <c r="G239" t="str">
        <f>UPPER(E239)&amp;"-"&amp;F239</f>
        <v>56-4</v>
      </c>
      <c r="H239">
        <v>4</v>
      </c>
      <c r="I239" t="s">
        <v>1363</v>
      </c>
      <c r="J239" t="s">
        <v>1363</v>
      </c>
      <c r="K239">
        <v>6</v>
      </c>
      <c r="L239" t="s">
        <v>396</v>
      </c>
      <c r="M239" t="s">
        <v>34</v>
      </c>
      <c r="N239">
        <f>VLOOKUP(G239,Sheet4!$A$2:$J$578,9)</f>
        <v>0.49629881319321406</v>
      </c>
    </row>
    <row r="240" spans="1:14">
      <c r="A240">
        <v>265</v>
      </c>
      <c r="B240">
        <v>5</v>
      </c>
      <c r="C240" t="s">
        <v>1364</v>
      </c>
      <c r="D240" t="s">
        <v>1357</v>
      </c>
      <c r="E240">
        <v>56</v>
      </c>
      <c r="F240">
        <f>B240</f>
        <v>5</v>
      </c>
      <c r="G240" t="str">
        <f>UPPER(E240)&amp;"-"&amp;F240</f>
        <v>56-5</v>
      </c>
      <c r="H240">
        <v>5</v>
      </c>
      <c r="I240" t="s">
        <v>1364</v>
      </c>
      <c r="J240" t="s">
        <v>1364</v>
      </c>
      <c r="K240">
        <v>10</v>
      </c>
      <c r="L240" t="s">
        <v>1365</v>
      </c>
      <c r="M240" t="s">
        <v>34</v>
      </c>
      <c r="N240">
        <f>VLOOKUP(G240,Sheet4!$A$2:$J$578,9)</f>
        <v>0.57647212089630018</v>
      </c>
    </row>
    <row r="241" spans="1:14">
      <c r="A241">
        <v>266</v>
      </c>
      <c r="B241">
        <v>6</v>
      </c>
      <c r="C241" t="s">
        <v>1366</v>
      </c>
      <c r="D241" t="s">
        <v>1357</v>
      </c>
      <c r="E241">
        <v>56</v>
      </c>
      <c r="F241">
        <f>B241</f>
        <v>6</v>
      </c>
      <c r="G241" t="str">
        <f>UPPER(E241)&amp;"-"&amp;F241</f>
        <v>56-6</v>
      </c>
      <c r="H241">
        <v>6</v>
      </c>
      <c r="I241" t="s">
        <v>1366</v>
      </c>
      <c r="J241" t="s">
        <v>1366</v>
      </c>
      <c r="K241">
        <v>7</v>
      </c>
      <c r="L241" t="s">
        <v>83</v>
      </c>
      <c r="M241" t="s">
        <v>34</v>
      </c>
      <c r="N241">
        <f>VLOOKUP(G241,Sheet4!$A$2:$J$578,9)</f>
        <v>0.56394807393819668</v>
      </c>
    </row>
    <row r="242" spans="1:14">
      <c r="A242">
        <v>252</v>
      </c>
      <c r="B242">
        <v>1</v>
      </c>
      <c r="C242" t="s">
        <v>1341</v>
      </c>
      <c r="D242" t="s">
        <v>1342</v>
      </c>
      <c r="E242">
        <v>57</v>
      </c>
      <c r="F242">
        <f>B242</f>
        <v>1</v>
      </c>
      <c r="G242" t="str">
        <f>UPPER(E242)&amp;"-"&amp;F242</f>
        <v>57-1</v>
      </c>
      <c r="H242">
        <v>1</v>
      </c>
      <c r="I242" t="s">
        <v>1341</v>
      </c>
      <c r="J242" t="s">
        <v>1341</v>
      </c>
      <c r="K242">
        <v>10</v>
      </c>
      <c r="L242" t="s">
        <v>1343</v>
      </c>
      <c r="M242" t="s">
        <v>294</v>
      </c>
      <c r="N242">
        <f>VLOOKUP(G242,Sheet4!$A$2:$J$578,9)</f>
        <v>0.52270137070691514</v>
      </c>
    </row>
    <row r="243" spans="1:14">
      <c r="A243">
        <v>253</v>
      </c>
      <c r="B243">
        <v>2</v>
      </c>
      <c r="C243" t="s">
        <v>1344</v>
      </c>
      <c r="D243" t="s">
        <v>1342</v>
      </c>
      <c r="E243">
        <v>57</v>
      </c>
      <c r="F243">
        <f>B243</f>
        <v>2</v>
      </c>
      <c r="G243" t="str">
        <f>UPPER(E243)&amp;"-"&amp;F243</f>
        <v>57-2</v>
      </c>
      <c r="H243">
        <v>2</v>
      </c>
      <c r="I243" t="s">
        <v>1344</v>
      </c>
      <c r="J243" t="s">
        <v>1345</v>
      </c>
      <c r="K243">
        <v>9</v>
      </c>
      <c r="L243" t="s">
        <v>742</v>
      </c>
      <c r="M243" t="s">
        <v>34</v>
      </c>
      <c r="N243">
        <f>VLOOKUP(G243,Sheet4!$A$2:$J$578,9)</f>
        <v>0.45543626297822665</v>
      </c>
    </row>
    <row r="244" spans="1:14">
      <c r="A244">
        <v>254</v>
      </c>
      <c r="B244">
        <v>3</v>
      </c>
      <c r="C244" t="s">
        <v>1346</v>
      </c>
      <c r="D244" t="s">
        <v>1342</v>
      </c>
      <c r="E244">
        <v>57</v>
      </c>
      <c r="F244">
        <f>B244</f>
        <v>3</v>
      </c>
      <c r="G244" t="str">
        <f>UPPER(E244)&amp;"-"&amp;F244</f>
        <v>57-3</v>
      </c>
      <c r="H244">
        <v>3</v>
      </c>
      <c r="I244" t="s">
        <v>1346</v>
      </c>
      <c r="J244" t="s">
        <v>1346</v>
      </c>
      <c r="K244">
        <v>7</v>
      </c>
      <c r="L244" t="s">
        <v>662</v>
      </c>
      <c r="M244" t="s">
        <v>294</v>
      </c>
      <c r="N244">
        <f>VLOOKUP(G244,Sheet4!$A$2:$J$578,9)</f>
        <v>0.47528510105197219</v>
      </c>
    </row>
    <row r="245" spans="1:14">
      <c r="A245">
        <v>255</v>
      </c>
      <c r="B245">
        <v>4</v>
      </c>
      <c r="C245" t="s">
        <v>1347</v>
      </c>
      <c r="D245" t="s">
        <v>1342</v>
      </c>
      <c r="E245">
        <v>57</v>
      </c>
      <c r="F245">
        <f>B245</f>
        <v>4</v>
      </c>
      <c r="G245" t="str">
        <f>UPPER(E245)&amp;"-"&amp;F245</f>
        <v>57-4</v>
      </c>
      <c r="H245">
        <v>4</v>
      </c>
      <c r="I245" t="s">
        <v>1347</v>
      </c>
      <c r="J245" t="s">
        <v>1348</v>
      </c>
      <c r="K245">
        <v>7</v>
      </c>
      <c r="L245" t="s">
        <v>148</v>
      </c>
      <c r="M245" t="s">
        <v>34</v>
      </c>
      <c r="N245">
        <f>VLOOKUP(G245,Sheet4!$A$2:$J$578,9)</f>
        <v>0.36699354922786215</v>
      </c>
    </row>
    <row r="246" spans="1:14">
      <c r="A246">
        <v>256</v>
      </c>
      <c r="B246">
        <v>5</v>
      </c>
      <c r="C246" t="s">
        <v>1349</v>
      </c>
      <c r="D246" t="s">
        <v>1342</v>
      </c>
      <c r="E246">
        <v>57</v>
      </c>
      <c r="F246">
        <f>B246</f>
        <v>5</v>
      </c>
      <c r="G246" t="str">
        <f>UPPER(E246)&amp;"-"&amp;F246</f>
        <v>57-5</v>
      </c>
      <c r="H246">
        <v>5</v>
      </c>
      <c r="I246" t="s">
        <v>1349</v>
      </c>
      <c r="J246" t="s">
        <v>1349</v>
      </c>
      <c r="K246">
        <v>7</v>
      </c>
      <c r="L246" t="s">
        <v>1350</v>
      </c>
      <c r="M246" t="s">
        <v>294</v>
      </c>
      <c r="N246">
        <f>VLOOKUP(G246,Sheet4!$A$2:$J$578,9)</f>
        <v>0.3945170428584483</v>
      </c>
    </row>
    <row r="247" spans="1:14">
      <c r="A247">
        <v>257</v>
      </c>
      <c r="B247">
        <v>6</v>
      </c>
      <c r="C247" t="s">
        <v>1351</v>
      </c>
      <c r="D247" t="s">
        <v>1342</v>
      </c>
      <c r="E247">
        <v>57</v>
      </c>
      <c r="F247">
        <f>B247</f>
        <v>6</v>
      </c>
      <c r="G247" t="str">
        <f>UPPER(E247)&amp;"-"&amp;F247</f>
        <v>57-6</v>
      </c>
      <c r="H247">
        <v>6</v>
      </c>
      <c r="I247" t="s">
        <v>1351</v>
      </c>
      <c r="J247" t="s">
        <v>1351</v>
      </c>
      <c r="K247">
        <v>11</v>
      </c>
      <c r="L247" t="s">
        <v>100</v>
      </c>
      <c r="M247" t="s">
        <v>34</v>
      </c>
      <c r="N247">
        <f>VLOOKUP(G247,Sheet4!$A$2:$J$578,9)</f>
        <v>0.46988354709261154</v>
      </c>
    </row>
    <row r="248" spans="1:14">
      <c r="A248">
        <v>258</v>
      </c>
      <c r="B248">
        <v>7</v>
      </c>
      <c r="C248" t="s">
        <v>1352</v>
      </c>
      <c r="D248" t="s">
        <v>1342</v>
      </c>
      <c r="E248">
        <v>57</v>
      </c>
      <c r="F248">
        <f>B248</f>
        <v>7</v>
      </c>
      <c r="G248" t="str">
        <f>UPPER(E248)&amp;"-"&amp;F248</f>
        <v>57-7</v>
      </c>
      <c r="H248">
        <v>7</v>
      </c>
      <c r="I248" t="s">
        <v>1352</v>
      </c>
      <c r="J248" t="s">
        <v>1352</v>
      </c>
      <c r="K248">
        <v>8</v>
      </c>
      <c r="L248" t="s">
        <v>1353</v>
      </c>
      <c r="M248" t="s">
        <v>294</v>
      </c>
      <c r="N248">
        <f>VLOOKUP(G248,Sheet4!$A$2:$J$578,9)</f>
        <v>0.45340830501849233</v>
      </c>
    </row>
    <row r="249" spans="1:14">
      <c r="A249">
        <v>259</v>
      </c>
      <c r="B249">
        <v>8</v>
      </c>
      <c r="C249" t="s">
        <v>1354</v>
      </c>
      <c r="D249" t="s">
        <v>1342</v>
      </c>
      <c r="E249">
        <v>57</v>
      </c>
      <c r="F249">
        <f>B249</f>
        <v>8</v>
      </c>
      <c r="G249" t="str">
        <f>UPPER(E249)&amp;"-"&amp;F249</f>
        <v>57-8</v>
      </c>
      <c r="H249">
        <v>8</v>
      </c>
      <c r="I249" t="s">
        <v>1354</v>
      </c>
      <c r="J249" t="s">
        <v>1354</v>
      </c>
      <c r="K249">
        <v>9</v>
      </c>
      <c r="L249" t="s">
        <v>14</v>
      </c>
      <c r="M249" t="s">
        <v>34</v>
      </c>
      <c r="N249">
        <f>VLOOKUP(G249,Sheet4!$A$2:$J$578,9)</f>
        <v>0.58159375000000002</v>
      </c>
    </row>
    <row r="250" spans="1:14">
      <c r="A250">
        <v>260</v>
      </c>
      <c r="B250">
        <v>9</v>
      </c>
      <c r="C250" t="s">
        <v>1355</v>
      </c>
      <c r="D250" t="s">
        <v>1342</v>
      </c>
      <c r="E250">
        <v>57</v>
      </c>
      <c r="F250">
        <f>B250</f>
        <v>9</v>
      </c>
      <c r="G250" t="str">
        <f>UPPER(E250)&amp;"-"&amp;F250</f>
        <v>57-9</v>
      </c>
      <c r="H250">
        <v>9</v>
      </c>
      <c r="I250" t="s">
        <v>1355</v>
      </c>
      <c r="J250" t="s">
        <v>1355</v>
      </c>
      <c r="K250">
        <v>6</v>
      </c>
      <c r="L250" t="s">
        <v>282</v>
      </c>
      <c r="M250" t="s">
        <v>34</v>
      </c>
      <c r="N250">
        <f>VLOOKUP(G250,Sheet4!$A$2:$J$578,9)</f>
        <v>0.45364590622813156</v>
      </c>
    </row>
    <row r="251" spans="1:14">
      <c r="A251">
        <v>250</v>
      </c>
      <c r="B251">
        <v>1</v>
      </c>
      <c r="C251" t="s">
        <v>1337</v>
      </c>
      <c r="D251" t="s">
        <v>1338</v>
      </c>
      <c r="E251">
        <v>58</v>
      </c>
      <c r="F251">
        <f>B251</f>
        <v>1</v>
      </c>
      <c r="G251" t="str">
        <f>UPPER(E251)&amp;"-"&amp;F251</f>
        <v>58-1</v>
      </c>
      <c r="H251">
        <v>1</v>
      </c>
      <c r="I251" t="s">
        <v>1337</v>
      </c>
      <c r="J251" t="s">
        <v>1339</v>
      </c>
      <c r="K251">
        <v>18</v>
      </c>
      <c r="L251" t="s">
        <v>290</v>
      </c>
      <c r="M251" t="s">
        <v>294</v>
      </c>
      <c r="N251">
        <f>VLOOKUP(G251,Sheet4!$A$2:$J$578,9)</f>
        <v>0.59304377623575777</v>
      </c>
    </row>
    <row r="252" spans="1:14">
      <c r="A252">
        <v>251</v>
      </c>
      <c r="B252">
        <v>2</v>
      </c>
      <c r="C252" t="s">
        <v>1340</v>
      </c>
      <c r="D252" t="s">
        <v>1338</v>
      </c>
      <c r="E252">
        <v>58</v>
      </c>
      <c r="F252">
        <f>B252</f>
        <v>2</v>
      </c>
      <c r="G252" t="str">
        <f>UPPER(E252)&amp;"-"&amp;F252</f>
        <v>58-2</v>
      </c>
      <c r="H252">
        <v>2</v>
      </c>
      <c r="I252" t="s">
        <v>1340</v>
      </c>
      <c r="J252" t="s">
        <v>1340</v>
      </c>
      <c r="K252">
        <v>5</v>
      </c>
      <c r="L252" t="s">
        <v>54</v>
      </c>
      <c r="M252" t="s">
        <v>34</v>
      </c>
      <c r="N252">
        <f>VLOOKUP(G252,Sheet4!$A$2:$J$578,9)</f>
        <v>0.58379963898916964</v>
      </c>
    </row>
    <row r="253" spans="1:14">
      <c r="A253">
        <v>229</v>
      </c>
      <c r="B253">
        <v>1</v>
      </c>
      <c r="C253" t="s">
        <v>1307</v>
      </c>
      <c r="D253" t="s">
        <v>1308</v>
      </c>
      <c r="E253">
        <v>59</v>
      </c>
      <c r="F253">
        <f>B253</f>
        <v>1</v>
      </c>
      <c r="G253" t="str">
        <f>UPPER(E253)&amp;"-"&amp;F253</f>
        <v>59-1</v>
      </c>
      <c r="H253">
        <v>1</v>
      </c>
      <c r="I253" t="s">
        <v>1307</v>
      </c>
      <c r="J253" t="s">
        <v>1307</v>
      </c>
      <c r="K253">
        <v>6</v>
      </c>
      <c r="L253" t="s">
        <v>62</v>
      </c>
      <c r="M253" t="s">
        <v>34</v>
      </c>
      <c r="N253">
        <f>VLOOKUP(G253,Sheet4!$A$2:$J$578,9)</f>
        <v>0.62071629213483148</v>
      </c>
    </row>
    <row r="254" spans="1:14">
      <c r="A254">
        <v>238</v>
      </c>
      <c r="B254">
        <v>10</v>
      </c>
      <c r="C254" t="s">
        <v>1321</v>
      </c>
      <c r="D254" t="s">
        <v>1308</v>
      </c>
      <c r="E254">
        <v>59</v>
      </c>
      <c r="F254">
        <f>B254</f>
        <v>10</v>
      </c>
      <c r="G254" t="str">
        <f>UPPER(E254)&amp;"-"&amp;F254</f>
        <v>59-10</v>
      </c>
      <c r="H254">
        <v>10</v>
      </c>
      <c r="I254" t="s">
        <v>1321</v>
      </c>
      <c r="J254" t="s">
        <v>1322</v>
      </c>
      <c r="K254">
        <v>18</v>
      </c>
      <c r="L254" t="s">
        <v>1323</v>
      </c>
      <c r="M254" t="s">
        <v>294</v>
      </c>
      <c r="N254">
        <f>VLOOKUP(G254,Sheet4!$A$2:$J$578,9)</f>
        <v>0.62071629213483148</v>
      </c>
    </row>
    <row r="255" spans="1:14">
      <c r="A255">
        <v>239</v>
      </c>
      <c r="B255">
        <v>11</v>
      </c>
      <c r="C255" t="s">
        <v>1324</v>
      </c>
      <c r="D255" t="s">
        <v>1308</v>
      </c>
      <c r="E255">
        <v>59</v>
      </c>
      <c r="F255">
        <f>B255</f>
        <v>11</v>
      </c>
      <c r="G255" t="str">
        <f>UPPER(E255)&amp;"-"&amp;F255</f>
        <v>59-11</v>
      </c>
      <c r="H255">
        <v>11</v>
      </c>
      <c r="I255" t="s">
        <v>1324</v>
      </c>
      <c r="J255" t="s">
        <v>1324</v>
      </c>
      <c r="K255">
        <v>7</v>
      </c>
      <c r="L255" t="s">
        <v>98</v>
      </c>
      <c r="M255" t="s">
        <v>34</v>
      </c>
      <c r="N255">
        <f>VLOOKUP(G255,Sheet4!$A$2:$J$578,9)</f>
        <v>0.62071629213483148</v>
      </c>
    </row>
    <row r="256" spans="1:14">
      <c r="A256">
        <v>240</v>
      </c>
      <c r="B256">
        <v>12</v>
      </c>
      <c r="C256" t="s">
        <v>1325</v>
      </c>
      <c r="D256" t="s">
        <v>1308</v>
      </c>
      <c r="E256">
        <v>59</v>
      </c>
      <c r="F256">
        <f>B256</f>
        <v>12</v>
      </c>
      <c r="G256" t="str">
        <f>UPPER(E256)&amp;"-"&amp;F256</f>
        <v>59-12</v>
      </c>
      <c r="H256">
        <v>12</v>
      </c>
      <c r="I256" t="s">
        <v>1325</v>
      </c>
      <c r="J256" t="s">
        <v>1325</v>
      </c>
      <c r="K256">
        <v>9</v>
      </c>
      <c r="L256" t="s">
        <v>54</v>
      </c>
      <c r="M256" t="s">
        <v>34</v>
      </c>
      <c r="N256">
        <f>VLOOKUP(G256,Sheet4!$A$2:$J$578,9)</f>
        <v>0.62071629213483148</v>
      </c>
    </row>
    <row r="257" spans="1:14">
      <c r="A257">
        <v>242</v>
      </c>
      <c r="B257">
        <v>14</v>
      </c>
      <c r="C257" t="s">
        <v>1326</v>
      </c>
      <c r="D257" t="s">
        <v>1308</v>
      </c>
      <c r="E257">
        <v>59</v>
      </c>
      <c r="F257">
        <f>B257</f>
        <v>14</v>
      </c>
      <c r="G257" t="str">
        <f>UPPER(E257)&amp;"-"&amp;F257</f>
        <v>59-14</v>
      </c>
      <c r="H257">
        <v>14</v>
      </c>
      <c r="I257" t="s">
        <v>1326</v>
      </c>
      <c r="J257" t="s">
        <v>1326</v>
      </c>
      <c r="K257">
        <v>9</v>
      </c>
      <c r="L257" t="s">
        <v>42</v>
      </c>
      <c r="M257" t="s">
        <v>34</v>
      </c>
      <c r="N257">
        <f>VLOOKUP(G257,Sheet4!$A$2:$J$578,9)</f>
        <v>0.62071629213483148</v>
      </c>
    </row>
    <row r="258" spans="1:14">
      <c r="A258">
        <v>243</v>
      </c>
      <c r="B258">
        <v>15</v>
      </c>
      <c r="C258" t="s">
        <v>1327</v>
      </c>
      <c r="D258" t="s">
        <v>1308</v>
      </c>
      <c r="E258">
        <v>59</v>
      </c>
      <c r="F258">
        <f>B258</f>
        <v>15</v>
      </c>
      <c r="G258" t="str">
        <f>UPPER(E258)&amp;"-"&amp;F258</f>
        <v>59-15</v>
      </c>
      <c r="H258">
        <v>15</v>
      </c>
      <c r="I258" t="s">
        <v>1327</v>
      </c>
      <c r="J258" t="s">
        <v>1328</v>
      </c>
      <c r="K258">
        <v>10</v>
      </c>
      <c r="L258" t="s">
        <v>238</v>
      </c>
      <c r="M258" t="s">
        <v>34</v>
      </c>
      <c r="N258">
        <f>VLOOKUP(G258,Sheet4!$A$2:$J$578,9)</f>
        <v>0.49269391342562074</v>
      </c>
    </row>
    <row r="259" spans="1:14">
      <c r="A259">
        <v>244</v>
      </c>
      <c r="B259">
        <v>16</v>
      </c>
      <c r="C259" t="s">
        <v>1329</v>
      </c>
      <c r="D259" t="s">
        <v>1308</v>
      </c>
      <c r="E259">
        <v>59</v>
      </c>
      <c r="F259">
        <f>B259</f>
        <v>16</v>
      </c>
      <c r="G259" t="str">
        <f>UPPER(E259)&amp;"-"&amp;F259</f>
        <v>59-16</v>
      </c>
      <c r="H259">
        <v>16</v>
      </c>
      <c r="I259" t="s">
        <v>1329</v>
      </c>
      <c r="J259" t="s">
        <v>1329</v>
      </c>
      <c r="K259">
        <v>6</v>
      </c>
      <c r="L259" t="s">
        <v>54</v>
      </c>
      <c r="M259" t="s">
        <v>34</v>
      </c>
      <c r="N259">
        <f>VLOOKUP(G259,Sheet4!$A$2:$J$578,9)</f>
        <v>0.6358327803583278</v>
      </c>
    </row>
    <row r="260" spans="1:14">
      <c r="A260">
        <v>245</v>
      </c>
      <c r="B260">
        <v>17</v>
      </c>
      <c r="C260" t="s">
        <v>1330</v>
      </c>
      <c r="D260" t="s">
        <v>1308</v>
      </c>
      <c r="E260">
        <v>59</v>
      </c>
      <c r="F260">
        <f>B260</f>
        <v>17</v>
      </c>
      <c r="G260" t="str">
        <f>UPPER(E260)&amp;"-"&amp;F260</f>
        <v>59-17</v>
      </c>
      <c r="H260">
        <v>17</v>
      </c>
      <c r="I260" t="s">
        <v>1330</v>
      </c>
      <c r="J260" t="s">
        <v>1330</v>
      </c>
      <c r="K260">
        <v>7</v>
      </c>
      <c r="L260" t="s">
        <v>92</v>
      </c>
      <c r="M260" t="s">
        <v>294</v>
      </c>
      <c r="N260">
        <f>VLOOKUP(G260,Sheet4!$A$2:$J$578,9)</f>
        <v>0.56647124358482637</v>
      </c>
    </row>
    <row r="261" spans="1:14">
      <c r="A261">
        <v>246</v>
      </c>
      <c r="B261">
        <v>18</v>
      </c>
      <c r="C261" t="s">
        <v>1331</v>
      </c>
      <c r="D261" t="s">
        <v>1308</v>
      </c>
      <c r="E261">
        <v>59</v>
      </c>
      <c r="F261">
        <f>B261</f>
        <v>18</v>
      </c>
      <c r="G261" t="str">
        <f>UPPER(E261)&amp;"-"&amp;F261</f>
        <v>59-18</v>
      </c>
      <c r="H261">
        <v>18</v>
      </c>
      <c r="I261" t="s">
        <v>1331</v>
      </c>
      <c r="J261" t="s">
        <v>1331</v>
      </c>
      <c r="K261">
        <v>8</v>
      </c>
      <c r="L261" t="s">
        <v>290</v>
      </c>
      <c r="M261" t="s">
        <v>294</v>
      </c>
      <c r="N261">
        <f>VLOOKUP(G261,Sheet4!$A$2:$J$578,9)</f>
        <v>0.51893075857136473</v>
      </c>
    </row>
    <row r="262" spans="1:14">
      <c r="A262">
        <v>247</v>
      </c>
      <c r="B262">
        <v>19</v>
      </c>
      <c r="C262" t="s">
        <v>1332</v>
      </c>
      <c r="D262" t="s">
        <v>1308</v>
      </c>
      <c r="E262">
        <v>59</v>
      </c>
      <c r="F262">
        <f>B262</f>
        <v>19</v>
      </c>
      <c r="G262" t="str">
        <f>UPPER(E262)&amp;"-"&amp;F262</f>
        <v>59-19</v>
      </c>
      <c r="H262">
        <v>19</v>
      </c>
      <c r="I262" t="s">
        <v>1332</v>
      </c>
      <c r="J262" t="s">
        <v>1333</v>
      </c>
      <c r="K262">
        <v>14</v>
      </c>
      <c r="L262" t="s">
        <v>305</v>
      </c>
      <c r="M262" t="s">
        <v>294</v>
      </c>
      <c r="N262">
        <f>VLOOKUP(G262,Sheet4!$A$2:$J$578,9)</f>
        <v>0.60795747479955198</v>
      </c>
    </row>
    <row r="263" spans="1:14">
      <c r="A263">
        <v>230</v>
      </c>
      <c r="B263">
        <v>2</v>
      </c>
      <c r="C263" t="s">
        <v>1309</v>
      </c>
      <c r="D263" t="s">
        <v>1308</v>
      </c>
      <c r="E263">
        <v>59</v>
      </c>
      <c r="F263">
        <f>B263</f>
        <v>2</v>
      </c>
      <c r="G263" t="str">
        <f>UPPER(E263)&amp;"-"&amp;F263</f>
        <v>59-2</v>
      </c>
      <c r="H263">
        <v>2</v>
      </c>
      <c r="I263" t="s">
        <v>1309</v>
      </c>
      <c r="J263" t="s">
        <v>1309</v>
      </c>
      <c r="K263">
        <v>11</v>
      </c>
      <c r="L263" t="s">
        <v>883</v>
      </c>
      <c r="M263" t="s">
        <v>294</v>
      </c>
      <c r="N263">
        <f>VLOOKUP(G263,Sheet4!$A$2:$J$578,9)</f>
        <v>0.60795747479955198</v>
      </c>
    </row>
    <row r="264" spans="1:14">
      <c r="A264">
        <v>248</v>
      </c>
      <c r="B264">
        <v>20</v>
      </c>
      <c r="C264" t="s">
        <v>1334</v>
      </c>
      <c r="D264" t="s">
        <v>1308</v>
      </c>
      <c r="E264">
        <v>59</v>
      </c>
      <c r="F264">
        <f>B264</f>
        <v>20</v>
      </c>
      <c r="G264" t="str">
        <f>UPPER(E264)&amp;"-"&amp;F264</f>
        <v>59-20</v>
      </c>
      <c r="H264">
        <v>20</v>
      </c>
      <c r="I264" t="s">
        <v>1334</v>
      </c>
      <c r="J264" t="s">
        <v>1334</v>
      </c>
      <c r="K264">
        <v>5</v>
      </c>
      <c r="L264" t="s">
        <v>517</v>
      </c>
      <c r="M264" t="s">
        <v>34</v>
      </c>
      <c r="N264">
        <f>VLOOKUP(G264,Sheet4!$A$2:$J$578,9)</f>
        <v>0.55839625004472748</v>
      </c>
    </row>
    <row r="265" spans="1:14">
      <c r="A265">
        <v>249</v>
      </c>
      <c r="B265">
        <v>21</v>
      </c>
      <c r="C265" t="s">
        <v>1335</v>
      </c>
      <c r="D265" t="s">
        <v>1308</v>
      </c>
      <c r="E265">
        <v>59</v>
      </c>
      <c r="F265">
        <f>B265</f>
        <v>21</v>
      </c>
      <c r="G265" t="str">
        <f>UPPER(E265)&amp;"-"&amp;F265</f>
        <v>59-21</v>
      </c>
      <c r="H265">
        <v>21</v>
      </c>
      <c r="I265" t="s">
        <v>1336</v>
      </c>
      <c r="J265" t="s">
        <v>1336</v>
      </c>
      <c r="K265">
        <v>9</v>
      </c>
      <c r="L265" t="s">
        <v>1094</v>
      </c>
      <c r="M265" t="s">
        <v>294</v>
      </c>
      <c r="N265">
        <f>VLOOKUP(G265,Sheet4!$A$2:$J$578,9)</f>
        <v>0.52222983387566368</v>
      </c>
    </row>
    <row r="266" spans="1:14">
      <c r="A266">
        <v>231</v>
      </c>
      <c r="B266">
        <v>3</v>
      </c>
      <c r="C266" t="s">
        <v>1310</v>
      </c>
      <c r="D266" t="s">
        <v>1308</v>
      </c>
      <c r="E266">
        <v>59</v>
      </c>
      <c r="F266">
        <f>B266</f>
        <v>3</v>
      </c>
      <c r="G266" t="str">
        <f>UPPER(E266)&amp;"-"&amp;F266</f>
        <v>59-3</v>
      </c>
      <c r="H266">
        <v>3</v>
      </c>
      <c r="I266" t="s">
        <v>1310</v>
      </c>
      <c r="J266" t="s">
        <v>1310</v>
      </c>
      <c r="K266">
        <v>8</v>
      </c>
      <c r="L266" t="s">
        <v>193</v>
      </c>
      <c r="M266" t="s">
        <v>34</v>
      </c>
      <c r="N266">
        <f>VLOOKUP(G266,Sheet4!$A$2:$J$578,9)</f>
        <v>0.52222983387566368</v>
      </c>
    </row>
    <row r="267" spans="1:14">
      <c r="A267">
        <v>232</v>
      </c>
      <c r="B267">
        <v>4</v>
      </c>
      <c r="C267" t="s">
        <v>1311</v>
      </c>
      <c r="D267" t="s">
        <v>1308</v>
      </c>
      <c r="E267">
        <v>59</v>
      </c>
      <c r="F267">
        <f>B267</f>
        <v>4</v>
      </c>
      <c r="G267" t="str">
        <f>UPPER(E267)&amp;"-"&amp;F267</f>
        <v>59-4</v>
      </c>
      <c r="H267">
        <v>4</v>
      </c>
      <c r="I267" t="s">
        <v>1311</v>
      </c>
      <c r="J267" t="s">
        <v>1311</v>
      </c>
      <c r="K267">
        <v>6</v>
      </c>
      <c r="L267" t="s">
        <v>1220</v>
      </c>
      <c r="M267" t="s">
        <v>294</v>
      </c>
      <c r="N267">
        <f>VLOOKUP(G267,Sheet4!$A$2:$J$578,9)</f>
        <v>0.52222983387566368</v>
      </c>
    </row>
    <row r="268" spans="1:14">
      <c r="A268">
        <v>233</v>
      </c>
      <c r="B268">
        <v>5</v>
      </c>
      <c r="C268" t="s">
        <v>1312</v>
      </c>
      <c r="D268" t="s">
        <v>1308</v>
      </c>
      <c r="E268">
        <v>59</v>
      </c>
      <c r="F268">
        <f>B268</f>
        <v>5</v>
      </c>
      <c r="G268" t="str">
        <f>UPPER(E268)&amp;"-"&amp;F268</f>
        <v>59-5</v>
      </c>
      <c r="H268">
        <v>5</v>
      </c>
      <c r="I268" t="s">
        <v>1312</v>
      </c>
      <c r="J268" t="s">
        <v>1312</v>
      </c>
      <c r="K268">
        <v>8</v>
      </c>
      <c r="L268" t="s">
        <v>102</v>
      </c>
      <c r="M268" t="s">
        <v>34</v>
      </c>
      <c r="N268">
        <f>VLOOKUP(G268,Sheet4!$A$2:$J$578,9)</f>
        <v>0.52222983387566368</v>
      </c>
    </row>
    <row r="269" spans="1:14">
      <c r="A269">
        <v>234</v>
      </c>
      <c r="B269">
        <v>6</v>
      </c>
      <c r="C269" t="s">
        <v>1313</v>
      </c>
      <c r="D269" t="s">
        <v>1308</v>
      </c>
      <c r="E269">
        <v>59</v>
      </c>
      <c r="F269">
        <f>B269</f>
        <v>6</v>
      </c>
      <c r="G269" t="str">
        <f>UPPER(E269)&amp;"-"&amp;F269</f>
        <v>59-6</v>
      </c>
      <c r="H269">
        <v>6</v>
      </c>
      <c r="I269" t="s">
        <v>1313</v>
      </c>
      <c r="J269" t="s">
        <v>1313</v>
      </c>
      <c r="K269">
        <v>12</v>
      </c>
      <c r="L269" t="s">
        <v>1314</v>
      </c>
      <c r="M269" t="s">
        <v>294</v>
      </c>
      <c r="N269">
        <f>VLOOKUP(G269,Sheet4!$A$2:$J$578,9)</f>
        <v>0.52222983387566368</v>
      </c>
    </row>
    <row r="270" spans="1:14">
      <c r="A270">
        <v>235</v>
      </c>
      <c r="B270">
        <v>7</v>
      </c>
      <c r="C270" t="s">
        <v>1315</v>
      </c>
      <c r="D270" t="s">
        <v>1308</v>
      </c>
      <c r="E270">
        <v>59</v>
      </c>
      <c r="F270">
        <f>B270</f>
        <v>7</v>
      </c>
      <c r="G270" t="str">
        <f>UPPER(E270)&amp;"-"&amp;F270</f>
        <v>59-7</v>
      </c>
      <c r="H270">
        <v>7</v>
      </c>
      <c r="I270" t="s">
        <v>1315</v>
      </c>
      <c r="J270" t="s">
        <v>1316</v>
      </c>
      <c r="K270">
        <v>18</v>
      </c>
      <c r="L270" t="s">
        <v>1317</v>
      </c>
      <c r="M270" t="s">
        <v>294</v>
      </c>
      <c r="N270">
        <f>VLOOKUP(G270,Sheet4!$A$2:$J$578,9)</f>
        <v>0.52222983387566368</v>
      </c>
    </row>
    <row r="271" spans="1:14">
      <c r="A271">
        <v>236</v>
      </c>
      <c r="B271">
        <v>8</v>
      </c>
      <c r="C271" t="s">
        <v>1318</v>
      </c>
      <c r="D271" t="s">
        <v>1308</v>
      </c>
      <c r="E271">
        <v>59</v>
      </c>
      <c r="F271">
        <f>B271</f>
        <v>8</v>
      </c>
      <c r="G271" t="str">
        <f>UPPER(E271)&amp;"-"&amp;F271</f>
        <v>59-8</v>
      </c>
      <c r="H271">
        <v>8</v>
      </c>
      <c r="I271" t="s">
        <v>1319</v>
      </c>
      <c r="J271" t="s">
        <v>1319</v>
      </c>
      <c r="K271">
        <v>4</v>
      </c>
      <c r="L271" t="s">
        <v>1320</v>
      </c>
      <c r="M271" t="s">
        <v>34</v>
      </c>
      <c r="N271">
        <f>VLOOKUP(G271,Sheet4!$A$2:$J$578,9)</f>
        <v>0.52222983387566368</v>
      </c>
    </row>
    <row r="272" spans="1:14">
      <c r="A272">
        <v>222</v>
      </c>
      <c r="B272">
        <v>1</v>
      </c>
      <c r="C272" t="s">
        <v>1300</v>
      </c>
      <c r="D272" t="s">
        <v>1301</v>
      </c>
      <c r="E272">
        <v>60</v>
      </c>
      <c r="F272">
        <f>B272</f>
        <v>1</v>
      </c>
      <c r="G272" t="str">
        <f>UPPER(E272)&amp;"-"&amp;F272</f>
        <v>60-1</v>
      </c>
      <c r="H272">
        <v>1</v>
      </c>
      <c r="I272" t="s">
        <v>1300</v>
      </c>
      <c r="J272" t="s">
        <v>1300</v>
      </c>
      <c r="K272">
        <v>8</v>
      </c>
      <c r="L272" t="s">
        <v>587</v>
      </c>
      <c r="M272" t="s">
        <v>294</v>
      </c>
      <c r="N272">
        <f>VLOOKUP(G272,Sheet4!$A$2:$J$578,9)</f>
        <v>0.48556853710712522</v>
      </c>
    </row>
    <row r="273" spans="1:14">
      <c r="A273">
        <v>223</v>
      </c>
      <c r="B273">
        <v>2</v>
      </c>
      <c r="C273" t="s">
        <v>1302</v>
      </c>
      <c r="D273" t="s">
        <v>1301</v>
      </c>
      <c r="E273">
        <v>60</v>
      </c>
      <c r="F273">
        <f>B273</f>
        <v>2</v>
      </c>
      <c r="G273" t="str">
        <f>UPPER(E273)&amp;"-"&amp;F273</f>
        <v>60-2</v>
      </c>
      <c r="H273">
        <v>2</v>
      </c>
      <c r="I273" t="s">
        <v>1302</v>
      </c>
      <c r="J273" t="s">
        <v>1302</v>
      </c>
      <c r="K273">
        <v>8</v>
      </c>
      <c r="L273" t="s">
        <v>200</v>
      </c>
      <c r="M273" t="s">
        <v>294</v>
      </c>
      <c r="N273">
        <f>VLOOKUP(G273,Sheet4!$A$2:$J$578,9)</f>
        <v>0.43875800373763058</v>
      </c>
    </row>
    <row r="274" spans="1:14">
      <c r="A274">
        <v>224</v>
      </c>
      <c r="B274">
        <v>3</v>
      </c>
      <c r="C274" t="s">
        <v>1303</v>
      </c>
      <c r="D274" t="s">
        <v>1301</v>
      </c>
      <c r="E274">
        <v>60</v>
      </c>
      <c r="F274">
        <f>B274</f>
        <v>3</v>
      </c>
      <c r="G274" t="str">
        <f>UPPER(E274)&amp;"-"&amp;F274</f>
        <v>60-3</v>
      </c>
      <c r="H274">
        <v>3</v>
      </c>
      <c r="I274" t="s">
        <v>1303</v>
      </c>
      <c r="J274" t="s">
        <v>1303</v>
      </c>
      <c r="K274">
        <v>9</v>
      </c>
      <c r="L274" t="s">
        <v>14</v>
      </c>
      <c r="M274" t="s">
        <v>34</v>
      </c>
      <c r="N274">
        <f>VLOOKUP(G274,Sheet4!$A$2:$J$578,9)</f>
        <v>0.52913486243693852</v>
      </c>
    </row>
    <row r="275" spans="1:14">
      <c r="A275">
        <v>225</v>
      </c>
      <c r="B275">
        <v>4</v>
      </c>
      <c r="C275" t="s">
        <v>1304</v>
      </c>
      <c r="D275" t="s">
        <v>1301</v>
      </c>
      <c r="E275">
        <v>60</v>
      </c>
      <c r="F275">
        <f>B275</f>
        <v>4</v>
      </c>
      <c r="G275" t="str">
        <f>UPPER(E275)&amp;"-"&amp;F275</f>
        <v>60-4</v>
      </c>
      <c r="H275">
        <v>4</v>
      </c>
      <c r="I275" t="s">
        <v>1305</v>
      </c>
      <c r="J275" t="s">
        <v>1305</v>
      </c>
      <c r="K275">
        <v>6</v>
      </c>
      <c r="L275" t="s">
        <v>227</v>
      </c>
      <c r="M275" t="s">
        <v>34</v>
      </c>
      <c r="N275">
        <f>VLOOKUP(G275,Sheet4!$A$2:$J$578,9)</f>
        <v>0.39792738604246686</v>
      </c>
    </row>
    <row r="276" spans="1:14">
      <c r="A276">
        <v>228</v>
      </c>
      <c r="B276">
        <v>7</v>
      </c>
      <c r="C276" t="s">
        <v>1306</v>
      </c>
      <c r="D276" t="s">
        <v>1301</v>
      </c>
      <c r="E276">
        <v>60</v>
      </c>
      <c r="F276">
        <f>B276</f>
        <v>7</v>
      </c>
      <c r="G276" t="str">
        <f>UPPER(E276)&amp;"-"&amp;F276</f>
        <v>60-7</v>
      </c>
      <c r="H276">
        <v>7</v>
      </c>
      <c r="I276" t="s">
        <v>1306</v>
      </c>
      <c r="J276" t="s">
        <v>1306</v>
      </c>
      <c r="K276">
        <v>7</v>
      </c>
      <c r="L276" t="s">
        <v>33</v>
      </c>
      <c r="M276" t="s">
        <v>34</v>
      </c>
      <c r="N276">
        <f>VLOOKUP(G276,Sheet4!$A$2:$J$578,9)</f>
        <v>0.51518168242906914</v>
      </c>
    </row>
    <row r="277" spans="1:14">
      <c r="A277">
        <v>219</v>
      </c>
      <c r="B277">
        <v>1</v>
      </c>
      <c r="C277" t="s">
        <v>1291</v>
      </c>
      <c r="D277" t="s">
        <v>1292</v>
      </c>
      <c r="E277">
        <v>61</v>
      </c>
      <c r="F277">
        <f>B277</f>
        <v>1</v>
      </c>
      <c r="G277" t="str">
        <f>UPPER(E277)&amp;"-"&amp;F277</f>
        <v>61-1</v>
      </c>
      <c r="H277">
        <v>1</v>
      </c>
      <c r="I277" t="s">
        <v>1291</v>
      </c>
      <c r="J277" t="s">
        <v>1291</v>
      </c>
      <c r="K277">
        <v>6</v>
      </c>
      <c r="L277" t="s">
        <v>1293</v>
      </c>
      <c r="M277" t="s">
        <v>34</v>
      </c>
      <c r="N277">
        <f>VLOOKUP(G277,Sheet4!$A$2:$J$578,9)</f>
        <v>0.47153745168113192</v>
      </c>
    </row>
    <row r="278" spans="1:14">
      <c r="A278">
        <v>220</v>
      </c>
      <c r="B278">
        <v>2</v>
      </c>
      <c r="C278" t="s">
        <v>1294</v>
      </c>
      <c r="D278" t="s">
        <v>1292</v>
      </c>
      <c r="E278">
        <v>61</v>
      </c>
      <c r="F278">
        <f>B278</f>
        <v>2</v>
      </c>
      <c r="G278" t="str">
        <f>UPPER(E278)&amp;"-"&amp;F278</f>
        <v>61-2</v>
      </c>
      <c r="H278">
        <v>2</v>
      </c>
      <c r="I278" t="s">
        <v>1294</v>
      </c>
      <c r="J278" t="s">
        <v>1295</v>
      </c>
      <c r="K278">
        <v>9</v>
      </c>
      <c r="L278" t="s">
        <v>1296</v>
      </c>
      <c r="M278" t="s">
        <v>294</v>
      </c>
      <c r="N278">
        <f>VLOOKUP(G278,Sheet4!$A$2:$J$578,9)</f>
        <v>0.42293866335422431</v>
      </c>
    </row>
    <row r="279" spans="1:14">
      <c r="A279">
        <v>221</v>
      </c>
      <c r="B279">
        <v>3</v>
      </c>
      <c r="C279" t="s">
        <v>1297</v>
      </c>
      <c r="D279" t="s">
        <v>1292</v>
      </c>
      <c r="E279">
        <v>61</v>
      </c>
      <c r="F279">
        <f>B279</f>
        <v>3</v>
      </c>
      <c r="G279" t="str">
        <f>UPPER(E279)&amp;"-"&amp;F279</f>
        <v>61-3</v>
      </c>
      <c r="H279">
        <v>3</v>
      </c>
      <c r="I279" t="s">
        <v>1298</v>
      </c>
      <c r="J279" t="s">
        <v>1298</v>
      </c>
      <c r="K279">
        <v>5</v>
      </c>
      <c r="L279" t="s">
        <v>1299</v>
      </c>
      <c r="M279" t="s">
        <v>34</v>
      </c>
      <c r="N279">
        <f>VLOOKUP(G279,Sheet4!$A$2:$J$578,9)</f>
        <v>0.51590255605143853</v>
      </c>
    </row>
    <row r="280" spans="1:14">
      <c r="A280">
        <v>207</v>
      </c>
      <c r="B280">
        <v>1</v>
      </c>
      <c r="C280" t="s">
        <v>1279</v>
      </c>
      <c r="D280" t="s">
        <v>1280</v>
      </c>
      <c r="E280">
        <v>62</v>
      </c>
      <c r="F280">
        <f>B280</f>
        <v>1</v>
      </c>
      <c r="G280" t="str">
        <f>UPPER(E280)&amp;"-"&amp;F280</f>
        <v>62-1</v>
      </c>
      <c r="H280">
        <v>1</v>
      </c>
      <c r="I280" t="s">
        <v>1279</v>
      </c>
      <c r="J280" t="s">
        <v>1281</v>
      </c>
      <c r="K280">
        <v>7</v>
      </c>
      <c r="L280" t="s">
        <v>694</v>
      </c>
      <c r="M280" t="s">
        <v>34</v>
      </c>
      <c r="N280">
        <f>VLOOKUP(G280,Sheet4!$A$2:$J$578,9)</f>
        <v>0.49020019772614926</v>
      </c>
    </row>
    <row r="281" spans="1:14">
      <c r="A281">
        <v>216</v>
      </c>
      <c r="B281">
        <v>10</v>
      </c>
      <c r="C281" t="s">
        <v>1289</v>
      </c>
      <c r="D281" t="s">
        <v>1280</v>
      </c>
      <c r="E281">
        <v>62</v>
      </c>
      <c r="F281">
        <f>B281</f>
        <v>10</v>
      </c>
      <c r="G281" t="str">
        <f>UPPER(E281)&amp;"-"&amp;F281</f>
        <v>62-10</v>
      </c>
      <c r="H281">
        <v>10</v>
      </c>
      <c r="I281" t="s">
        <v>1289</v>
      </c>
      <c r="J281" t="s">
        <v>1289</v>
      </c>
      <c r="K281">
        <v>8</v>
      </c>
      <c r="L281" t="s">
        <v>418</v>
      </c>
      <c r="M281" t="s">
        <v>34</v>
      </c>
      <c r="N281">
        <f>VLOOKUP(G281,Sheet4!$A$2:$J$578,9)</f>
        <v>0.49020019772614926</v>
      </c>
    </row>
    <row r="282" spans="1:14">
      <c r="A282">
        <v>217</v>
      </c>
      <c r="B282">
        <v>11</v>
      </c>
      <c r="C282" t="s">
        <v>1290</v>
      </c>
      <c r="D282" t="s">
        <v>1280</v>
      </c>
      <c r="E282">
        <v>62</v>
      </c>
      <c r="F282">
        <f>B282</f>
        <v>11</v>
      </c>
      <c r="G282" t="str">
        <f>UPPER(E282)&amp;"-"&amp;F282</f>
        <v>62-11</v>
      </c>
      <c r="H282">
        <v>11</v>
      </c>
      <c r="I282" t="s">
        <v>1290</v>
      </c>
      <c r="J282" t="s">
        <v>1290</v>
      </c>
      <c r="K282">
        <v>6</v>
      </c>
      <c r="L282" t="s">
        <v>83</v>
      </c>
      <c r="M282" t="s">
        <v>34</v>
      </c>
      <c r="N282">
        <f>VLOOKUP(G282,Sheet4!$A$2:$J$578,9)</f>
        <v>0.49020019772614926</v>
      </c>
    </row>
    <row r="283" spans="1:14">
      <c r="A283">
        <v>208</v>
      </c>
      <c r="B283">
        <v>2</v>
      </c>
      <c r="C283" t="s">
        <v>1282</v>
      </c>
      <c r="D283" t="s">
        <v>1280</v>
      </c>
      <c r="E283">
        <v>62</v>
      </c>
      <c r="F283">
        <f>B283</f>
        <v>2</v>
      </c>
      <c r="G283" t="str">
        <f>UPPER(E283)&amp;"-"&amp;F283</f>
        <v>62-2</v>
      </c>
      <c r="H283">
        <v>2</v>
      </c>
      <c r="I283" t="s">
        <v>1282</v>
      </c>
      <c r="J283" t="s">
        <v>1282</v>
      </c>
      <c r="K283">
        <v>7</v>
      </c>
      <c r="L283" t="s">
        <v>601</v>
      </c>
      <c r="M283" t="s">
        <v>294</v>
      </c>
      <c r="N283">
        <f>VLOOKUP(G283,Sheet4!$A$2:$J$578,9)</f>
        <v>0.53699746329464215</v>
      </c>
    </row>
    <row r="284" spans="1:14">
      <c r="A284">
        <v>209</v>
      </c>
      <c r="B284">
        <v>3</v>
      </c>
      <c r="C284" t="s">
        <v>1283</v>
      </c>
      <c r="D284" t="s">
        <v>1280</v>
      </c>
      <c r="E284">
        <v>62</v>
      </c>
      <c r="F284">
        <f>B284</f>
        <v>3</v>
      </c>
      <c r="G284" t="str">
        <f>UPPER(E284)&amp;"-"&amp;F284</f>
        <v>62-3</v>
      </c>
      <c r="H284">
        <v>3</v>
      </c>
      <c r="I284" t="s">
        <v>1283</v>
      </c>
      <c r="J284" t="s">
        <v>1283</v>
      </c>
      <c r="K284">
        <v>9</v>
      </c>
      <c r="L284" t="s">
        <v>115</v>
      </c>
      <c r="M284" t="s">
        <v>34</v>
      </c>
      <c r="N284">
        <f>VLOOKUP(G284,Sheet4!$A$2:$J$578,9)</f>
        <v>0.62593809337231376</v>
      </c>
    </row>
    <row r="285" spans="1:14">
      <c r="A285">
        <v>210</v>
      </c>
      <c r="B285">
        <v>4</v>
      </c>
      <c r="C285" t="s">
        <v>1284</v>
      </c>
      <c r="D285" t="s">
        <v>1280</v>
      </c>
      <c r="E285">
        <v>62</v>
      </c>
      <c r="F285">
        <f>B285</f>
        <v>4</v>
      </c>
      <c r="G285" t="str">
        <f>UPPER(E285)&amp;"-"&amp;F285</f>
        <v>62-4</v>
      </c>
      <c r="H285">
        <v>4</v>
      </c>
      <c r="I285" t="s">
        <v>1284</v>
      </c>
      <c r="J285" t="s">
        <v>1284</v>
      </c>
      <c r="K285">
        <v>5</v>
      </c>
      <c r="L285" t="s">
        <v>151</v>
      </c>
      <c r="M285" t="s">
        <v>34</v>
      </c>
      <c r="N285">
        <f>VLOOKUP(G285,Sheet4!$A$2:$J$578,9)</f>
        <v>0.62593809337231376</v>
      </c>
    </row>
    <row r="286" spans="1:14">
      <c r="A286">
        <v>211</v>
      </c>
      <c r="B286">
        <v>5</v>
      </c>
      <c r="C286" t="s">
        <v>1285</v>
      </c>
      <c r="D286" t="s">
        <v>1280</v>
      </c>
      <c r="E286">
        <v>62</v>
      </c>
      <c r="F286">
        <f>B286</f>
        <v>5</v>
      </c>
      <c r="G286" t="str">
        <f>UPPER(E286)&amp;"-"&amp;F286</f>
        <v>62-5</v>
      </c>
      <c r="H286">
        <v>5</v>
      </c>
      <c r="I286" t="s">
        <v>1285</v>
      </c>
      <c r="J286" t="s">
        <v>1285</v>
      </c>
      <c r="K286">
        <v>10</v>
      </c>
      <c r="L286" t="s">
        <v>165</v>
      </c>
      <c r="M286" t="s">
        <v>34</v>
      </c>
      <c r="N286">
        <f>VLOOKUP(G286,Sheet4!$A$2:$J$578,9)</f>
        <v>0.62593809337231376</v>
      </c>
    </row>
    <row r="287" spans="1:14">
      <c r="A287">
        <v>212</v>
      </c>
      <c r="B287">
        <v>6</v>
      </c>
      <c r="C287" t="s">
        <v>1286</v>
      </c>
      <c r="D287" t="s">
        <v>1280</v>
      </c>
      <c r="E287">
        <v>62</v>
      </c>
      <c r="F287">
        <f>B287</f>
        <v>6</v>
      </c>
      <c r="G287" t="str">
        <f>UPPER(E287)&amp;"-"&amp;F287</f>
        <v>62-6</v>
      </c>
      <c r="H287">
        <v>6</v>
      </c>
      <c r="I287" t="s">
        <v>1286</v>
      </c>
      <c r="J287" t="s">
        <v>1286</v>
      </c>
      <c r="K287">
        <v>12</v>
      </c>
      <c r="L287" t="s">
        <v>487</v>
      </c>
      <c r="M287" t="s">
        <v>294</v>
      </c>
      <c r="N287">
        <f>VLOOKUP(G287,Sheet4!$A$2:$J$578,9)</f>
        <v>0.62593809337231376</v>
      </c>
    </row>
    <row r="288" spans="1:14">
      <c r="A288">
        <v>213</v>
      </c>
      <c r="B288">
        <v>7</v>
      </c>
      <c r="C288" t="s">
        <v>1287</v>
      </c>
      <c r="D288" t="s">
        <v>1280</v>
      </c>
      <c r="E288">
        <v>62</v>
      </c>
      <c r="F288">
        <f>B288</f>
        <v>7</v>
      </c>
      <c r="G288" t="str">
        <f>UPPER(E288)&amp;"-"&amp;F288</f>
        <v>62-7</v>
      </c>
      <c r="H288">
        <v>7</v>
      </c>
      <c r="I288" t="s">
        <v>1287</v>
      </c>
      <c r="J288" t="s">
        <v>1287</v>
      </c>
      <c r="K288">
        <v>6</v>
      </c>
      <c r="L288" t="s">
        <v>631</v>
      </c>
      <c r="M288" t="s">
        <v>34</v>
      </c>
      <c r="N288">
        <f>VLOOKUP(G288,Sheet4!$A$2:$J$578,9)</f>
        <v>0.62593809337231376</v>
      </c>
    </row>
    <row r="289" spans="1:14">
      <c r="A289">
        <v>214</v>
      </c>
      <c r="B289">
        <v>8</v>
      </c>
      <c r="C289" t="s">
        <v>1288</v>
      </c>
      <c r="D289" t="s">
        <v>1280</v>
      </c>
      <c r="E289">
        <v>62</v>
      </c>
      <c r="F289">
        <f>B289</f>
        <v>8</v>
      </c>
      <c r="G289" t="str">
        <f>UPPER(E289)&amp;"-"&amp;F289</f>
        <v>62-8</v>
      </c>
      <c r="H289">
        <v>8</v>
      </c>
      <c r="I289" t="s">
        <v>1288</v>
      </c>
      <c r="J289" t="s">
        <v>1288</v>
      </c>
      <c r="K289">
        <v>7</v>
      </c>
      <c r="L289" t="s">
        <v>14</v>
      </c>
      <c r="M289" t="s">
        <v>34</v>
      </c>
      <c r="N289">
        <f>VLOOKUP(G289,Sheet4!$A$2:$J$578,9)</f>
        <v>0.62593809337231376</v>
      </c>
    </row>
    <row r="290" spans="1:14">
      <c r="A290">
        <v>202</v>
      </c>
      <c r="B290">
        <v>1</v>
      </c>
      <c r="C290" t="s">
        <v>1269</v>
      </c>
      <c r="D290" t="s">
        <v>1270</v>
      </c>
      <c r="E290">
        <v>63</v>
      </c>
      <c r="F290">
        <f>B290</f>
        <v>1</v>
      </c>
      <c r="G290" t="str">
        <f>UPPER(E290)&amp;"-"&amp;F290</f>
        <v>63-1</v>
      </c>
      <c r="H290">
        <v>1</v>
      </c>
      <c r="I290" t="s">
        <v>1269</v>
      </c>
      <c r="J290" t="s">
        <v>1269</v>
      </c>
      <c r="K290">
        <v>8</v>
      </c>
      <c r="L290" t="s">
        <v>1271</v>
      </c>
      <c r="M290" t="s">
        <v>294</v>
      </c>
      <c r="N290">
        <f>VLOOKUP(G290,Sheet4!$A$2:$J$578,9)</f>
        <v>0.64511745292176281</v>
      </c>
    </row>
    <row r="291" spans="1:14">
      <c r="A291">
        <v>203</v>
      </c>
      <c r="B291">
        <v>2</v>
      </c>
      <c r="C291" t="s">
        <v>1272</v>
      </c>
      <c r="D291" t="s">
        <v>1270</v>
      </c>
      <c r="E291">
        <v>63</v>
      </c>
      <c r="F291">
        <f>B291</f>
        <v>2</v>
      </c>
      <c r="G291" t="str">
        <f>UPPER(E291)&amp;"-"&amp;F291</f>
        <v>63-2</v>
      </c>
      <c r="H291">
        <v>2</v>
      </c>
      <c r="I291" t="s">
        <v>1272</v>
      </c>
      <c r="J291" t="s">
        <v>1273</v>
      </c>
      <c r="K291">
        <v>13</v>
      </c>
      <c r="L291" t="s">
        <v>513</v>
      </c>
      <c r="M291" t="s">
        <v>294</v>
      </c>
      <c r="N291">
        <f>VLOOKUP(G291,Sheet4!$A$2:$J$578,9)</f>
        <v>0.60859058424813972</v>
      </c>
    </row>
    <row r="292" spans="1:14">
      <c r="A292">
        <v>204</v>
      </c>
      <c r="B292">
        <v>3</v>
      </c>
      <c r="C292" t="s">
        <v>1274</v>
      </c>
      <c r="D292" t="s">
        <v>1270</v>
      </c>
      <c r="E292">
        <v>63</v>
      </c>
      <c r="F292">
        <f>B292</f>
        <v>3</v>
      </c>
      <c r="G292" t="str">
        <f>UPPER(E292)&amp;"-"&amp;F292</f>
        <v>63-3</v>
      </c>
      <c r="H292">
        <v>3</v>
      </c>
      <c r="I292" t="s">
        <v>1275</v>
      </c>
      <c r="J292" t="s">
        <v>1275</v>
      </c>
      <c r="K292">
        <v>6</v>
      </c>
      <c r="L292" t="s">
        <v>1236</v>
      </c>
      <c r="M292" t="s">
        <v>294</v>
      </c>
      <c r="N292">
        <f>VLOOKUP(G292,Sheet4!$A$2:$J$578,9)</f>
        <v>0.55172714965719027</v>
      </c>
    </row>
    <row r="293" spans="1:14">
      <c r="A293">
        <v>205</v>
      </c>
      <c r="B293">
        <v>4</v>
      </c>
      <c r="C293" t="s">
        <v>1276</v>
      </c>
      <c r="D293" t="s">
        <v>1270</v>
      </c>
      <c r="E293">
        <v>63</v>
      </c>
      <c r="F293">
        <f>B293</f>
        <v>4</v>
      </c>
      <c r="G293" t="str">
        <f>UPPER(E293)&amp;"-"&amp;F293</f>
        <v>63-4</v>
      </c>
      <c r="H293">
        <v>4</v>
      </c>
      <c r="I293" t="s">
        <v>1276</v>
      </c>
      <c r="J293" t="s">
        <v>1277</v>
      </c>
      <c r="K293">
        <v>8</v>
      </c>
      <c r="L293" t="s">
        <v>316</v>
      </c>
      <c r="M293" t="s">
        <v>34</v>
      </c>
      <c r="N293">
        <f>VLOOKUP(G293,Sheet4!$A$2:$J$578,9)</f>
        <v>0.63136782461342933</v>
      </c>
    </row>
    <row r="294" spans="1:14">
      <c r="A294">
        <v>206</v>
      </c>
      <c r="B294">
        <v>5</v>
      </c>
      <c r="C294" t="s">
        <v>1278</v>
      </c>
      <c r="D294" t="s">
        <v>1270</v>
      </c>
      <c r="E294">
        <v>63</v>
      </c>
      <c r="F294">
        <f>B294</f>
        <v>5</v>
      </c>
      <c r="G294" t="str">
        <f>UPPER(E294)&amp;"-"&amp;F294</f>
        <v>63-5</v>
      </c>
      <c r="H294">
        <v>5</v>
      </c>
      <c r="I294" t="s">
        <v>1278</v>
      </c>
      <c r="J294" t="s">
        <v>1278</v>
      </c>
      <c r="K294">
        <v>6</v>
      </c>
      <c r="L294" t="s">
        <v>290</v>
      </c>
      <c r="M294" t="s">
        <v>294</v>
      </c>
      <c r="N294">
        <f>VLOOKUP(G294,Sheet4!$A$2:$J$578,9)</f>
        <v>0.58991787029170206</v>
      </c>
    </row>
    <row r="295" spans="1:14">
      <c r="A295">
        <v>196</v>
      </c>
      <c r="B295">
        <v>1</v>
      </c>
      <c r="C295" t="s">
        <v>1260</v>
      </c>
      <c r="D295" t="s">
        <v>1261</v>
      </c>
      <c r="E295">
        <v>64</v>
      </c>
      <c r="F295">
        <f>B295</f>
        <v>1</v>
      </c>
      <c r="G295" t="str">
        <f>UPPER(E295)&amp;"-"&amp;F295</f>
        <v>64-1</v>
      </c>
      <c r="H295">
        <v>1</v>
      </c>
      <c r="I295" t="s">
        <v>1260</v>
      </c>
      <c r="J295" t="s">
        <v>1262</v>
      </c>
      <c r="K295">
        <v>17</v>
      </c>
      <c r="L295" t="s">
        <v>290</v>
      </c>
      <c r="M295" t="s">
        <v>294</v>
      </c>
      <c r="N295">
        <f>VLOOKUP(G295,Sheet4!$A$2:$J$578,9)</f>
        <v>0.57947917058668574</v>
      </c>
    </row>
    <row r="296" spans="1:14">
      <c r="A296">
        <v>197</v>
      </c>
      <c r="B296">
        <v>2</v>
      </c>
      <c r="C296" t="s">
        <v>1263</v>
      </c>
      <c r="D296" t="s">
        <v>1261</v>
      </c>
      <c r="E296">
        <v>64</v>
      </c>
      <c r="F296">
        <f>B296</f>
        <v>2</v>
      </c>
      <c r="G296" t="str">
        <f>UPPER(E296)&amp;"-"&amp;F296</f>
        <v>64-2</v>
      </c>
      <c r="H296">
        <v>2</v>
      </c>
      <c r="I296" t="s">
        <v>1263</v>
      </c>
      <c r="J296" t="s">
        <v>1263</v>
      </c>
      <c r="K296">
        <v>9</v>
      </c>
      <c r="L296" t="s">
        <v>214</v>
      </c>
      <c r="M296" t="s">
        <v>294</v>
      </c>
      <c r="N296">
        <f>VLOOKUP(G296,Sheet4!$A$2:$J$578,9)</f>
        <v>0.56886666449490175</v>
      </c>
    </row>
    <row r="297" spans="1:14">
      <c r="A297">
        <v>198</v>
      </c>
      <c r="B297">
        <v>3</v>
      </c>
      <c r="C297" t="s">
        <v>1264</v>
      </c>
      <c r="D297" t="s">
        <v>1261</v>
      </c>
      <c r="E297">
        <v>64</v>
      </c>
      <c r="F297">
        <f>B297</f>
        <v>3</v>
      </c>
      <c r="G297" t="str">
        <f>UPPER(E297)&amp;"-"&amp;F297</f>
        <v>64-3</v>
      </c>
      <c r="H297">
        <v>3</v>
      </c>
      <c r="I297" t="s">
        <v>1264</v>
      </c>
      <c r="J297" t="s">
        <v>1264</v>
      </c>
      <c r="K297">
        <v>6</v>
      </c>
      <c r="L297" t="s">
        <v>307</v>
      </c>
      <c r="M297" t="s">
        <v>34</v>
      </c>
      <c r="N297">
        <f>VLOOKUP(G297,Sheet4!$A$2:$J$578,9)</f>
        <v>0.60741252302025783</v>
      </c>
    </row>
    <row r="298" spans="1:14">
      <c r="A298">
        <v>199</v>
      </c>
      <c r="B298">
        <v>4</v>
      </c>
      <c r="C298" t="s">
        <v>1265</v>
      </c>
      <c r="D298" t="s">
        <v>1261</v>
      </c>
      <c r="E298">
        <v>64</v>
      </c>
      <c r="F298">
        <f>B298</f>
        <v>4</v>
      </c>
      <c r="G298" t="str">
        <f>UPPER(E298)&amp;"-"&amp;F298</f>
        <v>64-4</v>
      </c>
      <c r="H298">
        <v>4</v>
      </c>
      <c r="I298" t="s">
        <v>1265</v>
      </c>
      <c r="J298" t="s">
        <v>1265</v>
      </c>
      <c r="K298">
        <v>7</v>
      </c>
      <c r="L298" t="s">
        <v>89</v>
      </c>
      <c r="M298" t="s">
        <v>34</v>
      </c>
      <c r="N298">
        <f>VLOOKUP(G298,Sheet4!$A$2:$J$578,9)</f>
        <v>0.59692423340746081</v>
      </c>
    </row>
    <row r="299" spans="1:14">
      <c r="A299">
        <v>200</v>
      </c>
      <c r="B299">
        <v>5</v>
      </c>
      <c r="C299" t="s">
        <v>1266</v>
      </c>
      <c r="D299" t="s">
        <v>1261</v>
      </c>
      <c r="E299">
        <v>64</v>
      </c>
      <c r="F299">
        <f>B299</f>
        <v>5</v>
      </c>
      <c r="G299" t="str">
        <f>UPPER(E299)&amp;"-"&amp;F299</f>
        <v>64-5</v>
      </c>
      <c r="H299">
        <v>5</v>
      </c>
      <c r="I299" t="s">
        <v>1266</v>
      </c>
      <c r="J299" t="s">
        <v>1266</v>
      </c>
      <c r="K299">
        <v>12</v>
      </c>
      <c r="L299" t="s">
        <v>1267</v>
      </c>
      <c r="M299" t="s">
        <v>294</v>
      </c>
      <c r="N299">
        <f>VLOOKUP(G299,Sheet4!$A$2:$J$578,9)</f>
        <v>0.56762010971125443</v>
      </c>
    </row>
    <row r="300" spans="1:14">
      <c r="A300">
        <v>201</v>
      </c>
      <c r="B300">
        <v>6</v>
      </c>
      <c r="C300" t="s">
        <v>1268</v>
      </c>
      <c r="D300" t="s">
        <v>1261</v>
      </c>
      <c r="E300">
        <v>64</v>
      </c>
      <c r="F300">
        <f>B300</f>
        <v>6</v>
      </c>
      <c r="G300" t="str">
        <f>UPPER(E300)&amp;"-"&amp;F300</f>
        <v>64-6</v>
      </c>
      <c r="H300">
        <v>6</v>
      </c>
      <c r="I300" t="s">
        <v>1268</v>
      </c>
      <c r="J300" t="s">
        <v>1268</v>
      </c>
      <c r="K300">
        <v>6</v>
      </c>
      <c r="L300" t="s">
        <v>1038</v>
      </c>
      <c r="M300" t="s">
        <v>294</v>
      </c>
      <c r="N300">
        <f>VLOOKUP(G300,Sheet4!$A$2:$J$578,9)</f>
        <v>0.51590673857384106</v>
      </c>
    </row>
    <row r="301" spans="1:14">
      <c r="A301">
        <v>194</v>
      </c>
      <c r="B301">
        <v>1</v>
      </c>
      <c r="C301" t="s">
        <v>1258</v>
      </c>
      <c r="D301" t="s">
        <v>1259</v>
      </c>
      <c r="E301">
        <v>65</v>
      </c>
      <c r="F301">
        <f>B301</f>
        <v>1</v>
      </c>
      <c r="G301" t="str">
        <f>UPPER(E301)&amp;"-"&amp;F301</f>
        <v>65-1</v>
      </c>
      <c r="H301">
        <v>1</v>
      </c>
      <c r="I301" t="s">
        <v>1258</v>
      </c>
      <c r="J301" t="s">
        <v>1258</v>
      </c>
      <c r="K301">
        <v>8</v>
      </c>
      <c r="L301" t="s">
        <v>42</v>
      </c>
      <c r="M301" t="s">
        <v>34</v>
      </c>
      <c r="N301">
        <f>VLOOKUP(G301,Sheet4!$A$2:$J$578,9)</f>
        <v>0.64961666593927758</v>
      </c>
    </row>
    <row r="302" spans="1:14">
      <c r="A302">
        <v>513</v>
      </c>
      <c r="B302">
        <v>2</v>
      </c>
      <c r="C302" t="s">
        <v>1771</v>
      </c>
      <c r="D302" t="s">
        <v>1772</v>
      </c>
      <c r="E302">
        <v>66</v>
      </c>
      <c r="F302">
        <f>B302</f>
        <v>2</v>
      </c>
      <c r="G302" t="str">
        <f>UPPER(E302)&amp;"-"&amp;F302</f>
        <v>66-2</v>
      </c>
      <c r="H302">
        <v>2</v>
      </c>
      <c r="I302" t="s">
        <v>1771</v>
      </c>
      <c r="J302" t="s">
        <v>1771</v>
      </c>
      <c r="K302">
        <v>10</v>
      </c>
      <c r="L302" t="s">
        <v>1773</v>
      </c>
      <c r="M302" t="s">
        <v>294</v>
      </c>
      <c r="N302">
        <f>VLOOKUP(G302,Sheet4!$A$2:$J$578,9)</f>
        <v>0.47762583648530693</v>
      </c>
    </row>
    <row r="303" spans="1:14">
      <c r="A303">
        <v>514</v>
      </c>
      <c r="B303">
        <v>3</v>
      </c>
      <c r="C303" t="s">
        <v>1774</v>
      </c>
      <c r="D303" t="s">
        <v>1772</v>
      </c>
      <c r="E303">
        <v>66</v>
      </c>
      <c r="F303">
        <f>B303</f>
        <v>3</v>
      </c>
      <c r="G303" t="str">
        <f>UPPER(E303)&amp;"-"&amp;F303</f>
        <v>66-3</v>
      </c>
      <c r="H303">
        <v>3</v>
      </c>
      <c r="I303" t="s">
        <v>1774</v>
      </c>
      <c r="J303" t="s">
        <v>1774</v>
      </c>
      <c r="K303">
        <v>9</v>
      </c>
      <c r="L303" t="s">
        <v>1654</v>
      </c>
      <c r="M303" t="s">
        <v>294</v>
      </c>
      <c r="N303">
        <f>VLOOKUP(G303,Sheet4!$A$2:$J$578,9)</f>
        <v>0.52970159270596329</v>
      </c>
    </row>
    <row r="304" spans="1:14">
      <c r="A304">
        <v>515</v>
      </c>
      <c r="B304">
        <v>4</v>
      </c>
      <c r="C304" t="s">
        <v>1775</v>
      </c>
      <c r="D304" t="s">
        <v>1772</v>
      </c>
      <c r="E304">
        <v>66</v>
      </c>
      <c r="F304">
        <f>B304</f>
        <v>4</v>
      </c>
      <c r="G304" t="str">
        <f>UPPER(E304)&amp;"-"&amp;F304</f>
        <v>66-4</v>
      </c>
      <c r="H304">
        <v>4</v>
      </c>
      <c r="I304" t="s">
        <v>1775</v>
      </c>
      <c r="J304" t="s">
        <v>1775</v>
      </c>
      <c r="K304">
        <v>8</v>
      </c>
      <c r="L304" t="s">
        <v>499</v>
      </c>
      <c r="M304" t="s">
        <v>34</v>
      </c>
      <c r="N304">
        <f>VLOOKUP(G304,Sheet4!$A$2:$J$578,9)</f>
        <v>0.51872354738346838</v>
      </c>
    </row>
    <row r="305" spans="1:14">
      <c r="A305">
        <v>185</v>
      </c>
      <c r="B305">
        <v>1</v>
      </c>
      <c r="C305" t="s">
        <v>1244</v>
      </c>
      <c r="D305" t="s">
        <v>1245</v>
      </c>
      <c r="E305">
        <v>67</v>
      </c>
      <c r="F305">
        <f>B305</f>
        <v>1</v>
      </c>
      <c r="G305" t="str">
        <f>UPPER(E305)&amp;"-"&amp;F305</f>
        <v>67-1</v>
      </c>
      <c r="H305">
        <v>1</v>
      </c>
      <c r="I305" t="s">
        <v>1244</v>
      </c>
      <c r="J305" t="s">
        <v>1244</v>
      </c>
      <c r="K305">
        <v>5</v>
      </c>
      <c r="L305" t="s">
        <v>1246</v>
      </c>
      <c r="M305" t="s">
        <v>34</v>
      </c>
      <c r="N305">
        <f>VLOOKUP(G305,Sheet4!$A$2:$J$578,9)</f>
        <v>0.56562081099195716</v>
      </c>
    </row>
    <row r="306" spans="1:14">
      <c r="A306">
        <v>186</v>
      </c>
      <c r="B306">
        <v>2</v>
      </c>
      <c r="C306" t="s">
        <v>1247</v>
      </c>
      <c r="D306" t="s">
        <v>1245</v>
      </c>
      <c r="E306">
        <v>67</v>
      </c>
      <c r="F306">
        <f>B306</f>
        <v>2</v>
      </c>
      <c r="G306" t="str">
        <f>UPPER(E306)&amp;"-"&amp;F306</f>
        <v>67-2</v>
      </c>
      <c r="H306">
        <v>2</v>
      </c>
      <c r="I306" t="s">
        <v>1247</v>
      </c>
      <c r="J306" t="s">
        <v>1247</v>
      </c>
      <c r="K306">
        <v>5</v>
      </c>
      <c r="L306" t="s">
        <v>83</v>
      </c>
      <c r="M306" t="s">
        <v>34</v>
      </c>
      <c r="N306">
        <f>VLOOKUP(G306,Sheet4!$A$2:$J$578,9)</f>
        <v>0.51555761830171531</v>
      </c>
    </row>
    <row r="307" spans="1:14">
      <c r="A307">
        <v>187</v>
      </c>
      <c r="B307">
        <v>3</v>
      </c>
      <c r="C307" t="s">
        <v>1248</v>
      </c>
      <c r="D307" t="s">
        <v>1245</v>
      </c>
      <c r="E307">
        <v>67</v>
      </c>
      <c r="F307">
        <f>B307</f>
        <v>3</v>
      </c>
      <c r="G307" t="str">
        <f>UPPER(E307)&amp;"-"&amp;F307</f>
        <v>67-3</v>
      </c>
      <c r="H307">
        <v>3</v>
      </c>
      <c r="I307" t="s">
        <v>1249</v>
      </c>
      <c r="J307" t="s">
        <v>1249</v>
      </c>
      <c r="K307">
        <v>9</v>
      </c>
      <c r="L307" t="s">
        <v>1250</v>
      </c>
      <c r="M307" t="s">
        <v>294</v>
      </c>
      <c r="N307">
        <f>VLOOKUP(G307,Sheet4!$A$2:$J$578,9)</f>
        <v>0.47615076055443029</v>
      </c>
    </row>
    <row r="308" spans="1:14">
      <c r="A308">
        <v>188</v>
      </c>
      <c r="B308">
        <v>4</v>
      </c>
      <c r="C308" t="s">
        <v>1855</v>
      </c>
      <c r="D308" t="s">
        <v>1245</v>
      </c>
      <c r="E308">
        <v>67</v>
      </c>
      <c r="F308">
        <f>B308</f>
        <v>4</v>
      </c>
      <c r="G308" t="str">
        <f>UPPER(E308)&amp;"-"&amp;F308</f>
        <v>67-4</v>
      </c>
      <c r="H308">
        <v>4</v>
      </c>
      <c r="J308" t="s">
        <v>1855</v>
      </c>
      <c r="L308">
        <v>1</v>
      </c>
      <c r="M308" t="s">
        <v>294</v>
      </c>
      <c r="N308">
        <f>VLOOKUP(G308,Sheet4!$A$2:$J$578,9)</f>
        <v>0.33841407060897755</v>
      </c>
    </row>
    <row r="309" spans="1:14">
      <c r="A309">
        <v>189</v>
      </c>
      <c r="B309">
        <v>5</v>
      </c>
      <c r="C309" t="s">
        <v>1251</v>
      </c>
      <c r="D309" t="s">
        <v>1245</v>
      </c>
      <c r="E309">
        <v>67</v>
      </c>
      <c r="F309">
        <f>B309</f>
        <v>5</v>
      </c>
      <c r="G309" t="str">
        <f>UPPER(E309)&amp;"-"&amp;F309</f>
        <v>67-5</v>
      </c>
      <c r="H309">
        <v>5</v>
      </c>
      <c r="I309" t="s">
        <v>1252</v>
      </c>
      <c r="J309" t="s">
        <v>1252</v>
      </c>
      <c r="K309">
        <v>6</v>
      </c>
      <c r="L309" t="s">
        <v>31</v>
      </c>
      <c r="M309" t="s">
        <v>34</v>
      </c>
      <c r="N309">
        <f>VLOOKUP(G309,Sheet4!$A$2:$J$578,9)</f>
        <v>0.32940203324705819</v>
      </c>
    </row>
    <row r="310" spans="1:14">
      <c r="A310">
        <v>190</v>
      </c>
      <c r="B310">
        <v>6</v>
      </c>
      <c r="C310" t="s">
        <v>1253</v>
      </c>
      <c r="D310" t="s">
        <v>1245</v>
      </c>
      <c r="E310">
        <v>67</v>
      </c>
      <c r="F310">
        <f>B310</f>
        <v>6</v>
      </c>
      <c r="G310" t="str">
        <f>UPPER(E310)&amp;"-"&amp;F310</f>
        <v>67-6</v>
      </c>
      <c r="H310">
        <v>6</v>
      </c>
      <c r="I310" t="s">
        <v>1253</v>
      </c>
      <c r="J310" t="s">
        <v>1253</v>
      </c>
      <c r="K310">
        <v>8</v>
      </c>
      <c r="L310" t="s">
        <v>1254</v>
      </c>
      <c r="M310" t="s">
        <v>294</v>
      </c>
      <c r="N310">
        <f>VLOOKUP(G310,Sheet4!$A$2:$J$578,9)</f>
        <v>0.32493125572868925</v>
      </c>
    </row>
    <row r="311" spans="1:14">
      <c r="A311">
        <v>191</v>
      </c>
      <c r="B311">
        <v>7</v>
      </c>
      <c r="C311" t="s">
        <v>1855</v>
      </c>
      <c r="D311" t="s">
        <v>1245</v>
      </c>
      <c r="E311">
        <v>67</v>
      </c>
      <c r="F311">
        <f>B311</f>
        <v>7</v>
      </c>
      <c r="G311" t="str">
        <f>UPPER(E311)&amp;"-"&amp;F311</f>
        <v>67-7</v>
      </c>
      <c r="H311">
        <v>7</v>
      </c>
      <c r="I311" t="s">
        <v>1855</v>
      </c>
      <c r="J311" t="s">
        <v>1855</v>
      </c>
      <c r="L311">
        <v>5</v>
      </c>
      <c r="M311" t="s">
        <v>294</v>
      </c>
      <c r="N311">
        <f>VLOOKUP(G311,Sheet4!$A$2:$J$578,9)</f>
        <v>0.29668449863150037</v>
      </c>
    </row>
    <row r="312" spans="1:14">
      <c r="A312">
        <v>192</v>
      </c>
      <c r="B312">
        <v>8</v>
      </c>
      <c r="C312" t="s">
        <v>1255</v>
      </c>
      <c r="D312" t="s">
        <v>1245</v>
      </c>
      <c r="E312">
        <v>67</v>
      </c>
      <c r="F312">
        <f>B312</f>
        <v>8</v>
      </c>
      <c r="G312" t="str">
        <f>UPPER(E312)&amp;"-"&amp;F312</f>
        <v>67-8</v>
      </c>
      <c r="H312">
        <v>8</v>
      </c>
      <c r="I312" t="s">
        <v>1255</v>
      </c>
      <c r="J312" t="s">
        <v>1255</v>
      </c>
      <c r="K312">
        <v>12</v>
      </c>
      <c r="L312" t="s">
        <v>81</v>
      </c>
      <c r="M312" t="s">
        <v>294</v>
      </c>
      <c r="N312">
        <f>VLOOKUP(G312,Sheet4!$A$2:$J$578,9)</f>
        <v>0.26927235766497021</v>
      </c>
    </row>
    <row r="313" spans="1:14">
      <c r="A313">
        <v>193</v>
      </c>
      <c r="B313">
        <v>9</v>
      </c>
      <c r="C313" t="s">
        <v>1256</v>
      </c>
      <c r="D313" t="s">
        <v>1245</v>
      </c>
      <c r="E313">
        <v>67</v>
      </c>
      <c r="F313">
        <f>B313</f>
        <v>9</v>
      </c>
      <c r="G313" t="str">
        <f>UPPER(E313)&amp;"-"&amp;F313</f>
        <v>67-9</v>
      </c>
      <c r="H313">
        <v>9</v>
      </c>
      <c r="I313" t="s">
        <v>1256</v>
      </c>
      <c r="J313" t="s">
        <v>1256</v>
      </c>
      <c r="K313">
        <v>7</v>
      </c>
      <c r="L313" t="s">
        <v>1257</v>
      </c>
      <c r="M313" t="s">
        <v>294</v>
      </c>
      <c r="N313">
        <f>VLOOKUP(G313,Sheet4!$A$2:$J$578,9)</f>
        <v>0.30177523583153831</v>
      </c>
    </row>
    <row r="314" spans="1:14">
      <c r="A314">
        <v>179</v>
      </c>
      <c r="B314">
        <v>1</v>
      </c>
      <c r="C314" t="s">
        <v>1232</v>
      </c>
      <c r="D314" t="s">
        <v>1233</v>
      </c>
      <c r="E314">
        <v>68</v>
      </c>
      <c r="F314">
        <f>B314</f>
        <v>1</v>
      </c>
      <c r="G314" t="str">
        <f>UPPER(E314)&amp;"-"&amp;F314</f>
        <v>68-1</v>
      </c>
      <c r="H314">
        <v>1</v>
      </c>
      <c r="I314" t="s">
        <v>1232</v>
      </c>
      <c r="J314" t="s">
        <v>1232</v>
      </c>
      <c r="K314">
        <v>9</v>
      </c>
      <c r="L314" t="s">
        <v>1234</v>
      </c>
      <c r="M314" t="s">
        <v>294</v>
      </c>
      <c r="N314">
        <f>VLOOKUP(G314,Sheet4!$A$2:$J$578,9)</f>
        <v>0.38243316966721225</v>
      </c>
    </row>
    <row r="315" spans="1:14">
      <c r="A315">
        <v>180</v>
      </c>
      <c r="B315">
        <v>2</v>
      </c>
      <c r="C315" t="s">
        <v>1235</v>
      </c>
      <c r="D315" t="s">
        <v>1233</v>
      </c>
      <c r="E315">
        <v>68</v>
      </c>
      <c r="F315">
        <f>B315</f>
        <v>2</v>
      </c>
      <c r="G315" t="str">
        <f>UPPER(E315)&amp;"-"&amp;F315</f>
        <v>68-2</v>
      </c>
      <c r="H315">
        <v>2</v>
      </c>
      <c r="I315" t="s">
        <v>1235</v>
      </c>
      <c r="J315" t="s">
        <v>1235</v>
      </c>
      <c r="K315">
        <v>9</v>
      </c>
      <c r="L315" t="s">
        <v>1236</v>
      </c>
      <c r="M315" t="s">
        <v>294</v>
      </c>
      <c r="N315">
        <f>VLOOKUP(G315,Sheet4!$A$2:$J$578,9)</f>
        <v>0.35199988435796992</v>
      </c>
    </row>
    <row r="316" spans="1:14">
      <c r="A316">
        <v>181</v>
      </c>
      <c r="B316">
        <v>3</v>
      </c>
      <c r="C316" t="s">
        <v>1237</v>
      </c>
      <c r="D316" t="s">
        <v>1233</v>
      </c>
      <c r="E316">
        <v>68</v>
      </c>
      <c r="F316">
        <f>B316</f>
        <v>3</v>
      </c>
      <c r="G316" t="str">
        <f>UPPER(E316)&amp;"-"&amp;F316</f>
        <v>68-3</v>
      </c>
      <c r="H316">
        <v>3</v>
      </c>
      <c r="I316" t="s">
        <v>1238</v>
      </c>
      <c r="J316" t="s">
        <v>1238</v>
      </c>
      <c r="K316">
        <v>9</v>
      </c>
      <c r="L316" t="s">
        <v>609</v>
      </c>
      <c r="M316" t="s">
        <v>34</v>
      </c>
      <c r="N316">
        <f>VLOOKUP(G316,Sheet4!$A$2:$J$578,9)</f>
        <v>0.28872923908845116</v>
      </c>
    </row>
    <row r="317" spans="1:14">
      <c r="A317">
        <v>182</v>
      </c>
      <c r="B317">
        <v>4</v>
      </c>
      <c r="C317" t="s">
        <v>1239</v>
      </c>
      <c r="D317" t="s">
        <v>1233</v>
      </c>
      <c r="E317">
        <v>68</v>
      </c>
      <c r="F317">
        <f>B317</f>
        <v>4</v>
      </c>
      <c r="G317" t="str">
        <f>UPPER(E317)&amp;"-"&amp;F317</f>
        <v>68-4</v>
      </c>
      <c r="H317">
        <v>4</v>
      </c>
      <c r="I317" t="s">
        <v>1239</v>
      </c>
      <c r="J317" t="s">
        <v>1239</v>
      </c>
      <c r="K317">
        <v>5</v>
      </c>
      <c r="L317" t="s">
        <v>609</v>
      </c>
      <c r="M317" t="s">
        <v>34</v>
      </c>
      <c r="N317">
        <f>VLOOKUP(G317,Sheet4!$A$2:$J$578,9)</f>
        <v>0.36961765529005691</v>
      </c>
    </row>
    <row r="318" spans="1:14">
      <c r="A318">
        <v>183</v>
      </c>
      <c r="B318">
        <v>5</v>
      </c>
      <c r="C318" t="s">
        <v>1240</v>
      </c>
      <c r="D318" t="s">
        <v>1233</v>
      </c>
      <c r="E318">
        <v>68</v>
      </c>
      <c r="F318">
        <f>B318</f>
        <v>5</v>
      </c>
      <c r="G318" t="str">
        <f>UPPER(E318)&amp;"-"&amp;F318</f>
        <v>68-5</v>
      </c>
      <c r="H318">
        <v>5</v>
      </c>
      <c r="I318" t="s">
        <v>1240</v>
      </c>
      <c r="J318" t="s">
        <v>1240</v>
      </c>
      <c r="K318">
        <v>11</v>
      </c>
      <c r="L318" t="s">
        <v>499</v>
      </c>
      <c r="M318" t="s">
        <v>34</v>
      </c>
      <c r="N318">
        <f>VLOOKUP(G318,Sheet4!$A$2:$J$578,9)</f>
        <v>0.41682109017167229</v>
      </c>
    </row>
    <row r="319" spans="1:14">
      <c r="A319">
        <v>184</v>
      </c>
      <c r="B319">
        <v>6</v>
      </c>
      <c r="C319" t="s">
        <v>1241</v>
      </c>
      <c r="D319" t="s">
        <v>1233</v>
      </c>
      <c r="E319">
        <v>68</v>
      </c>
      <c r="F319">
        <f>B319</f>
        <v>6</v>
      </c>
      <c r="G319" t="str">
        <f>UPPER(E319)&amp;"-"&amp;F319</f>
        <v>68-6</v>
      </c>
      <c r="H319">
        <v>6</v>
      </c>
      <c r="I319" t="s">
        <v>1241</v>
      </c>
      <c r="J319" t="s">
        <v>1242</v>
      </c>
      <c r="K319">
        <v>22</v>
      </c>
      <c r="L319" t="s">
        <v>1243</v>
      </c>
      <c r="M319" t="s">
        <v>294</v>
      </c>
      <c r="N319">
        <f>VLOOKUP(G319,Sheet4!$A$2:$J$578,9)</f>
        <v>0.39745471626104573</v>
      </c>
    </row>
    <row r="320" spans="1:14">
      <c r="A320">
        <v>165</v>
      </c>
      <c r="B320">
        <v>1</v>
      </c>
      <c r="C320" t="s">
        <v>1206</v>
      </c>
      <c r="D320" t="s">
        <v>1207</v>
      </c>
      <c r="E320">
        <v>69</v>
      </c>
      <c r="F320">
        <f>B320</f>
        <v>1</v>
      </c>
      <c r="G320" t="str">
        <f>UPPER(E320)&amp;"-"&amp;F320</f>
        <v>69-1</v>
      </c>
      <c r="H320">
        <v>1</v>
      </c>
      <c r="I320" t="s">
        <v>1208</v>
      </c>
      <c r="J320" t="s">
        <v>1208</v>
      </c>
      <c r="K320">
        <v>8</v>
      </c>
      <c r="L320" t="s">
        <v>83</v>
      </c>
      <c r="M320" t="s">
        <v>34</v>
      </c>
      <c r="N320">
        <f>VLOOKUP(G320,Sheet4!$A$2:$J$578,9)</f>
        <v>0.53980109281025201</v>
      </c>
    </row>
    <row r="321" spans="1:14">
      <c r="A321">
        <v>174</v>
      </c>
      <c r="B321">
        <v>10</v>
      </c>
      <c r="C321" t="s">
        <v>1226</v>
      </c>
      <c r="D321" t="s">
        <v>1207</v>
      </c>
      <c r="E321">
        <v>69</v>
      </c>
      <c r="F321">
        <f>B321</f>
        <v>10</v>
      </c>
      <c r="G321" t="str">
        <f>UPPER(E321)&amp;"-"&amp;F321</f>
        <v>69-10</v>
      </c>
      <c r="H321">
        <v>10</v>
      </c>
      <c r="I321" t="s">
        <v>1226</v>
      </c>
      <c r="J321" t="s">
        <v>1226</v>
      </c>
      <c r="K321">
        <v>7</v>
      </c>
      <c r="L321" t="s">
        <v>795</v>
      </c>
      <c r="M321" t="s">
        <v>294</v>
      </c>
      <c r="N321">
        <f>VLOOKUP(G321,Sheet4!$A$2:$J$578,9)</f>
        <v>0.53980109281025201</v>
      </c>
    </row>
    <row r="322" spans="1:14">
      <c r="A322">
        <v>176</v>
      </c>
      <c r="B322">
        <v>12</v>
      </c>
      <c r="C322" t="s">
        <v>1227</v>
      </c>
      <c r="D322" t="s">
        <v>1207</v>
      </c>
      <c r="E322">
        <v>69</v>
      </c>
      <c r="F322">
        <f>B322</f>
        <v>12</v>
      </c>
      <c r="G322" t="str">
        <f>UPPER(E322)&amp;"-"&amp;F322</f>
        <v>69-12</v>
      </c>
      <c r="H322">
        <v>12</v>
      </c>
      <c r="I322" t="s">
        <v>1227</v>
      </c>
      <c r="J322" t="s">
        <v>1227</v>
      </c>
      <c r="K322">
        <v>8</v>
      </c>
      <c r="L322" t="s">
        <v>1228</v>
      </c>
      <c r="M322" t="s">
        <v>294</v>
      </c>
      <c r="N322">
        <f>VLOOKUP(G322,Sheet4!$A$2:$J$578,9)</f>
        <v>0.46155249021818423</v>
      </c>
    </row>
    <row r="323" spans="1:14">
      <c r="A323">
        <v>177</v>
      </c>
      <c r="B323">
        <v>13</v>
      </c>
      <c r="C323" t="s">
        <v>1229</v>
      </c>
      <c r="D323" t="s">
        <v>1207</v>
      </c>
      <c r="E323">
        <v>69</v>
      </c>
      <c r="F323">
        <f>B323</f>
        <v>13</v>
      </c>
      <c r="G323" t="str">
        <f>UPPER(E323)&amp;"-"&amp;F323</f>
        <v>69-13</v>
      </c>
      <c r="H323">
        <v>13</v>
      </c>
      <c r="I323" t="s">
        <v>1229</v>
      </c>
      <c r="J323" t="s">
        <v>1229</v>
      </c>
      <c r="K323">
        <v>9</v>
      </c>
      <c r="L323" t="s">
        <v>1230</v>
      </c>
      <c r="M323" t="s">
        <v>294</v>
      </c>
      <c r="N323">
        <f>VLOOKUP(G323,Sheet4!$A$2:$J$578,9)</f>
        <v>0.4399494106010734</v>
      </c>
    </row>
    <row r="324" spans="1:14">
      <c r="A324">
        <v>178</v>
      </c>
      <c r="B324">
        <v>14</v>
      </c>
      <c r="C324" t="s">
        <v>1231</v>
      </c>
      <c r="D324" t="s">
        <v>1207</v>
      </c>
      <c r="E324">
        <v>69</v>
      </c>
      <c r="F324">
        <f>B324</f>
        <v>14</v>
      </c>
      <c r="G324" t="str">
        <f>UPPER(E324)&amp;"-"&amp;F324</f>
        <v>69-14</v>
      </c>
      <c r="H324">
        <v>14</v>
      </c>
      <c r="I324" t="s">
        <v>1231</v>
      </c>
      <c r="J324" t="s">
        <v>1231</v>
      </c>
      <c r="K324">
        <v>6</v>
      </c>
      <c r="L324" t="s">
        <v>98</v>
      </c>
      <c r="M324" t="s">
        <v>34</v>
      </c>
      <c r="N324">
        <f>VLOOKUP(G324,Sheet4!$A$2:$J$578,9)</f>
        <v>0.61340658056221142</v>
      </c>
    </row>
    <row r="325" spans="1:14">
      <c r="A325">
        <v>166</v>
      </c>
      <c r="B325">
        <v>2</v>
      </c>
      <c r="C325" t="s">
        <v>1209</v>
      </c>
      <c r="D325" t="s">
        <v>1207</v>
      </c>
      <c r="E325">
        <v>69</v>
      </c>
      <c r="F325">
        <f>B325</f>
        <v>2</v>
      </c>
      <c r="G325" t="str">
        <f>UPPER(E325)&amp;"-"&amp;F325</f>
        <v>69-2</v>
      </c>
      <c r="H325">
        <v>2</v>
      </c>
      <c r="I325" t="s">
        <v>1209</v>
      </c>
      <c r="J325" t="s">
        <v>1210</v>
      </c>
      <c r="K325">
        <v>5</v>
      </c>
      <c r="L325" t="s">
        <v>1211</v>
      </c>
      <c r="M325" t="s">
        <v>34</v>
      </c>
      <c r="N325">
        <f>VLOOKUP(G325,Sheet4!$A$2:$J$578,9)</f>
        <v>0.61340658056221142</v>
      </c>
    </row>
    <row r="326" spans="1:14">
      <c r="A326">
        <v>167</v>
      </c>
      <c r="B326">
        <v>3</v>
      </c>
      <c r="C326" t="s">
        <v>1212</v>
      </c>
      <c r="D326" t="s">
        <v>1207</v>
      </c>
      <c r="E326">
        <v>69</v>
      </c>
      <c r="F326">
        <f>B326</f>
        <v>3</v>
      </c>
      <c r="G326" t="str">
        <f>UPPER(E326)&amp;"-"&amp;F326</f>
        <v>69-3</v>
      </c>
      <c r="H326">
        <v>3</v>
      </c>
      <c r="I326" t="s">
        <v>1212</v>
      </c>
      <c r="J326" t="s">
        <v>1213</v>
      </c>
      <c r="K326">
        <v>9</v>
      </c>
      <c r="L326" t="s">
        <v>163</v>
      </c>
      <c r="M326" t="s">
        <v>34</v>
      </c>
      <c r="N326">
        <f>VLOOKUP(G326,Sheet4!$A$2:$J$578,9)</f>
        <v>0.61340658056221142</v>
      </c>
    </row>
    <row r="327" spans="1:14">
      <c r="A327">
        <v>168</v>
      </c>
      <c r="B327">
        <v>4</v>
      </c>
      <c r="C327" t="s">
        <v>1214</v>
      </c>
      <c r="D327" t="s">
        <v>1207</v>
      </c>
      <c r="E327">
        <v>69</v>
      </c>
      <c r="F327">
        <f>B327</f>
        <v>4</v>
      </c>
      <c r="G327" t="str">
        <f>UPPER(E327)&amp;"-"&amp;F327</f>
        <v>69-4</v>
      </c>
      <c r="H327">
        <v>4</v>
      </c>
      <c r="I327" t="s">
        <v>1214</v>
      </c>
      <c r="J327" t="s">
        <v>1214</v>
      </c>
      <c r="K327">
        <v>9</v>
      </c>
      <c r="L327" t="s">
        <v>1215</v>
      </c>
      <c r="M327" t="s">
        <v>294</v>
      </c>
      <c r="N327">
        <f>VLOOKUP(G327,Sheet4!$A$2:$J$578,9)</f>
        <v>0.61340658056221142</v>
      </c>
    </row>
    <row r="328" spans="1:14">
      <c r="A328">
        <v>169</v>
      </c>
      <c r="B328">
        <v>5</v>
      </c>
      <c r="C328" t="s">
        <v>1216</v>
      </c>
      <c r="D328" t="s">
        <v>1207</v>
      </c>
      <c r="E328">
        <v>69</v>
      </c>
      <c r="F328">
        <f>B328</f>
        <v>5</v>
      </c>
      <c r="G328" t="str">
        <f>UPPER(E328)&amp;"-"&amp;F328</f>
        <v>69-5</v>
      </c>
      <c r="H328">
        <v>5</v>
      </c>
      <c r="I328" t="s">
        <v>1216</v>
      </c>
      <c r="J328" t="s">
        <v>1216</v>
      </c>
      <c r="K328">
        <v>6</v>
      </c>
      <c r="L328" t="s">
        <v>1217</v>
      </c>
      <c r="M328" t="s">
        <v>34</v>
      </c>
      <c r="N328">
        <f>VLOOKUP(G328,Sheet4!$A$2:$J$578,9)</f>
        <v>0.61340658056221142</v>
      </c>
    </row>
    <row r="329" spans="1:14">
      <c r="A329">
        <v>170</v>
      </c>
      <c r="B329">
        <v>6</v>
      </c>
      <c r="C329" t="s">
        <v>1218</v>
      </c>
      <c r="D329" t="s">
        <v>1207</v>
      </c>
      <c r="E329">
        <v>69</v>
      </c>
      <c r="F329">
        <f>B329</f>
        <v>6</v>
      </c>
      <c r="G329" t="str">
        <f>UPPER(E329)&amp;"-"&amp;F329</f>
        <v>69-6</v>
      </c>
      <c r="H329">
        <v>6</v>
      </c>
      <c r="I329" t="s">
        <v>1218</v>
      </c>
      <c r="J329" t="s">
        <v>1218</v>
      </c>
      <c r="K329">
        <v>7</v>
      </c>
      <c r="L329" t="s">
        <v>195</v>
      </c>
      <c r="M329" t="s">
        <v>294</v>
      </c>
      <c r="N329">
        <f>VLOOKUP(G329,Sheet4!$A$2:$J$578,9)</f>
        <v>0.61340658056221142</v>
      </c>
    </row>
    <row r="330" spans="1:14">
      <c r="A330">
        <v>171</v>
      </c>
      <c r="B330">
        <v>7</v>
      </c>
      <c r="C330" t="s">
        <v>1219</v>
      </c>
      <c r="D330" t="s">
        <v>1207</v>
      </c>
      <c r="E330">
        <v>69</v>
      </c>
      <c r="F330">
        <f>B330</f>
        <v>7</v>
      </c>
      <c r="G330" t="str">
        <f>UPPER(E330)&amp;"-"&amp;F330</f>
        <v>69-7</v>
      </c>
      <c r="H330">
        <v>7</v>
      </c>
      <c r="I330" t="s">
        <v>1219</v>
      </c>
      <c r="J330" t="s">
        <v>1219</v>
      </c>
      <c r="K330">
        <v>9</v>
      </c>
      <c r="L330" t="s">
        <v>1220</v>
      </c>
      <c r="M330" t="s">
        <v>294</v>
      </c>
      <c r="N330">
        <f>VLOOKUP(G330,Sheet4!$A$2:$J$578,9)</f>
        <v>0.61340658056221142</v>
      </c>
    </row>
    <row r="331" spans="1:14">
      <c r="A331">
        <v>172</v>
      </c>
      <c r="B331">
        <v>8</v>
      </c>
      <c r="C331" t="s">
        <v>1221</v>
      </c>
      <c r="D331" t="s">
        <v>1207</v>
      </c>
      <c r="E331">
        <v>69</v>
      </c>
      <c r="F331">
        <f>B331</f>
        <v>8</v>
      </c>
      <c r="G331" t="str">
        <f>UPPER(E331)&amp;"-"&amp;F331</f>
        <v>69-8</v>
      </c>
      <c r="H331">
        <v>8</v>
      </c>
      <c r="I331" t="s">
        <v>1221</v>
      </c>
      <c r="J331" t="s">
        <v>1222</v>
      </c>
      <c r="K331">
        <v>10</v>
      </c>
      <c r="L331" t="s">
        <v>1223</v>
      </c>
      <c r="M331" t="s">
        <v>294</v>
      </c>
      <c r="N331">
        <f>VLOOKUP(G331,Sheet4!$A$2:$J$578,9)</f>
        <v>0.61340658056221142</v>
      </c>
    </row>
    <row r="332" spans="1:14">
      <c r="A332">
        <v>173</v>
      </c>
      <c r="B332">
        <v>9</v>
      </c>
      <c r="C332" t="s">
        <v>1224</v>
      </c>
      <c r="D332" t="s">
        <v>1207</v>
      </c>
      <c r="E332">
        <v>69</v>
      </c>
      <c r="F332">
        <f>B332</f>
        <v>9</v>
      </c>
      <c r="G332" t="str">
        <f>UPPER(E332)&amp;"-"&amp;F332</f>
        <v>69-9</v>
      </c>
      <c r="H332">
        <v>9</v>
      </c>
      <c r="I332" t="s">
        <v>1225</v>
      </c>
      <c r="J332" t="s">
        <v>1225</v>
      </c>
      <c r="K332">
        <v>6</v>
      </c>
      <c r="L332" t="s">
        <v>151</v>
      </c>
      <c r="M332" t="s">
        <v>34</v>
      </c>
      <c r="N332">
        <f>VLOOKUP(G332,Sheet4!$A$2:$J$578,9)</f>
        <v>0.61340658056221142</v>
      </c>
    </row>
    <row r="333" spans="1:14">
      <c r="A333">
        <v>163</v>
      </c>
      <c r="B333">
        <v>1</v>
      </c>
      <c r="C333" t="s">
        <v>1201</v>
      </c>
      <c r="D333" t="s">
        <v>1202</v>
      </c>
      <c r="E333">
        <v>70</v>
      </c>
      <c r="F333">
        <f>B333</f>
        <v>1</v>
      </c>
      <c r="G333" t="str">
        <f>UPPER(E333)&amp;"-"&amp;F333</f>
        <v>70-1</v>
      </c>
      <c r="H333">
        <v>1</v>
      </c>
      <c r="I333" t="s">
        <v>1201</v>
      </c>
      <c r="J333" t="s">
        <v>1201</v>
      </c>
      <c r="K333">
        <v>6</v>
      </c>
      <c r="L333" t="s">
        <v>1203</v>
      </c>
      <c r="M333" t="s">
        <v>294</v>
      </c>
      <c r="N333">
        <f>VLOOKUP(G333,Sheet4!$A$2:$J$578,9)</f>
        <v>0.48036590484737079</v>
      </c>
    </row>
    <row r="334" spans="1:14">
      <c r="A334">
        <v>164</v>
      </c>
      <c r="B334">
        <v>2</v>
      </c>
      <c r="C334" t="s">
        <v>1204</v>
      </c>
      <c r="D334" t="s">
        <v>1202</v>
      </c>
      <c r="E334">
        <v>70</v>
      </c>
      <c r="F334">
        <f>B334</f>
        <v>2</v>
      </c>
      <c r="G334" t="str">
        <f>UPPER(E334)&amp;"-"&amp;F334</f>
        <v>70-2</v>
      </c>
      <c r="H334">
        <v>2</v>
      </c>
      <c r="I334" t="s">
        <v>1204</v>
      </c>
      <c r="J334" t="s">
        <v>1205</v>
      </c>
      <c r="K334">
        <v>9</v>
      </c>
      <c r="L334" t="s">
        <v>742</v>
      </c>
      <c r="M334" t="s">
        <v>34</v>
      </c>
      <c r="N334">
        <f>VLOOKUP(G334,Sheet4!$A$2:$J$578,9)</f>
        <v>0.51235085083639098</v>
      </c>
    </row>
    <row r="335" spans="1:14">
      <c r="A335">
        <v>158</v>
      </c>
      <c r="B335">
        <v>1</v>
      </c>
      <c r="C335" t="s">
        <v>1193</v>
      </c>
      <c r="D335" t="s">
        <v>1194</v>
      </c>
      <c r="E335">
        <v>71</v>
      </c>
      <c r="F335">
        <f>B335</f>
        <v>1</v>
      </c>
      <c r="G335" t="str">
        <f>UPPER(E335)&amp;"-"&amp;F335</f>
        <v>71-1</v>
      </c>
      <c r="H335">
        <v>1</v>
      </c>
      <c r="I335" t="s">
        <v>1193</v>
      </c>
      <c r="J335" t="s">
        <v>1193</v>
      </c>
      <c r="K335">
        <v>10</v>
      </c>
      <c r="L335" t="s">
        <v>1195</v>
      </c>
      <c r="M335" t="s">
        <v>34</v>
      </c>
      <c r="N335">
        <f>VLOOKUP(G335,Sheet4!$A$2:$J$578,9)</f>
        <v>0.48799450350763002</v>
      </c>
    </row>
    <row r="336" spans="1:14">
      <c r="A336">
        <v>159</v>
      </c>
      <c r="B336">
        <v>2</v>
      </c>
      <c r="C336" t="s">
        <v>1196</v>
      </c>
      <c r="D336" t="s">
        <v>1194</v>
      </c>
      <c r="E336">
        <v>71</v>
      </c>
      <c r="F336">
        <f>B336</f>
        <v>2</v>
      </c>
      <c r="G336" t="str">
        <f>UPPER(E336)&amp;"-"&amp;F336</f>
        <v>71-2</v>
      </c>
      <c r="H336">
        <v>2</v>
      </c>
      <c r="I336" t="s">
        <v>1197</v>
      </c>
      <c r="J336" t="s">
        <v>1197</v>
      </c>
      <c r="K336">
        <v>10</v>
      </c>
      <c r="L336" t="s">
        <v>86</v>
      </c>
      <c r="M336" t="s">
        <v>34</v>
      </c>
      <c r="N336">
        <f>VLOOKUP(G336,Sheet4!$A$2:$J$578,9)</f>
        <v>0.50879196898277002</v>
      </c>
    </row>
    <row r="337" spans="1:14">
      <c r="A337">
        <v>160</v>
      </c>
      <c r="B337">
        <v>3</v>
      </c>
      <c r="C337" t="s">
        <v>1198</v>
      </c>
      <c r="D337" t="s">
        <v>1194</v>
      </c>
      <c r="E337">
        <v>71</v>
      </c>
      <c r="F337">
        <f>B337</f>
        <v>3</v>
      </c>
      <c r="G337" t="str">
        <f>UPPER(E337)&amp;"-"&amp;F337</f>
        <v>71-3</v>
      </c>
      <c r="H337">
        <v>3</v>
      </c>
      <c r="I337" t="s">
        <v>1198</v>
      </c>
      <c r="J337" t="s">
        <v>1198</v>
      </c>
      <c r="K337">
        <v>7</v>
      </c>
      <c r="L337" t="s">
        <v>83</v>
      </c>
      <c r="M337" t="s">
        <v>34</v>
      </c>
      <c r="N337">
        <f>VLOOKUP(G337,Sheet4!$A$2:$J$578,9)</f>
        <v>0.51993222572598485</v>
      </c>
    </row>
    <row r="338" spans="1:14">
      <c r="A338">
        <v>161</v>
      </c>
      <c r="B338">
        <v>4</v>
      </c>
      <c r="C338" t="s">
        <v>1199</v>
      </c>
      <c r="D338" t="s">
        <v>1194</v>
      </c>
      <c r="E338">
        <v>71</v>
      </c>
      <c r="F338">
        <f>B338</f>
        <v>4</v>
      </c>
      <c r="G338" t="str">
        <f>UPPER(E338)&amp;"-"&amp;F338</f>
        <v>71-4</v>
      </c>
      <c r="H338">
        <v>4</v>
      </c>
      <c r="I338" t="s">
        <v>1199</v>
      </c>
      <c r="J338" t="s">
        <v>1199</v>
      </c>
      <c r="K338">
        <v>11</v>
      </c>
      <c r="L338" t="s">
        <v>737</v>
      </c>
      <c r="M338" t="s">
        <v>294</v>
      </c>
      <c r="N338">
        <f>VLOOKUP(G338,Sheet4!$A$2:$J$578,9)</f>
        <v>0.51001233285732828</v>
      </c>
    </row>
    <row r="339" spans="1:14">
      <c r="A339">
        <v>162</v>
      </c>
      <c r="B339">
        <v>5</v>
      </c>
      <c r="C339" t="s">
        <v>1200</v>
      </c>
      <c r="D339" t="s">
        <v>1194</v>
      </c>
      <c r="E339">
        <v>71</v>
      </c>
      <c r="F339">
        <f>B339</f>
        <v>5</v>
      </c>
      <c r="G339" t="str">
        <f>UPPER(E339)&amp;"-"&amp;F339</f>
        <v>71-5</v>
      </c>
      <c r="H339">
        <v>5</v>
      </c>
      <c r="I339" t="s">
        <v>1200</v>
      </c>
      <c r="J339" t="s">
        <v>1200</v>
      </c>
      <c r="K339">
        <v>8</v>
      </c>
      <c r="L339" t="s">
        <v>410</v>
      </c>
      <c r="M339" t="s">
        <v>34</v>
      </c>
      <c r="N339">
        <f>VLOOKUP(G339,Sheet4!$A$2:$J$578,9)</f>
        <v>0.55931925791370118</v>
      </c>
    </row>
    <row r="340" spans="1:14">
      <c r="A340">
        <v>153</v>
      </c>
      <c r="B340">
        <v>1</v>
      </c>
      <c r="C340" t="s">
        <v>1184</v>
      </c>
      <c r="D340" t="s">
        <v>1185</v>
      </c>
      <c r="E340">
        <v>72</v>
      </c>
      <c r="F340">
        <f>B340</f>
        <v>1</v>
      </c>
      <c r="G340" t="str">
        <f>UPPER(E340)&amp;"-"&amp;F340</f>
        <v>72-1</v>
      </c>
      <c r="H340">
        <v>1</v>
      </c>
      <c r="I340" t="s">
        <v>1184</v>
      </c>
      <c r="J340" t="s">
        <v>1184</v>
      </c>
      <c r="K340">
        <v>7</v>
      </c>
      <c r="L340" t="s">
        <v>217</v>
      </c>
      <c r="M340" t="s">
        <v>294</v>
      </c>
      <c r="N340">
        <f>VLOOKUP(G340,Sheet4!$A$2:$J$578,9)</f>
        <v>0.50368236247411546</v>
      </c>
    </row>
    <row r="341" spans="1:14">
      <c r="A341">
        <v>154</v>
      </c>
      <c r="B341">
        <v>2</v>
      </c>
      <c r="C341" t="s">
        <v>1186</v>
      </c>
      <c r="D341" t="s">
        <v>1185</v>
      </c>
      <c r="E341">
        <v>72</v>
      </c>
      <c r="F341">
        <f>B341</f>
        <v>2</v>
      </c>
      <c r="G341" t="str">
        <f>UPPER(E341)&amp;"-"&amp;F341</f>
        <v>72-2</v>
      </c>
      <c r="H341">
        <v>2</v>
      </c>
      <c r="I341" t="s">
        <v>1186</v>
      </c>
      <c r="J341" t="s">
        <v>1186</v>
      </c>
      <c r="K341">
        <v>10</v>
      </c>
      <c r="L341" t="s">
        <v>1187</v>
      </c>
      <c r="M341" t="s">
        <v>294</v>
      </c>
      <c r="N341">
        <f>VLOOKUP(G341,Sheet4!$A$2:$J$578,9)</f>
        <v>0.58444127375316168</v>
      </c>
    </row>
    <row r="342" spans="1:14">
      <c r="A342">
        <v>155</v>
      </c>
      <c r="B342">
        <v>3</v>
      </c>
      <c r="C342" t="s">
        <v>1188</v>
      </c>
      <c r="D342" t="s">
        <v>1185</v>
      </c>
      <c r="E342">
        <v>72</v>
      </c>
      <c r="F342">
        <f>B342</f>
        <v>3</v>
      </c>
      <c r="G342" t="str">
        <f>UPPER(E342)&amp;"-"&amp;F342</f>
        <v>72-3</v>
      </c>
      <c r="H342">
        <v>3</v>
      </c>
      <c r="I342" t="s">
        <v>1189</v>
      </c>
      <c r="J342" t="s">
        <v>1189</v>
      </c>
      <c r="K342">
        <v>8</v>
      </c>
      <c r="L342" t="s">
        <v>309</v>
      </c>
      <c r="M342" t="s">
        <v>34</v>
      </c>
      <c r="N342">
        <f>VLOOKUP(G342,Sheet4!$A$2:$J$578,9)</f>
        <v>0.51364440003074796</v>
      </c>
    </row>
    <row r="343" spans="1:14">
      <c r="A343">
        <v>156</v>
      </c>
      <c r="B343">
        <v>4</v>
      </c>
      <c r="C343" t="s">
        <v>1190</v>
      </c>
      <c r="D343" t="s">
        <v>1185</v>
      </c>
      <c r="E343">
        <v>72</v>
      </c>
      <c r="F343">
        <f>B343</f>
        <v>4</v>
      </c>
      <c r="G343" t="str">
        <f>UPPER(E343)&amp;"-"&amp;F343</f>
        <v>72-4</v>
      </c>
      <c r="H343">
        <v>4</v>
      </c>
      <c r="I343" t="s">
        <v>1190</v>
      </c>
      <c r="J343" t="s">
        <v>1191</v>
      </c>
      <c r="K343">
        <v>8</v>
      </c>
      <c r="L343" t="s">
        <v>477</v>
      </c>
      <c r="M343" t="s">
        <v>34</v>
      </c>
      <c r="N343">
        <f>VLOOKUP(G343,Sheet4!$A$2:$J$578,9)</f>
        <v>0.52629745155295993</v>
      </c>
    </row>
    <row r="344" spans="1:14">
      <c r="A344">
        <v>157</v>
      </c>
      <c r="B344">
        <v>5</v>
      </c>
      <c r="C344" t="s">
        <v>1192</v>
      </c>
      <c r="D344" t="s">
        <v>1185</v>
      </c>
      <c r="E344">
        <v>72</v>
      </c>
      <c r="F344">
        <f>B344</f>
        <v>5</v>
      </c>
      <c r="G344" t="str">
        <f>UPPER(E344)&amp;"-"&amp;F344</f>
        <v>72-5</v>
      </c>
      <c r="H344">
        <v>5</v>
      </c>
      <c r="I344" t="s">
        <v>1192</v>
      </c>
      <c r="J344" t="s">
        <v>1192</v>
      </c>
      <c r="K344">
        <v>9</v>
      </c>
      <c r="L344" t="s">
        <v>410</v>
      </c>
      <c r="M344" t="s">
        <v>34</v>
      </c>
      <c r="N344">
        <f>VLOOKUP(G344,Sheet4!$A$2:$J$578,9)</f>
        <v>0.50561277110954994</v>
      </c>
    </row>
    <row r="345" spans="1:14">
      <c r="A345">
        <v>149</v>
      </c>
      <c r="B345">
        <v>1</v>
      </c>
      <c r="C345" t="s">
        <v>1178</v>
      </c>
      <c r="D345" t="s">
        <v>1179</v>
      </c>
      <c r="E345">
        <v>73</v>
      </c>
      <c r="F345">
        <f>B345</f>
        <v>1</v>
      </c>
      <c r="G345" t="str">
        <f>UPPER(E345)&amp;"-"&amp;F345</f>
        <v>73-1</v>
      </c>
      <c r="H345">
        <v>1</v>
      </c>
      <c r="I345" t="s">
        <v>1180</v>
      </c>
      <c r="J345" t="s">
        <v>1180</v>
      </c>
      <c r="K345">
        <v>7</v>
      </c>
      <c r="L345" t="s">
        <v>102</v>
      </c>
      <c r="M345" t="s">
        <v>34</v>
      </c>
      <c r="N345">
        <f>VLOOKUP(G345,Sheet4!$A$2:$J$578,9)</f>
        <v>0.43644930031618823</v>
      </c>
    </row>
    <row r="346" spans="1:14">
      <c r="A346">
        <v>150</v>
      </c>
      <c r="B346">
        <v>2</v>
      </c>
      <c r="C346" t="s">
        <v>1855</v>
      </c>
      <c r="D346" t="s">
        <v>1179</v>
      </c>
      <c r="E346">
        <v>73</v>
      </c>
      <c r="F346">
        <f>B346</f>
        <v>2</v>
      </c>
      <c r="G346" t="str">
        <f>UPPER(E346)&amp;"-"&amp;F346</f>
        <v>73-2</v>
      </c>
      <c r="H346">
        <v>2</v>
      </c>
      <c r="J346" t="s">
        <v>1855</v>
      </c>
      <c r="L346">
        <v>1</v>
      </c>
      <c r="M346" t="s">
        <v>294</v>
      </c>
      <c r="N346">
        <f>VLOOKUP(G346,Sheet4!$A$2:$J$578,9)</f>
        <v>0.43636395660138089</v>
      </c>
    </row>
    <row r="347" spans="1:14">
      <c r="A347">
        <v>151</v>
      </c>
      <c r="B347">
        <v>3</v>
      </c>
      <c r="C347" t="s">
        <v>1181</v>
      </c>
      <c r="D347" t="s">
        <v>1179</v>
      </c>
      <c r="E347">
        <v>73</v>
      </c>
      <c r="F347">
        <f>B347</f>
        <v>3</v>
      </c>
      <c r="G347" t="str">
        <f>UPPER(E347)&amp;"-"&amp;F347</f>
        <v>73-3</v>
      </c>
      <c r="H347">
        <v>3</v>
      </c>
      <c r="I347" t="s">
        <v>1181</v>
      </c>
      <c r="J347" t="s">
        <v>1181</v>
      </c>
      <c r="K347">
        <v>8</v>
      </c>
      <c r="L347" t="s">
        <v>587</v>
      </c>
      <c r="M347" t="s">
        <v>294</v>
      </c>
      <c r="N347">
        <f>VLOOKUP(G347,Sheet4!$A$2:$J$578,9)</f>
        <v>0.48524590163934428</v>
      </c>
    </row>
    <row r="348" spans="1:14">
      <c r="A348">
        <v>152</v>
      </c>
      <c r="B348">
        <v>4</v>
      </c>
      <c r="C348" t="s">
        <v>1182</v>
      </c>
      <c r="D348" t="s">
        <v>1179</v>
      </c>
      <c r="E348">
        <v>73</v>
      </c>
      <c r="F348">
        <f>B348</f>
        <v>4</v>
      </c>
      <c r="G348" t="str">
        <f>UPPER(E348)&amp;"-"&amp;F348</f>
        <v>73-4</v>
      </c>
      <c r="H348">
        <v>4</v>
      </c>
      <c r="I348" t="s">
        <v>1182</v>
      </c>
      <c r="J348" t="s">
        <v>1182</v>
      </c>
      <c r="K348">
        <v>8</v>
      </c>
      <c r="L348" t="s">
        <v>1183</v>
      </c>
      <c r="M348" t="s">
        <v>294</v>
      </c>
      <c r="N348">
        <f>VLOOKUP(G348,Sheet4!$A$2:$J$578,9)</f>
        <v>0.53063131040925582</v>
      </c>
    </row>
    <row r="349" spans="1:14">
      <c r="A349">
        <v>143</v>
      </c>
      <c r="B349">
        <v>1</v>
      </c>
      <c r="C349" t="s">
        <v>1855</v>
      </c>
      <c r="D349" t="s">
        <v>1172</v>
      </c>
      <c r="E349">
        <v>74</v>
      </c>
      <c r="F349">
        <f>B349</f>
        <v>1</v>
      </c>
      <c r="G349" t="str">
        <f>UPPER(E349)&amp;"-"&amp;F349</f>
        <v>74-1</v>
      </c>
      <c r="H349">
        <v>1</v>
      </c>
      <c r="J349" t="s">
        <v>1855</v>
      </c>
      <c r="L349">
        <v>1</v>
      </c>
      <c r="M349" t="s">
        <v>294</v>
      </c>
      <c r="N349">
        <f>VLOOKUP(G349,Sheet4!$A$2:$J$578,9)</f>
        <v>0.4109200109200109</v>
      </c>
    </row>
    <row r="350" spans="1:14">
      <c r="A350">
        <v>144</v>
      </c>
      <c r="B350">
        <v>2</v>
      </c>
      <c r="C350" t="s">
        <v>1171</v>
      </c>
      <c r="D350" t="s">
        <v>1172</v>
      </c>
      <c r="E350">
        <v>74</v>
      </c>
      <c r="F350">
        <f>B350</f>
        <v>2</v>
      </c>
      <c r="G350" t="str">
        <f>UPPER(E350)&amp;"-"&amp;F350</f>
        <v>74-2</v>
      </c>
      <c r="H350">
        <v>2</v>
      </c>
      <c r="I350" t="s">
        <v>1171</v>
      </c>
      <c r="J350" t="s">
        <v>1171</v>
      </c>
      <c r="K350">
        <v>10</v>
      </c>
      <c r="L350" t="s">
        <v>492</v>
      </c>
      <c r="M350" t="s">
        <v>34</v>
      </c>
      <c r="N350">
        <f>VLOOKUP(G350,Sheet4!$A$2:$J$578,9)</f>
        <v>0.4270311788802913</v>
      </c>
    </row>
    <row r="351" spans="1:14">
      <c r="A351">
        <v>145</v>
      </c>
      <c r="B351">
        <v>3</v>
      </c>
      <c r="C351" t="s">
        <v>1173</v>
      </c>
      <c r="D351" t="s">
        <v>1172</v>
      </c>
      <c r="E351">
        <v>74</v>
      </c>
      <c r="F351">
        <f>B351</f>
        <v>3</v>
      </c>
      <c r="G351" t="str">
        <f>UPPER(E351)&amp;"-"&amp;F351</f>
        <v>74-3</v>
      </c>
      <c r="H351">
        <v>3</v>
      </c>
      <c r="I351" t="s">
        <v>1174</v>
      </c>
      <c r="J351" t="s">
        <v>1174</v>
      </c>
      <c r="K351">
        <v>8</v>
      </c>
      <c r="L351" t="s">
        <v>1175</v>
      </c>
      <c r="M351" t="s">
        <v>34</v>
      </c>
      <c r="N351">
        <f>VLOOKUP(G351,Sheet4!$A$2:$J$578,9)</f>
        <v>0.39747219758477176</v>
      </c>
    </row>
    <row r="352" spans="1:14">
      <c r="A352">
        <v>146</v>
      </c>
      <c r="B352">
        <v>4</v>
      </c>
      <c r="C352" t="s">
        <v>1176</v>
      </c>
      <c r="D352" t="s">
        <v>1172</v>
      </c>
      <c r="E352">
        <v>74</v>
      </c>
      <c r="F352">
        <f>B352</f>
        <v>4</v>
      </c>
      <c r="G352" t="str">
        <f>UPPER(E352)&amp;"-"&amp;F352</f>
        <v>74-4</v>
      </c>
      <c r="H352">
        <v>4</v>
      </c>
      <c r="I352" t="s">
        <v>1176</v>
      </c>
      <c r="J352" t="s">
        <v>1176</v>
      </c>
      <c r="K352">
        <v>10</v>
      </c>
      <c r="L352" t="s">
        <v>351</v>
      </c>
      <c r="M352" t="s">
        <v>34</v>
      </c>
      <c r="N352">
        <f>VLOOKUP(G352,Sheet4!$A$2:$J$578,9)</f>
        <v>0.40593362386858867</v>
      </c>
    </row>
    <row r="353" spans="1:14">
      <c r="A353">
        <v>147</v>
      </c>
      <c r="B353">
        <v>5</v>
      </c>
      <c r="C353" t="s">
        <v>1177</v>
      </c>
      <c r="D353" t="s">
        <v>1172</v>
      </c>
      <c r="E353">
        <v>74</v>
      </c>
      <c r="F353">
        <f>B353</f>
        <v>5</v>
      </c>
      <c r="G353" t="str">
        <f>UPPER(E353)&amp;"-"&amp;F353</f>
        <v>74-5</v>
      </c>
      <c r="H353">
        <v>5</v>
      </c>
      <c r="I353" t="s">
        <v>1177</v>
      </c>
      <c r="J353" t="s">
        <v>1177</v>
      </c>
      <c r="K353">
        <v>9</v>
      </c>
      <c r="L353" t="s">
        <v>195</v>
      </c>
      <c r="M353" t="s">
        <v>294</v>
      </c>
      <c r="N353">
        <f>VLOOKUP(G353,Sheet4!$A$2:$J$578,9)</f>
        <v>0.38613875899676042</v>
      </c>
    </row>
    <row r="354" spans="1:14">
      <c r="A354">
        <v>125</v>
      </c>
      <c r="B354">
        <v>1</v>
      </c>
      <c r="C354" t="s">
        <v>1144</v>
      </c>
      <c r="D354" t="s">
        <v>1145</v>
      </c>
      <c r="E354">
        <v>75</v>
      </c>
      <c r="F354">
        <f>B354</f>
        <v>1</v>
      </c>
      <c r="G354" t="str">
        <f>UPPER(E354)&amp;"-"&amp;F354</f>
        <v>75-1</v>
      </c>
      <c r="H354">
        <v>1</v>
      </c>
      <c r="I354" t="s">
        <v>1144</v>
      </c>
      <c r="J354" t="s">
        <v>1144</v>
      </c>
      <c r="K354">
        <v>6</v>
      </c>
      <c r="L354" t="s">
        <v>1146</v>
      </c>
      <c r="M354" t="s">
        <v>294</v>
      </c>
      <c r="N354">
        <f>VLOOKUP(G354,Sheet4!$A$2:$J$578,9)</f>
        <v>0.45010772743351446</v>
      </c>
    </row>
    <row r="355" spans="1:14">
      <c r="A355">
        <v>134</v>
      </c>
      <c r="B355">
        <v>10</v>
      </c>
      <c r="C355" t="s">
        <v>1159</v>
      </c>
      <c r="D355" t="s">
        <v>1145</v>
      </c>
      <c r="E355">
        <v>75</v>
      </c>
      <c r="F355">
        <f>B355</f>
        <v>10</v>
      </c>
      <c r="G355" t="str">
        <f>UPPER(E355)&amp;"-"&amp;F355</f>
        <v>75-10</v>
      </c>
      <c r="H355">
        <v>10</v>
      </c>
      <c r="I355" t="s">
        <v>1160</v>
      </c>
      <c r="J355" t="s">
        <v>1160</v>
      </c>
      <c r="K355">
        <v>7</v>
      </c>
      <c r="L355" t="s">
        <v>492</v>
      </c>
      <c r="M355" t="s">
        <v>34</v>
      </c>
      <c r="N355">
        <f>VLOOKUP(G355,Sheet4!$A$2:$J$578,9)</f>
        <v>0.45010772743351446</v>
      </c>
    </row>
    <row r="356" spans="1:14">
      <c r="A356">
        <v>135</v>
      </c>
      <c r="B356">
        <v>11</v>
      </c>
      <c r="C356" t="s">
        <v>1161</v>
      </c>
      <c r="D356" t="s">
        <v>1145</v>
      </c>
      <c r="E356">
        <v>75</v>
      </c>
      <c r="F356">
        <f>B356</f>
        <v>11</v>
      </c>
      <c r="G356" t="str">
        <f>UPPER(E356)&amp;"-"&amp;F356</f>
        <v>75-11</v>
      </c>
      <c r="H356">
        <v>11</v>
      </c>
      <c r="I356" t="s">
        <v>1161</v>
      </c>
      <c r="J356" t="s">
        <v>1161</v>
      </c>
      <c r="K356">
        <v>7</v>
      </c>
      <c r="L356" t="s">
        <v>178</v>
      </c>
      <c r="M356" t="s">
        <v>34</v>
      </c>
      <c r="N356">
        <f>VLOOKUP(G356,Sheet4!$A$2:$J$578,9)</f>
        <v>0.45010772743351446</v>
      </c>
    </row>
    <row r="357" spans="1:14">
      <c r="A357">
        <v>136</v>
      </c>
      <c r="B357">
        <v>12</v>
      </c>
      <c r="C357" t="s">
        <v>1162</v>
      </c>
      <c r="D357" t="s">
        <v>1145</v>
      </c>
      <c r="E357">
        <v>75</v>
      </c>
      <c r="F357">
        <f>B357</f>
        <v>12</v>
      </c>
      <c r="G357" t="str">
        <f>UPPER(E357)&amp;"-"&amp;F357</f>
        <v>75-12</v>
      </c>
      <c r="H357">
        <v>12</v>
      </c>
      <c r="I357" t="s">
        <v>1162</v>
      </c>
      <c r="J357" t="s">
        <v>1162</v>
      </c>
      <c r="K357">
        <v>5</v>
      </c>
      <c r="L357" t="s">
        <v>1163</v>
      </c>
      <c r="M357" t="s">
        <v>294</v>
      </c>
      <c r="N357">
        <f>VLOOKUP(G357,Sheet4!$A$2:$J$578,9)</f>
        <v>0.41295116772823781</v>
      </c>
    </row>
    <row r="358" spans="1:14">
      <c r="A358">
        <v>138</v>
      </c>
      <c r="B358">
        <v>14</v>
      </c>
      <c r="C358" t="s">
        <v>1164</v>
      </c>
      <c r="D358" t="s">
        <v>1145</v>
      </c>
      <c r="E358">
        <v>75</v>
      </c>
      <c r="F358">
        <f>B358</f>
        <v>14</v>
      </c>
      <c r="G358" t="str">
        <f>UPPER(E358)&amp;"-"&amp;F358</f>
        <v>75-14</v>
      </c>
      <c r="H358">
        <v>14</v>
      </c>
      <c r="I358" t="s">
        <v>1164</v>
      </c>
      <c r="J358" t="s">
        <v>1164</v>
      </c>
      <c r="K358">
        <v>8</v>
      </c>
      <c r="L358" t="s">
        <v>224</v>
      </c>
      <c r="M358" t="s">
        <v>294</v>
      </c>
      <c r="N358">
        <f>VLOOKUP(G358,Sheet4!$A$2:$J$578,9)</f>
        <v>0.2339739722485564</v>
      </c>
    </row>
    <row r="359" spans="1:14">
      <c r="A359">
        <v>139</v>
      </c>
      <c r="B359">
        <v>15</v>
      </c>
      <c r="C359" t="s">
        <v>1165</v>
      </c>
      <c r="D359" t="s">
        <v>1145</v>
      </c>
      <c r="E359">
        <v>75</v>
      </c>
      <c r="F359">
        <f>B359</f>
        <v>15</v>
      </c>
      <c r="G359" t="str">
        <f>UPPER(E359)&amp;"-"&amp;F359</f>
        <v>75-15</v>
      </c>
      <c r="H359">
        <v>15</v>
      </c>
      <c r="I359" t="s">
        <v>1165</v>
      </c>
      <c r="J359" t="s">
        <v>1166</v>
      </c>
      <c r="K359">
        <v>13</v>
      </c>
      <c r="L359" t="s">
        <v>636</v>
      </c>
      <c r="M359" t="s">
        <v>34</v>
      </c>
      <c r="N359">
        <f>VLOOKUP(G359,Sheet4!$A$2:$J$578,9)</f>
        <v>0.70511479569966218</v>
      </c>
    </row>
    <row r="360" spans="1:14">
      <c r="A360">
        <v>140</v>
      </c>
      <c r="B360">
        <v>16</v>
      </c>
      <c r="C360" t="s">
        <v>1167</v>
      </c>
      <c r="D360" t="s">
        <v>1145</v>
      </c>
      <c r="E360">
        <v>75</v>
      </c>
      <c r="F360">
        <f>B360</f>
        <v>16</v>
      </c>
      <c r="G360" t="str">
        <f>UPPER(E360)&amp;"-"&amp;F360</f>
        <v>75-16</v>
      </c>
      <c r="H360">
        <v>16</v>
      </c>
      <c r="I360" t="s">
        <v>1167</v>
      </c>
      <c r="J360" t="s">
        <v>1168</v>
      </c>
      <c r="K360">
        <v>11</v>
      </c>
      <c r="L360" t="s">
        <v>845</v>
      </c>
      <c r="M360" t="s">
        <v>34</v>
      </c>
      <c r="N360">
        <f>VLOOKUP(G360,Sheet4!$A$2:$J$578,9)</f>
        <v>0.67663806702320028</v>
      </c>
    </row>
    <row r="361" spans="1:14">
      <c r="A361">
        <v>141</v>
      </c>
      <c r="B361">
        <v>17</v>
      </c>
      <c r="C361" t="s">
        <v>1169</v>
      </c>
      <c r="D361" t="s">
        <v>1145</v>
      </c>
      <c r="E361">
        <v>75</v>
      </c>
      <c r="F361">
        <f>B361</f>
        <v>17</v>
      </c>
      <c r="G361" t="str">
        <f>UPPER(E361)&amp;"-"&amp;F361</f>
        <v>75-17</v>
      </c>
      <c r="H361">
        <v>17</v>
      </c>
      <c r="I361" t="s">
        <v>1169</v>
      </c>
      <c r="J361" t="s">
        <v>1169</v>
      </c>
      <c r="K361">
        <v>9</v>
      </c>
      <c r="L361" t="s">
        <v>31</v>
      </c>
      <c r="M361" t="s">
        <v>34</v>
      </c>
      <c r="N361">
        <f>VLOOKUP(G361,Sheet4!$A$2:$J$578,9)</f>
        <v>0.72082689794463584</v>
      </c>
    </row>
    <row r="362" spans="1:14">
      <c r="A362">
        <v>142</v>
      </c>
      <c r="B362">
        <v>18</v>
      </c>
      <c r="C362" t="s">
        <v>1170</v>
      </c>
      <c r="D362" t="s">
        <v>1145</v>
      </c>
      <c r="E362">
        <v>75</v>
      </c>
      <c r="F362">
        <f>B362</f>
        <v>18</v>
      </c>
      <c r="G362" t="str">
        <f>UPPER(E362)&amp;"-"&amp;F362</f>
        <v>75-18</v>
      </c>
      <c r="H362">
        <v>18</v>
      </c>
      <c r="I362" t="s">
        <v>1170</v>
      </c>
      <c r="J362" t="s">
        <v>1170</v>
      </c>
      <c r="K362">
        <v>9</v>
      </c>
      <c r="L362" t="s">
        <v>410</v>
      </c>
      <c r="M362" t="s">
        <v>34</v>
      </c>
      <c r="N362">
        <f>VLOOKUP(G362,Sheet4!$A$2:$J$578,9)</f>
        <v>0.67867669872789327</v>
      </c>
    </row>
    <row r="363" spans="1:14">
      <c r="A363">
        <v>126</v>
      </c>
      <c r="B363">
        <v>2</v>
      </c>
      <c r="C363" t="s">
        <v>1147</v>
      </c>
      <c r="D363" t="s">
        <v>1145</v>
      </c>
      <c r="E363">
        <v>75</v>
      </c>
      <c r="F363">
        <f>B363</f>
        <v>2</v>
      </c>
      <c r="G363" t="str">
        <f>UPPER(E363)&amp;"-"&amp;F363</f>
        <v>75-2</v>
      </c>
      <c r="H363">
        <v>2</v>
      </c>
      <c r="I363" t="s">
        <v>1147</v>
      </c>
      <c r="J363" t="s">
        <v>1148</v>
      </c>
      <c r="K363">
        <v>5</v>
      </c>
      <c r="L363" t="s">
        <v>872</v>
      </c>
      <c r="M363" t="s">
        <v>34</v>
      </c>
      <c r="N363">
        <f>VLOOKUP(G363,Sheet4!$A$2:$J$578,9)</f>
        <v>0.67867669872789327</v>
      </c>
    </row>
    <row r="364" spans="1:14">
      <c r="A364">
        <v>127</v>
      </c>
      <c r="B364">
        <v>3</v>
      </c>
      <c r="C364" t="s">
        <v>1149</v>
      </c>
      <c r="D364" t="s">
        <v>1145</v>
      </c>
      <c r="E364">
        <v>75</v>
      </c>
      <c r="F364">
        <f>B364</f>
        <v>3</v>
      </c>
      <c r="G364" t="str">
        <f>UPPER(E364)&amp;"-"&amp;F364</f>
        <v>75-3</v>
      </c>
      <c r="H364">
        <v>3</v>
      </c>
      <c r="I364" t="s">
        <v>1149</v>
      </c>
      <c r="J364" t="s">
        <v>1149</v>
      </c>
      <c r="K364">
        <v>8</v>
      </c>
      <c r="L364" t="s">
        <v>405</v>
      </c>
      <c r="M364" t="s">
        <v>294</v>
      </c>
      <c r="N364">
        <f>VLOOKUP(G364,Sheet4!$A$2:$J$578,9)</f>
        <v>0.67867669872789327</v>
      </c>
    </row>
    <row r="365" spans="1:14">
      <c r="A365">
        <v>128</v>
      </c>
      <c r="B365">
        <v>4</v>
      </c>
      <c r="C365" t="s">
        <v>1150</v>
      </c>
      <c r="D365" t="s">
        <v>1145</v>
      </c>
      <c r="E365">
        <v>75</v>
      </c>
      <c r="F365">
        <f>B365</f>
        <v>4</v>
      </c>
      <c r="G365" t="str">
        <f>UPPER(E365)&amp;"-"&amp;F365</f>
        <v>75-4</v>
      </c>
      <c r="H365">
        <v>4</v>
      </c>
      <c r="I365" t="s">
        <v>1150</v>
      </c>
      <c r="J365" t="s">
        <v>1150</v>
      </c>
      <c r="K365">
        <v>8</v>
      </c>
      <c r="L365" t="s">
        <v>259</v>
      </c>
      <c r="M365" t="s">
        <v>294</v>
      </c>
      <c r="N365">
        <f>VLOOKUP(G365,Sheet4!$A$2:$J$578,9)</f>
        <v>0.67867669872789327</v>
      </c>
    </row>
    <row r="366" spans="1:14">
      <c r="A366">
        <v>129</v>
      </c>
      <c r="B366">
        <v>5</v>
      </c>
      <c r="C366" t="s">
        <v>1151</v>
      </c>
      <c r="D366" t="s">
        <v>1145</v>
      </c>
      <c r="E366">
        <v>75</v>
      </c>
      <c r="F366">
        <f>B366</f>
        <v>5</v>
      </c>
      <c r="G366" t="str">
        <f>UPPER(E366)&amp;"-"&amp;F366</f>
        <v>75-5</v>
      </c>
      <c r="H366">
        <v>5</v>
      </c>
      <c r="I366" t="s">
        <v>1151</v>
      </c>
      <c r="J366" t="s">
        <v>1151</v>
      </c>
      <c r="K366">
        <v>7</v>
      </c>
      <c r="L366" t="s">
        <v>1152</v>
      </c>
      <c r="M366" t="s">
        <v>294</v>
      </c>
      <c r="N366">
        <f>VLOOKUP(G366,Sheet4!$A$2:$J$578,9)</f>
        <v>0.67867669872789327</v>
      </c>
    </row>
    <row r="367" spans="1:14">
      <c r="A367">
        <v>130</v>
      </c>
      <c r="B367">
        <v>6</v>
      </c>
      <c r="C367" t="s">
        <v>1153</v>
      </c>
      <c r="D367" t="s">
        <v>1145</v>
      </c>
      <c r="E367">
        <v>75</v>
      </c>
      <c r="F367">
        <f>B367</f>
        <v>6</v>
      </c>
      <c r="G367" t="str">
        <f>UPPER(E367)&amp;"-"&amp;F367</f>
        <v>75-6</v>
      </c>
      <c r="H367">
        <v>6</v>
      </c>
      <c r="I367" t="s">
        <v>1154</v>
      </c>
      <c r="J367" t="s">
        <v>1154</v>
      </c>
      <c r="K367">
        <v>7</v>
      </c>
      <c r="L367" t="s">
        <v>737</v>
      </c>
      <c r="M367" t="s">
        <v>294</v>
      </c>
      <c r="N367">
        <f>VLOOKUP(G367,Sheet4!$A$2:$J$578,9)</f>
        <v>0.67867669872789327</v>
      </c>
    </row>
    <row r="368" spans="1:14">
      <c r="A368">
        <v>131</v>
      </c>
      <c r="B368">
        <v>7</v>
      </c>
      <c r="C368" t="s">
        <v>1155</v>
      </c>
      <c r="D368" t="s">
        <v>1145</v>
      </c>
      <c r="E368">
        <v>75</v>
      </c>
      <c r="F368">
        <f>B368</f>
        <v>7</v>
      </c>
      <c r="G368" t="str">
        <f>UPPER(E368)&amp;"-"&amp;F368</f>
        <v>75-7</v>
      </c>
      <c r="H368">
        <v>7</v>
      </c>
      <c r="I368" t="s">
        <v>1155</v>
      </c>
      <c r="J368" t="s">
        <v>1155</v>
      </c>
      <c r="K368">
        <v>7</v>
      </c>
      <c r="L368" t="s">
        <v>227</v>
      </c>
      <c r="M368" t="s">
        <v>34</v>
      </c>
      <c r="N368">
        <f>VLOOKUP(G368,Sheet4!$A$2:$J$578,9)</f>
        <v>0.67867669872789327</v>
      </c>
    </row>
    <row r="369" spans="1:14">
      <c r="A369">
        <v>132</v>
      </c>
      <c r="B369">
        <v>8</v>
      </c>
      <c r="C369" t="s">
        <v>1156</v>
      </c>
      <c r="D369" t="s">
        <v>1145</v>
      </c>
      <c r="E369">
        <v>75</v>
      </c>
      <c r="F369">
        <f>B369</f>
        <v>8</v>
      </c>
      <c r="G369" t="str">
        <f>UPPER(E369)&amp;"-"&amp;F369</f>
        <v>75-8</v>
      </c>
      <c r="H369">
        <v>8</v>
      </c>
      <c r="I369" t="s">
        <v>1156</v>
      </c>
      <c r="J369" t="s">
        <v>1156</v>
      </c>
      <c r="K369">
        <v>9</v>
      </c>
      <c r="L369" t="s">
        <v>1094</v>
      </c>
      <c r="M369" t="s">
        <v>294</v>
      </c>
      <c r="N369">
        <f>VLOOKUP(G369,Sheet4!$A$2:$J$578,9)</f>
        <v>0.67867669872789327</v>
      </c>
    </row>
    <row r="370" spans="1:14">
      <c r="A370">
        <v>133</v>
      </c>
      <c r="B370">
        <v>9</v>
      </c>
      <c r="C370" t="s">
        <v>1157</v>
      </c>
      <c r="D370" t="s">
        <v>1145</v>
      </c>
      <c r="E370">
        <v>75</v>
      </c>
      <c r="F370">
        <f>B370</f>
        <v>9</v>
      </c>
      <c r="G370" t="str">
        <f>UPPER(E370)&amp;"-"&amp;F370</f>
        <v>75-9</v>
      </c>
      <c r="H370">
        <v>9</v>
      </c>
      <c r="I370" t="s">
        <v>1157</v>
      </c>
      <c r="J370" t="s">
        <v>1158</v>
      </c>
      <c r="K370">
        <v>8</v>
      </c>
      <c r="L370" t="s">
        <v>375</v>
      </c>
      <c r="M370" t="s">
        <v>34</v>
      </c>
      <c r="N370">
        <f>VLOOKUP(G370,Sheet4!$A$2:$J$578,9)</f>
        <v>0.67867669872789327</v>
      </c>
    </row>
    <row r="371" spans="1:14">
      <c r="A371">
        <v>115</v>
      </c>
      <c r="B371">
        <v>1</v>
      </c>
      <c r="C371" t="s">
        <v>1131</v>
      </c>
      <c r="D371" t="s">
        <v>1132</v>
      </c>
      <c r="E371">
        <v>76</v>
      </c>
      <c r="F371">
        <f>B371</f>
        <v>1</v>
      </c>
      <c r="G371" t="str">
        <f>UPPER(E371)&amp;"-"&amp;F371</f>
        <v>76-1</v>
      </c>
      <c r="H371">
        <v>1</v>
      </c>
      <c r="I371" t="s">
        <v>1131</v>
      </c>
      <c r="J371" t="s">
        <v>1131</v>
      </c>
      <c r="K371">
        <v>11</v>
      </c>
      <c r="L371" t="s">
        <v>105</v>
      </c>
      <c r="M371" t="s">
        <v>294</v>
      </c>
      <c r="N371">
        <f>VLOOKUP(G371,Sheet4!$A$2:$J$578,9)</f>
        <v>0.56243560475969212</v>
      </c>
    </row>
    <row r="372" spans="1:14">
      <c r="A372">
        <v>124</v>
      </c>
      <c r="B372">
        <v>10</v>
      </c>
      <c r="C372" t="s">
        <v>1143</v>
      </c>
      <c r="D372" t="s">
        <v>1132</v>
      </c>
      <c r="E372">
        <v>76</v>
      </c>
      <c r="F372">
        <f>B372</f>
        <v>10</v>
      </c>
      <c r="G372" t="str">
        <f>UPPER(E372)&amp;"-"&amp;F372</f>
        <v>76-10</v>
      </c>
      <c r="H372">
        <v>10</v>
      </c>
      <c r="I372" t="s">
        <v>1143</v>
      </c>
      <c r="J372" t="s">
        <v>1143</v>
      </c>
      <c r="K372">
        <v>8</v>
      </c>
      <c r="L372" t="s">
        <v>107</v>
      </c>
      <c r="M372" t="s">
        <v>294</v>
      </c>
      <c r="N372">
        <f>VLOOKUP(G372,Sheet4!$A$2:$J$578,9)</f>
        <v>0.56243560475969212</v>
      </c>
    </row>
    <row r="373" spans="1:14">
      <c r="A373">
        <v>116</v>
      </c>
      <c r="B373">
        <v>2</v>
      </c>
      <c r="C373" t="s">
        <v>1133</v>
      </c>
      <c r="D373" t="s">
        <v>1132</v>
      </c>
      <c r="E373">
        <v>76</v>
      </c>
      <c r="F373">
        <f>B373</f>
        <v>2</v>
      </c>
      <c r="G373" t="str">
        <f>UPPER(E373)&amp;"-"&amp;F373</f>
        <v>76-2</v>
      </c>
      <c r="H373">
        <v>2</v>
      </c>
      <c r="I373" t="s">
        <v>1134</v>
      </c>
      <c r="J373" t="s">
        <v>1134</v>
      </c>
      <c r="K373">
        <v>7</v>
      </c>
      <c r="L373" t="s">
        <v>558</v>
      </c>
      <c r="M373" t="s">
        <v>294</v>
      </c>
      <c r="N373">
        <f>VLOOKUP(G373,Sheet4!$A$2:$J$578,9)</f>
        <v>0.46397634516075298</v>
      </c>
    </row>
    <row r="374" spans="1:14">
      <c r="A374">
        <v>117</v>
      </c>
      <c r="B374">
        <v>3</v>
      </c>
      <c r="C374" t="s">
        <v>1135</v>
      </c>
      <c r="D374" t="s">
        <v>1132</v>
      </c>
      <c r="E374">
        <v>76</v>
      </c>
      <c r="F374">
        <f>B374</f>
        <v>3</v>
      </c>
      <c r="G374" t="str">
        <f>UPPER(E374)&amp;"-"&amp;F374</f>
        <v>76-3</v>
      </c>
      <c r="H374">
        <v>3</v>
      </c>
      <c r="I374" t="s">
        <v>1135</v>
      </c>
      <c r="J374" t="s">
        <v>1135</v>
      </c>
      <c r="K374">
        <v>5</v>
      </c>
      <c r="L374" t="s">
        <v>1136</v>
      </c>
      <c r="M374" t="s">
        <v>294</v>
      </c>
      <c r="N374">
        <f>VLOOKUP(G374,Sheet4!$A$2:$J$578,9)</f>
        <v>0.66827079778361487</v>
      </c>
    </row>
    <row r="375" spans="1:14">
      <c r="A375">
        <v>118</v>
      </c>
      <c r="B375">
        <v>4</v>
      </c>
      <c r="C375" t="s">
        <v>1137</v>
      </c>
      <c r="D375" t="s">
        <v>1132</v>
      </c>
      <c r="E375">
        <v>76</v>
      </c>
      <c r="F375">
        <f>B375</f>
        <v>4</v>
      </c>
      <c r="G375" t="str">
        <f>UPPER(E375)&amp;"-"&amp;F375</f>
        <v>76-4</v>
      </c>
      <c r="H375">
        <v>4</v>
      </c>
      <c r="I375" t="s">
        <v>1137</v>
      </c>
      <c r="J375" t="s">
        <v>1137</v>
      </c>
      <c r="K375">
        <v>7</v>
      </c>
      <c r="L375" t="s">
        <v>100</v>
      </c>
      <c r="M375" t="s">
        <v>34</v>
      </c>
      <c r="N375">
        <f>VLOOKUP(G375,Sheet4!$A$2:$J$578,9)</f>
        <v>0.63902071563088514</v>
      </c>
    </row>
    <row r="376" spans="1:14">
      <c r="A376">
        <v>119</v>
      </c>
      <c r="B376">
        <v>5</v>
      </c>
      <c r="C376" t="s">
        <v>1138</v>
      </c>
      <c r="D376" t="s">
        <v>1132</v>
      </c>
      <c r="E376">
        <v>76</v>
      </c>
      <c r="F376">
        <f>B376</f>
        <v>5</v>
      </c>
      <c r="G376" t="str">
        <f>UPPER(E376)&amp;"-"&amp;F376</f>
        <v>76-5</v>
      </c>
      <c r="H376">
        <v>5</v>
      </c>
      <c r="I376" t="s">
        <v>1138</v>
      </c>
      <c r="J376" t="s">
        <v>1138</v>
      </c>
      <c r="K376">
        <v>9</v>
      </c>
      <c r="L376" t="s">
        <v>410</v>
      </c>
      <c r="M376" t="s">
        <v>34</v>
      </c>
      <c r="N376">
        <f>VLOOKUP(G376,Sheet4!$A$2:$J$578,9)</f>
        <v>0.56492140801416868</v>
      </c>
    </row>
    <row r="377" spans="1:14">
      <c r="A377">
        <v>120</v>
      </c>
      <c r="B377">
        <v>6</v>
      </c>
      <c r="C377" t="s">
        <v>1139</v>
      </c>
      <c r="D377" t="s">
        <v>1132</v>
      </c>
      <c r="E377">
        <v>76</v>
      </c>
      <c r="F377">
        <f>B377</f>
        <v>6</v>
      </c>
      <c r="G377" t="str">
        <f>UPPER(E377)&amp;"-"&amp;F377</f>
        <v>76-6</v>
      </c>
      <c r="H377">
        <v>6</v>
      </c>
      <c r="I377" t="s">
        <v>1139</v>
      </c>
      <c r="J377" t="s">
        <v>1139</v>
      </c>
      <c r="K377">
        <v>6</v>
      </c>
      <c r="L377" t="s">
        <v>1094</v>
      </c>
      <c r="M377" t="s">
        <v>294</v>
      </c>
      <c r="N377">
        <f>VLOOKUP(G377,Sheet4!$A$2:$J$578,9)</f>
        <v>0.50856466410180523</v>
      </c>
    </row>
    <row r="378" spans="1:14">
      <c r="A378">
        <v>121</v>
      </c>
      <c r="B378">
        <v>7</v>
      </c>
      <c r="C378" t="s">
        <v>1140</v>
      </c>
      <c r="D378" t="s">
        <v>1132</v>
      </c>
      <c r="E378">
        <v>76</v>
      </c>
      <c r="F378">
        <f>B378</f>
        <v>7</v>
      </c>
      <c r="G378" t="str">
        <f>UPPER(E378)&amp;"-"&amp;F378</f>
        <v>76-7</v>
      </c>
      <c r="H378">
        <v>7</v>
      </c>
      <c r="I378" t="s">
        <v>1140</v>
      </c>
      <c r="J378" t="s">
        <v>1140</v>
      </c>
      <c r="K378">
        <v>7</v>
      </c>
      <c r="L378" t="s">
        <v>100</v>
      </c>
      <c r="M378" t="s">
        <v>34</v>
      </c>
      <c r="N378">
        <f>VLOOKUP(G378,Sheet4!$A$2:$J$578,9)</f>
        <v>0.51713551119177259</v>
      </c>
    </row>
    <row r="379" spans="1:14">
      <c r="A379">
        <v>122</v>
      </c>
      <c r="B379">
        <v>8</v>
      </c>
      <c r="C379" t="s">
        <v>1141</v>
      </c>
      <c r="D379" t="s">
        <v>1132</v>
      </c>
      <c r="E379">
        <v>76</v>
      </c>
      <c r="F379">
        <f>B379</f>
        <v>8</v>
      </c>
      <c r="G379" t="str">
        <f>UPPER(E379)&amp;"-"&amp;F379</f>
        <v>76-8</v>
      </c>
      <c r="H379">
        <v>8</v>
      </c>
      <c r="I379" t="s">
        <v>1141</v>
      </c>
      <c r="J379" t="s">
        <v>1141</v>
      </c>
      <c r="K379">
        <v>9</v>
      </c>
      <c r="L379" t="s">
        <v>328</v>
      </c>
      <c r="M379" t="s">
        <v>294</v>
      </c>
      <c r="N379">
        <f>VLOOKUP(G379,Sheet4!$A$2:$J$578,9)</f>
        <v>0.64211311064631693</v>
      </c>
    </row>
    <row r="380" spans="1:14">
      <c r="A380">
        <v>123</v>
      </c>
      <c r="B380">
        <v>9</v>
      </c>
      <c r="C380" t="s">
        <v>1142</v>
      </c>
      <c r="D380" t="s">
        <v>1132</v>
      </c>
      <c r="E380">
        <v>76</v>
      </c>
      <c r="F380">
        <f>B380</f>
        <v>9</v>
      </c>
      <c r="G380" t="str">
        <f>UPPER(E380)&amp;"-"&amp;F380</f>
        <v>76-9</v>
      </c>
      <c r="H380">
        <v>9</v>
      </c>
      <c r="I380" t="s">
        <v>1142</v>
      </c>
      <c r="J380" t="s">
        <v>1142</v>
      </c>
      <c r="K380">
        <v>8</v>
      </c>
      <c r="L380" t="s">
        <v>1098</v>
      </c>
      <c r="M380" t="s">
        <v>294</v>
      </c>
      <c r="N380">
        <f>VLOOKUP(G380,Sheet4!$A$2:$J$578,9)</f>
        <v>0.51359861784539929</v>
      </c>
    </row>
    <row r="381" spans="1:14">
      <c r="A381">
        <v>104</v>
      </c>
      <c r="B381">
        <v>1</v>
      </c>
      <c r="C381" t="s">
        <v>1111</v>
      </c>
      <c r="D381" t="s">
        <v>1112</v>
      </c>
      <c r="E381">
        <v>77</v>
      </c>
      <c r="F381">
        <f>B381</f>
        <v>1</v>
      </c>
      <c r="G381" t="str">
        <f>UPPER(E381)&amp;"-"&amp;F381</f>
        <v>77-1</v>
      </c>
      <c r="H381">
        <v>1</v>
      </c>
      <c r="I381" t="s">
        <v>1111</v>
      </c>
      <c r="J381" t="s">
        <v>1113</v>
      </c>
      <c r="K381">
        <v>7</v>
      </c>
      <c r="L381" t="s">
        <v>579</v>
      </c>
      <c r="M381" t="s">
        <v>34</v>
      </c>
      <c r="N381">
        <f>VLOOKUP(G381,Sheet4!$A$2:$J$578,9)</f>
        <v>0.48956453511180853</v>
      </c>
    </row>
    <row r="382" spans="1:14">
      <c r="A382">
        <v>113</v>
      </c>
      <c r="B382">
        <v>10</v>
      </c>
      <c r="C382" t="s">
        <v>1128</v>
      </c>
      <c r="D382" t="s">
        <v>1112</v>
      </c>
      <c r="E382">
        <v>77</v>
      </c>
      <c r="F382">
        <f>B382</f>
        <v>10</v>
      </c>
      <c r="G382" t="str">
        <f>UPPER(E382)&amp;"-"&amp;F382</f>
        <v>77-10</v>
      </c>
      <c r="H382">
        <v>10</v>
      </c>
      <c r="I382" t="s">
        <v>1128</v>
      </c>
      <c r="J382" t="s">
        <v>1128</v>
      </c>
      <c r="K382">
        <v>8</v>
      </c>
      <c r="L382" t="s">
        <v>1129</v>
      </c>
      <c r="M382" t="s">
        <v>34</v>
      </c>
      <c r="N382">
        <f>VLOOKUP(G382,Sheet4!$A$2:$J$578,9)</f>
        <v>0.48956453511180853</v>
      </c>
    </row>
    <row r="383" spans="1:14">
      <c r="A383">
        <v>114</v>
      </c>
      <c r="B383">
        <v>11</v>
      </c>
      <c r="C383" t="s">
        <v>1130</v>
      </c>
      <c r="D383" t="s">
        <v>1112</v>
      </c>
      <c r="E383">
        <v>77</v>
      </c>
      <c r="F383">
        <f>B383</f>
        <v>11</v>
      </c>
      <c r="G383" t="str">
        <f>UPPER(E383)&amp;"-"&amp;F383</f>
        <v>77-11</v>
      </c>
      <c r="H383">
        <v>11</v>
      </c>
      <c r="I383" t="s">
        <v>1130</v>
      </c>
      <c r="J383" t="s">
        <v>1130</v>
      </c>
      <c r="K383">
        <v>6</v>
      </c>
      <c r="L383" t="s">
        <v>247</v>
      </c>
      <c r="M383" t="s">
        <v>34</v>
      </c>
      <c r="N383">
        <f>VLOOKUP(G383,Sheet4!$A$2:$J$578,9)</f>
        <v>0.48956453511180853</v>
      </c>
    </row>
    <row r="384" spans="1:14">
      <c r="A384">
        <v>105</v>
      </c>
      <c r="B384">
        <v>2</v>
      </c>
      <c r="C384" t="s">
        <v>1114</v>
      </c>
      <c r="D384" t="s">
        <v>1112</v>
      </c>
      <c r="E384">
        <v>77</v>
      </c>
      <c r="F384">
        <f>B384</f>
        <v>2</v>
      </c>
      <c r="G384" t="str">
        <f>UPPER(E384)&amp;"-"&amp;F384</f>
        <v>77-2</v>
      </c>
      <c r="H384">
        <v>2</v>
      </c>
      <c r="I384" t="s">
        <v>1114</v>
      </c>
      <c r="J384" t="s">
        <v>1114</v>
      </c>
      <c r="K384">
        <v>11</v>
      </c>
      <c r="L384" t="s">
        <v>1115</v>
      </c>
      <c r="M384" t="s">
        <v>294</v>
      </c>
      <c r="N384">
        <f>VLOOKUP(G384,Sheet4!$A$2:$J$578,9)</f>
        <v>0.45303483738694794</v>
      </c>
    </row>
    <row r="385" spans="1:14">
      <c r="A385">
        <v>106</v>
      </c>
      <c r="B385">
        <v>3</v>
      </c>
      <c r="C385" t="s">
        <v>1116</v>
      </c>
      <c r="D385" t="s">
        <v>1112</v>
      </c>
      <c r="E385">
        <v>77</v>
      </c>
      <c r="F385">
        <f>B385</f>
        <v>3</v>
      </c>
      <c r="G385" t="str">
        <f>UPPER(E385)&amp;"-"&amp;F385</f>
        <v>77-3</v>
      </c>
      <c r="H385">
        <v>3</v>
      </c>
      <c r="I385" t="s">
        <v>1116</v>
      </c>
      <c r="J385" t="s">
        <v>1116</v>
      </c>
      <c r="K385">
        <v>13</v>
      </c>
      <c r="L385" t="s">
        <v>1117</v>
      </c>
      <c r="M385" t="s">
        <v>294</v>
      </c>
      <c r="N385">
        <f>VLOOKUP(G385,Sheet4!$A$2:$J$578,9)</f>
        <v>0.59944465969262561</v>
      </c>
    </row>
    <row r="386" spans="1:14">
      <c r="A386">
        <v>107</v>
      </c>
      <c r="B386">
        <v>4</v>
      </c>
      <c r="C386" t="s">
        <v>1118</v>
      </c>
      <c r="D386" t="s">
        <v>1112</v>
      </c>
      <c r="E386">
        <v>77</v>
      </c>
      <c r="F386">
        <f>B386</f>
        <v>4</v>
      </c>
      <c r="G386" t="str">
        <f>UPPER(E386)&amp;"-"&amp;F386</f>
        <v>77-4</v>
      </c>
      <c r="H386">
        <v>4</v>
      </c>
      <c r="I386" t="s">
        <v>1118</v>
      </c>
      <c r="J386" t="s">
        <v>1118</v>
      </c>
      <c r="K386">
        <v>7</v>
      </c>
      <c r="L386" t="s">
        <v>1119</v>
      </c>
      <c r="M386" t="s">
        <v>294</v>
      </c>
      <c r="N386">
        <f>VLOOKUP(G386,Sheet4!$A$2:$J$578,9)</f>
        <v>0.59944465969262561</v>
      </c>
    </row>
    <row r="387" spans="1:14">
      <c r="A387">
        <v>108</v>
      </c>
      <c r="B387">
        <v>5</v>
      </c>
      <c r="C387" t="s">
        <v>1120</v>
      </c>
      <c r="D387" t="s">
        <v>1112</v>
      </c>
      <c r="E387">
        <v>77</v>
      </c>
      <c r="F387">
        <f>B387</f>
        <v>5</v>
      </c>
      <c r="G387" t="str">
        <f>UPPER(E387)&amp;"-"&amp;F387</f>
        <v>77-5</v>
      </c>
      <c r="H387">
        <v>5</v>
      </c>
      <c r="I387" t="s">
        <v>1120</v>
      </c>
      <c r="J387" t="s">
        <v>1120</v>
      </c>
      <c r="K387">
        <v>8</v>
      </c>
      <c r="L387" t="s">
        <v>292</v>
      </c>
      <c r="M387" t="s">
        <v>294</v>
      </c>
      <c r="N387">
        <f>VLOOKUP(G387,Sheet4!$A$2:$J$578,9)</f>
        <v>0.59944465969262561</v>
      </c>
    </row>
    <row r="388" spans="1:14">
      <c r="A388">
        <v>109</v>
      </c>
      <c r="B388">
        <v>6</v>
      </c>
      <c r="C388" t="s">
        <v>1121</v>
      </c>
      <c r="D388" t="s">
        <v>1112</v>
      </c>
      <c r="E388">
        <v>77</v>
      </c>
      <c r="F388">
        <f>B388</f>
        <v>6</v>
      </c>
      <c r="G388" t="str">
        <f>UPPER(E388)&amp;"-"&amp;F388</f>
        <v>77-6</v>
      </c>
      <c r="H388">
        <v>6</v>
      </c>
      <c r="I388" t="s">
        <v>1122</v>
      </c>
      <c r="J388" t="s">
        <v>1122</v>
      </c>
      <c r="K388">
        <v>6</v>
      </c>
      <c r="L388" t="s">
        <v>511</v>
      </c>
      <c r="M388" t="s">
        <v>294</v>
      </c>
      <c r="N388">
        <f>VLOOKUP(G388,Sheet4!$A$2:$J$578,9)</f>
        <v>0.59944465969262561</v>
      </c>
    </row>
    <row r="389" spans="1:14">
      <c r="A389">
        <v>110</v>
      </c>
      <c r="B389">
        <v>7</v>
      </c>
      <c r="C389" t="s">
        <v>1123</v>
      </c>
      <c r="D389" t="s">
        <v>1112</v>
      </c>
      <c r="E389">
        <v>77</v>
      </c>
      <c r="F389">
        <f>B389</f>
        <v>7</v>
      </c>
      <c r="G389" t="str">
        <f>UPPER(E389)&amp;"-"&amp;F389</f>
        <v>77-7</v>
      </c>
      <c r="H389">
        <v>7</v>
      </c>
      <c r="I389" t="s">
        <v>1123</v>
      </c>
      <c r="J389" t="s">
        <v>1123</v>
      </c>
      <c r="K389">
        <v>10</v>
      </c>
      <c r="L389" t="s">
        <v>565</v>
      </c>
      <c r="M389" t="s">
        <v>294</v>
      </c>
      <c r="N389">
        <f>VLOOKUP(G389,Sheet4!$A$2:$J$578,9)</f>
        <v>0.59944465969262561</v>
      </c>
    </row>
    <row r="390" spans="1:14">
      <c r="A390">
        <v>111</v>
      </c>
      <c r="B390">
        <v>8</v>
      </c>
      <c r="C390" t="s">
        <v>1124</v>
      </c>
      <c r="D390" t="s">
        <v>1112</v>
      </c>
      <c r="E390">
        <v>77</v>
      </c>
      <c r="F390">
        <f>B390</f>
        <v>8</v>
      </c>
      <c r="G390" t="str">
        <f>UPPER(E390)&amp;"-"&amp;F390</f>
        <v>77-8</v>
      </c>
      <c r="H390">
        <v>8</v>
      </c>
      <c r="I390" t="s">
        <v>1124</v>
      </c>
      <c r="J390" t="s">
        <v>1125</v>
      </c>
      <c r="K390">
        <v>12</v>
      </c>
      <c r="L390" t="s">
        <v>1126</v>
      </c>
      <c r="M390" t="s">
        <v>34</v>
      </c>
      <c r="N390">
        <f>VLOOKUP(G390,Sheet4!$A$2:$J$578,9)</f>
        <v>0.59944465969262561</v>
      </c>
    </row>
    <row r="391" spans="1:14">
      <c r="A391">
        <v>112</v>
      </c>
      <c r="B391">
        <v>9</v>
      </c>
      <c r="C391" t="s">
        <v>1127</v>
      </c>
      <c r="D391" t="s">
        <v>1112</v>
      </c>
      <c r="E391">
        <v>77</v>
      </c>
      <c r="F391">
        <f>B391</f>
        <v>9</v>
      </c>
      <c r="G391" t="str">
        <f>UPPER(E391)&amp;"-"&amp;F391</f>
        <v>77-9</v>
      </c>
      <c r="H391">
        <v>9</v>
      </c>
      <c r="I391" t="s">
        <v>1127</v>
      </c>
      <c r="J391" t="s">
        <v>1127</v>
      </c>
      <c r="K391">
        <v>8</v>
      </c>
      <c r="L391" t="s">
        <v>517</v>
      </c>
      <c r="M391" t="s">
        <v>34</v>
      </c>
      <c r="N391">
        <f>VLOOKUP(G391,Sheet4!$A$2:$J$578,9)</f>
        <v>0.59944465969262561</v>
      </c>
    </row>
    <row r="392" spans="1:14">
      <c r="A392">
        <v>92</v>
      </c>
      <c r="B392">
        <v>1</v>
      </c>
      <c r="C392" t="s">
        <v>1087</v>
      </c>
      <c r="D392" t="s">
        <v>1088</v>
      </c>
      <c r="E392">
        <v>78</v>
      </c>
      <c r="F392">
        <f>B392</f>
        <v>1</v>
      </c>
      <c r="G392" t="str">
        <f>UPPER(E392)&amp;"-"&amp;F392</f>
        <v>78-1</v>
      </c>
      <c r="H392">
        <v>1</v>
      </c>
      <c r="I392" t="s">
        <v>1087</v>
      </c>
      <c r="J392" t="s">
        <v>1089</v>
      </c>
      <c r="K392">
        <v>16</v>
      </c>
      <c r="L392" t="s">
        <v>25</v>
      </c>
      <c r="M392" t="s">
        <v>294</v>
      </c>
      <c r="N392">
        <f>VLOOKUP(G392,Sheet4!$A$2:$J$578,9)</f>
        <v>0.44232096568860529</v>
      </c>
    </row>
    <row r="393" spans="1:14">
      <c r="A393">
        <v>101</v>
      </c>
      <c r="B393">
        <v>10</v>
      </c>
      <c r="C393" t="s">
        <v>1104</v>
      </c>
      <c r="D393" t="s">
        <v>1088</v>
      </c>
      <c r="E393">
        <v>78</v>
      </c>
      <c r="F393">
        <f>B393</f>
        <v>10</v>
      </c>
      <c r="G393" t="str">
        <f>UPPER(E393)&amp;"-"&amp;F393</f>
        <v>78-10</v>
      </c>
      <c r="H393">
        <v>10</v>
      </c>
      <c r="I393" t="s">
        <v>1105</v>
      </c>
      <c r="J393" t="s">
        <v>1105</v>
      </c>
      <c r="K393">
        <v>11</v>
      </c>
      <c r="L393" t="s">
        <v>1106</v>
      </c>
      <c r="M393" t="s">
        <v>294</v>
      </c>
      <c r="N393">
        <f>VLOOKUP(G393,Sheet4!$A$2:$J$578,9)</f>
        <v>0.44232096568860529</v>
      </c>
    </row>
    <row r="394" spans="1:14">
      <c r="A394">
        <v>102</v>
      </c>
      <c r="B394">
        <v>11</v>
      </c>
      <c r="C394" t="s">
        <v>1107</v>
      </c>
      <c r="D394" t="s">
        <v>1088</v>
      </c>
      <c r="E394">
        <v>78</v>
      </c>
      <c r="F394">
        <f>B394</f>
        <v>11</v>
      </c>
      <c r="G394" t="str">
        <f>UPPER(E394)&amp;"-"&amp;F394</f>
        <v>78-11</v>
      </c>
      <c r="H394">
        <v>11</v>
      </c>
      <c r="I394" t="s">
        <v>1107</v>
      </c>
      <c r="J394" t="s">
        <v>1107</v>
      </c>
      <c r="K394">
        <v>6</v>
      </c>
      <c r="L394" t="s">
        <v>1108</v>
      </c>
      <c r="M394" t="s">
        <v>34</v>
      </c>
      <c r="N394">
        <f>VLOOKUP(G394,Sheet4!$A$2:$J$578,9)</f>
        <v>0.44232096568860529</v>
      </c>
    </row>
    <row r="395" spans="1:14">
      <c r="A395">
        <v>103</v>
      </c>
      <c r="B395">
        <v>12</v>
      </c>
      <c r="C395" t="s">
        <v>1109</v>
      </c>
      <c r="D395" t="s">
        <v>1088</v>
      </c>
      <c r="E395">
        <v>78</v>
      </c>
      <c r="F395">
        <f>B395</f>
        <v>12</v>
      </c>
      <c r="G395" t="str">
        <f>UPPER(E395)&amp;"-"&amp;F395</f>
        <v>78-12</v>
      </c>
      <c r="H395">
        <v>12</v>
      </c>
      <c r="I395" t="s">
        <v>1109</v>
      </c>
      <c r="J395" t="s">
        <v>1109</v>
      </c>
      <c r="K395">
        <v>8</v>
      </c>
      <c r="L395" t="s">
        <v>1110</v>
      </c>
      <c r="M395" t="s">
        <v>34</v>
      </c>
      <c r="N395">
        <f>VLOOKUP(G395,Sheet4!$A$2:$J$578,9)</f>
        <v>0.44232096568860529</v>
      </c>
    </row>
    <row r="396" spans="1:14">
      <c r="A396">
        <v>93</v>
      </c>
      <c r="B396">
        <v>2</v>
      </c>
      <c r="C396" t="s">
        <v>1090</v>
      </c>
      <c r="D396" t="s">
        <v>1088</v>
      </c>
      <c r="E396">
        <v>78</v>
      </c>
      <c r="F396">
        <f>B396</f>
        <v>2</v>
      </c>
      <c r="G396" t="str">
        <f>UPPER(E396)&amp;"-"&amp;F396</f>
        <v>78-2</v>
      </c>
      <c r="H396">
        <v>2</v>
      </c>
      <c r="I396" t="s">
        <v>1090</v>
      </c>
      <c r="J396" t="s">
        <v>1090</v>
      </c>
      <c r="K396">
        <v>8</v>
      </c>
      <c r="L396" t="s">
        <v>219</v>
      </c>
      <c r="M396" t="s">
        <v>34</v>
      </c>
      <c r="N396">
        <f>VLOOKUP(G396,Sheet4!$A$2:$J$578,9)</f>
        <v>0.43115985397091389</v>
      </c>
    </row>
    <row r="397" spans="1:14">
      <c r="A397">
        <v>94</v>
      </c>
      <c r="B397">
        <v>3</v>
      </c>
      <c r="C397" t="s">
        <v>1091</v>
      </c>
      <c r="D397" t="s">
        <v>1088</v>
      </c>
      <c r="E397">
        <v>78</v>
      </c>
      <c r="F397">
        <f>B397</f>
        <v>3</v>
      </c>
      <c r="G397" t="str">
        <f>UPPER(E397)&amp;"-"&amp;F397</f>
        <v>78-3</v>
      </c>
      <c r="H397">
        <v>3</v>
      </c>
      <c r="I397" t="s">
        <v>1091</v>
      </c>
      <c r="J397" t="s">
        <v>1092</v>
      </c>
      <c r="K397">
        <v>16</v>
      </c>
      <c r="L397" t="s">
        <v>651</v>
      </c>
      <c r="M397" t="s">
        <v>294</v>
      </c>
      <c r="N397">
        <f>VLOOKUP(G397,Sheet4!$A$2:$J$578,9)</f>
        <v>0.36140580526339822</v>
      </c>
    </row>
    <row r="398" spans="1:14">
      <c r="A398">
        <v>95</v>
      </c>
      <c r="B398">
        <v>4</v>
      </c>
      <c r="C398" t="s">
        <v>1093</v>
      </c>
      <c r="D398" t="s">
        <v>1088</v>
      </c>
      <c r="E398">
        <v>78</v>
      </c>
      <c r="F398">
        <f>B398</f>
        <v>4</v>
      </c>
      <c r="G398" t="str">
        <f>UPPER(E398)&amp;"-"&amp;F398</f>
        <v>78-4</v>
      </c>
      <c r="H398">
        <v>4</v>
      </c>
      <c r="I398" t="s">
        <v>1093</v>
      </c>
      <c r="J398" t="s">
        <v>1093</v>
      </c>
      <c r="K398">
        <v>6</v>
      </c>
      <c r="L398" t="s">
        <v>1094</v>
      </c>
      <c r="M398" t="s">
        <v>294</v>
      </c>
      <c r="N398">
        <f>VLOOKUP(G398,Sheet4!$A$2:$J$578,9)</f>
        <v>0.42989599686028257</v>
      </c>
    </row>
    <row r="399" spans="1:14">
      <c r="A399">
        <v>96</v>
      </c>
      <c r="B399">
        <v>5</v>
      </c>
      <c r="C399" t="s">
        <v>1095</v>
      </c>
      <c r="D399" t="s">
        <v>1088</v>
      </c>
      <c r="E399">
        <v>78</v>
      </c>
      <c r="F399">
        <f>B399</f>
        <v>5</v>
      </c>
      <c r="G399" t="str">
        <f>UPPER(E399)&amp;"-"&amp;F399</f>
        <v>78-5</v>
      </c>
      <c r="H399">
        <v>5</v>
      </c>
      <c r="I399" t="s">
        <v>1095</v>
      </c>
      <c r="J399" t="s">
        <v>1096</v>
      </c>
      <c r="K399">
        <v>17</v>
      </c>
      <c r="L399" t="s">
        <v>65</v>
      </c>
      <c r="M399" t="s">
        <v>294</v>
      </c>
      <c r="N399">
        <f>VLOOKUP(G399,Sheet4!$A$2:$J$578,9)</f>
        <v>0.43848563596881562</v>
      </c>
    </row>
    <row r="400" spans="1:14">
      <c r="A400">
        <v>98</v>
      </c>
      <c r="B400">
        <v>7</v>
      </c>
      <c r="C400" t="s">
        <v>1097</v>
      </c>
      <c r="D400" t="s">
        <v>1088</v>
      </c>
      <c r="E400">
        <v>78</v>
      </c>
      <c r="F400">
        <f>B400</f>
        <v>7</v>
      </c>
      <c r="G400" t="str">
        <f>UPPER(E400)&amp;"-"&amp;F400</f>
        <v>78-7</v>
      </c>
      <c r="H400">
        <v>7</v>
      </c>
      <c r="I400" t="s">
        <v>1097</v>
      </c>
      <c r="J400" t="s">
        <v>1097</v>
      </c>
      <c r="K400">
        <v>6</v>
      </c>
      <c r="L400" t="s">
        <v>1098</v>
      </c>
      <c r="M400" t="s">
        <v>294</v>
      </c>
      <c r="N400">
        <f>VLOOKUP(G400,Sheet4!$A$2:$J$578,9)</f>
        <v>0.49323925172300626</v>
      </c>
    </row>
    <row r="401" spans="1:14">
      <c r="A401">
        <v>99</v>
      </c>
      <c r="B401">
        <v>8</v>
      </c>
      <c r="C401" t="s">
        <v>1099</v>
      </c>
      <c r="D401" t="s">
        <v>1088</v>
      </c>
      <c r="E401">
        <v>78</v>
      </c>
      <c r="F401">
        <f>B401</f>
        <v>8</v>
      </c>
      <c r="G401" t="str">
        <f>UPPER(E401)&amp;"-"&amp;F401</f>
        <v>78-8</v>
      </c>
      <c r="H401">
        <v>8</v>
      </c>
      <c r="I401" t="s">
        <v>1099</v>
      </c>
      <c r="J401" t="s">
        <v>1100</v>
      </c>
      <c r="K401">
        <v>18</v>
      </c>
      <c r="L401" t="s">
        <v>217</v>
      </c>
      <c r="M401" t="s">
        <v>294</v>
      </c>
      <c r="N401">
        <f>VLOOKUP(G401,Sheet4!$A$2:$J$578,9)</f>
        <v>0.55557228065554032</v>
      </c>
    </row>
    <row r="402" spans="1:14">
      <c r="A402">
        <v>100</v>
      </c>
      <c r="B402">
        <v>9</v>
      </c>
      <c r="C402" t="s">
        <v>1101</v>
      </c>
      <c r="D402" t="s">
        <v>1088</v>
      </c>
      <c r="E402">
        <v>78</v>
      </c>
      <c r="F402">
        <f>B402</f>
        <v>9</v>
      </c>
      <c r="G402" t="str">
        <f>UPPER(E402)&amp;"-"&amp;F402</f>
        <v>78-9</v>
      </c>
      <c r="H402">
        <v>9</v>
      </c>
      <c r="I402" t="s">
        <v>1102</v>
      </c>
      <c r="J402" t="s">
        <v>1102</v>
      </c>
      <c r="K402">
        <v>8</v>
      </c>
      <c r="L402" t="s">
        <v>1103</v>
      </c>
      <c r="M402" t="s">
        <v>34</v>
      </c>
      <c r="N402">
        <f>VLOOKUP(G402,Sheet4!$A$2:$J$578,9)</f>
        <v>0.4590426452767038</v>
      </c>
    </row>
    <row r="403" spans="1:14">
      <c r="A403">
        <v>89</v>
      </c>
      <c r="B403">
        <v>1</v>
      </c>
      <c r="C403" t="s">
        <v>1083</v>
      </c>
      <c r="D403" t="s">
        <v>1084</v>
      </c>
      <c r="E403">
        <v>79</v>
      </c>
      <c r="F403">
        <f>B403</f>
        <v>1</v>
      </c>
      <c r="G403" t="str">
        <f>UPPER(E403)&amp;"-"&amp;F403</f>
        <v>79-1</v>
      </c>
      <c r="H403">
        <v>1</v>
      </c>
      <c r="I403" t="s">
        <v>1083</v>
      </c>
      <c r="J403" t="s">
        <v>1083</v>
      </c>
      <c r="K403">
        <v>9</v>
      </c>
      <c r="L403" t="s">
        <v>763</v>
      </c>
      <c r="M403" t="s">
        <v>294</v>
      </c>
      <c r="N403">
        <f>VLOOKUP(G403,Sheet4!$A$2:$J$578,9)</f>
        <v>0.60944990714213731</v>
      </c>
    </row>
    <row r="404" spans="1:14">
      <c r="A404">
        <v>90</v>
      </c>
      <c r="B404">
        <v>2</v>
      </c>
      <c r="C404" t="s">
        <v>1085</v>
      </c>
      <c r="D404" t="s">
        <v>1084</v>
      </c>
      <c r="E404">
        <v>79</v>
      </c>
      <c r="F404">
        <f>B404</f>
        <v>2</v>
      </c>
      <c r="G404" t="str">
        <f>UPPER(E404)&amp;"-"&amp;F404</f>
        <v>79-2</v>
      </c>
      <c r="H404">
        <v>2</v>
      </c>
      <c r="I404" t="s">
        <v>1085</v>
      </c>
      <c r="J404" t="s">
        <v>1085</v>
      </c>
      <c r="K404">
        <v>6</v>
      </c>
      <c r="L404" t="s">
        <v>1065</v>
      </c>
      <c r="M404" t="s">
        <v>294</v>
      </c>
      <c r="N404">
        <f>VLOOKUP(G404,Sheet4!$A$2:$J$578,9)</f>
        <v>0.59328502540034556</v>
      </c>
    </row>
    <row r="405" spans="1:14">
      <c r="A405">
        <v>91</v>
      </c>
      <c r="B405">
        <v>3</v>
      </c>
      <c r="C405" t="s">
        <v>1086</v>
      </c>
      <c r="D405" t="s">
        <v>1084</v>
      </c>
      <c r="E405">
        <v>79</v>
      </c>
      <c r="F405">
        <f>B405</f>
        <v>3</v>
      </c>
      <c r="G405" t="str">
        <f>UPPER(E405)&amp;"-"&amp;F405</f>
        <v>79-3</v>
      </c>
      <c r="H405">
        <v>3</v>
      </c>
      <c r="I405" t="s">
        <v>1086</v>
      </c>
      <c r="J405" t="s">
        <v>1086</v>
      </c>
      <c r="K405">
        <v>8</v>
      </c>
      <c r="L405" t="s">
        <v>42</v>
      </c>
      <c r="M405" t="s">
        <v>34</v>
      </c>
      <c r="N405">
        <f>VLOOKUP(G405,Sheet4!$A$2:$J$578,9)</f>
        <v>0.51229106671020985</v>
      </c>
    </row>
    <row r="406" spans="1:14">
      <c r="A406">
        <v>85</v>
      </c>
      <c r="B406">
        <v>2</v>
      </c>
      <c r="C406" t="s">
        <v>1074</v>
      </c>
      <c r="D406" t="s">
        <v>1075</v>
      </c>
      <c r="E406">
        <v>80</v>
      </c>
      <c r="F406">
        <f>B406</f>
        <v>2</v>
      </c>
      <c r="G406" t="str">
        <f>UPPER(E406)&amp;"-"&amp;F406</f>
        <v>80-2</v>
      </c>
      <c r="H406">
        <v>2</v>
      </c>
      <c r="I406" t="s">
        <v>1076</v>
      </c>
      <c r="J406" t="s">
        <v>1076</v>
      </c>
      <c r="K406">
        <v>8</v>
      </c>
      <c r="L406" t="s">
        <v>1077</v>
      </c>
      <c r="M406" t="s">
        <v>294</v>
      </c>
      <c r="N406">
        <f>VLOOKUP(G406,Sheet4!$A$2:$J$578,9)</f>
        <v>0.54480350273873046</v>
      </c>
    </row>
    <row r="407" spans="1:14">
      <c r="A407">
        <v>86</v>
      </c>
      <c r="B407">
        <v>3</v>
      </c>
      <c r="C407" t="s">
        <v>1078</v>
      </c>
      <c r="D407" t="s">
        <v>1075</v>
      </c>
      <c r="E407">
        <v>80</v>
      </c>
      <c r="F407">
        <f>B407</f>
        <v>3</v>
      </c>
      <c r="G407" t="str">
        <f>UPPER(E407)&amp;"-"&amp;F407</f>
        <v>80-3</v>
      </c>
      <c r="H407">
        <v>3</v>
      </c>
      <c r="I407" t="s">
        <v>1078</v>
      </c>
      <c r="J407" t="s">
        <v>1079</v>
      </c>
      <c r="K407">
        <v>8</v>
      </c>
      <c r="L407" t="s">
        <v>39</v>
      </c>
      <c r="M407" t="s">
        <v>34</v>
      </c>
      <c r="N407">
        <f>VLOOKUP(G407,Sheet4!$A$2:$J$578,9)</f>
        <v>0.53090658310969852</v>
      </c>
    </row>
    <row r="408" spans="1:14">
      <c r="A408">
        <v>87</v>
      </c>
      <c r="B408">
        <v>4</v>
      </c>
      <c r="C408" t="s">
        <v>1080</v>
      </c>
      <c r="D408" t="s">
        <v>1075</v>
      </c>
      <c r="E408">
        <v>80</v>
      </c>
      <c r="F408">
        <f>B408</f>
        <v>4</v>
      </c>
      <c r="G408" t="str">
        <f>UPPER(E408)&amp;"-"&amp;F408</f>
        <v>80-4</v>
      </c>
      <c r="H408">
        <v>4</v>
      </c>
      <c r="I408" t="s">
        <v>1080</v>
      </c>
      <c r="J408" t="s">
        <v>1081</v>
      </c>
      <c r="K408">
        <v>18</v>
      </c>
      <c r="L408" t="s">
        <v>328</v>
      </c>
      <c r="M408" t="s">
        <v>294</v>
      </c>
      <c r="N408">
        <f>VLOOKUP(G408,Sheet4!$A$2:$J$578,9)</f>
        <v>0.51498017102491012</v>
      </c>
    </row>
    <row r="409" spans="1:14">
      <c r="A409">
        <v>88</v>
      </c>
      <c r="B409">
        <v>5</v>
      </c>
      <c r="C409" t="s">
        <v>1082</v>
      </c>
      <c r="D409" t="s">
        <v>1075</v>
      </c>
      <c r="E409">
        <v>80</v>
      </c>
      <c r="F409">
        <f>B409</f>
        <v>5</v>
      </c>
      <c r="G409" t="str">
        <f>UPPER(E409)&amp;"-"&amp;F409</f>
        <v>80-5</v>
      </c>
      <c r="H409">
        <v>5</v>
      </c>
      <c r="I409" t="s">
        <v>1082</v>
      </c>
      <c r="J409" t="s">
        <v>1082</v>
      </c>
      <c r="K409">
        <v>5</v>
      </c>
      <c r="L409" t="s">
        <v>105</v>
      </c>
      <c r="M409" t="s">
        <v>294</v>
      </c>
      <c r="N409">
        <f>VLOOKUP(G409,Sheet4!$A$2:$J$578,9)</f>
        <v>0.53584851344219298</v>
      </c>
    </row>
    <row r="410" spans="1:14">
      <c r="A410">
        <v>81</v>
      </c>
      <c r="B410">
        <v>1</v>
      </c>
      <c r="C410" t="s">
        <v>1069</v>
      </c>
      <c r="D410" t="s">
        <v>1070</v>
      </c>
      <c r="E410">
        <v>81</v>
      </c>
      <c r="F410">
        <f>B410</f>
        <v>1</v>
      </c>
      <c r="G410" t="str">
        <f>UPPER(E410)&amp;"-"&amp;F410</f>
        <v>81-1</v>
      </c>
      <c r="H410">
        <v>1</v>
      </c>
      <c r="I410" t="s">
        <v>1069</v>
      </c>
      <c r="J410" t="s">
        <v>1069</v>
      </c>
      <c r="K410">
        <v>8</v>
      </c>
      <c r="L410" t="s">
        <v>299</v>
      </c>
      <c r="M410" t="s">
        <v>34</v>
      </c>
      <c r="N410">
        <f>VLOOKUP(G410,Sheet4!$A$2:$J$578,9)</f>
        <v>0.53965921999242716</v>
      </c>
    </row>
    <row r="411" spans="1:14">
      <c r="A411">
        <v>82</v>
      </c>
      <c r="B411">
        <v>2</v>
      </c>
      <c r="C411" t="s">
        <v>1071</v>
      </c>
      <c r="D411" t="s">
        <v>1070</v>
      </c>
      <c r="E411">
        <v>81</v>
      </c>
      <c r="F411">
        <f>B411</f>
        <v>2</v>
      </c>
      <c r="G411" t="str">
        <f>UPPER(E411)&amp;"-"&amp;F411</f>
        <v>81-2</v>
      </c>
      <c r="H411">
        <v>2</v>
      </c>
      <c r="I411" t="s">
        <v>1071</v>
      </c>
      <c r="J411" t="s">
        <v>1071</v>
      </c>
      <c r="K411">
        <v>6</v>
      </c>
      <c r="L411" t="s">
        <v>219</v>
      </c>
      <c r="M411" t="s">
        <v>34</v>
      </c>
      <c r="N411">
        <f>VLOOKUP(G411,Sheet4!$A$2:$J$578,9)</f>
        <v>0.59924336713945947</v>
      </c>
    </row>
    <row r="412" spans="1:14">
      <c r="A412">
        <v>83</v>
      </c>
      <c r="B412">
        <v>3</v>
      </c>
      <c r="C412" t="s">
        <v>1072</v>
      </c>
      <c r="D412" t="s">
        <v>1070</v>
      </c>
      <c r="E412">
        <v>81</v>
      </c>
      <c r="F412">
        <f>B412</f>
        <v>3</v>
      </c>
      <c r="G412" t="str">
        <f>UPPER(E412)&amp;"-"&amp;F412</f>
        <v>81-3</v>
      </c>
      <c r="H412">
        <v>3</v>
      </c>
      <c r="I412" t="s">
        <v>1072</v>
      </c>
      <c r="J412" t="s">
        <v>1072</v>
      </c>
      <c r="K412">
        <v>9</v>
      </c>
      <c r="L412" t="s">
        <v>1073</v>
      </c>
      <c r="M412" t="s">
        <v>294</v>
      </c>
      <c r="N412">
        <f>VLOOKUP(G412,Sheet4!$A$2:$J$578,9)</f>
        <v>0.52355578327142305</v>
      </c>
    </row>
    <row r="413" spans="1:14">
      <c r="A413">
        <v>79</v>
      </c>
      <c r="B413">
        <v>1</v>
      </c>
      <c r="C413" t="s">
        <v>1067</v>
      </c>
      <c r="D413" t="s">
        <v>1068</v>
      </c>
      <c r="E413">
        <v>82</v>
      </c>
      <c r="F413">
        <f>B413</f>
        <v>1</v>
      </c>
      <c r="G413" t="str">
        <f>UPPER(E413)&amp;"-"&amp;F413</f>
        <v>82-1</v>
      </c>
      <c r="H413">
        <v>1</v>
      </c>
      <c r="I413" t="s">
        <v>1067</v>
      </c>
      <c r="J413" t="s">
        <v>1067</v>
      </c>
      <c r="K413">
        <v>8</v>
      </c>
      <c r="L413" t="s">
        <v>105</v>
      </c>
      <c r="M413" t="s">
        <v>294</v>
      </c>
      <c r="N413">
        <f>VLOOKUP(G413,Sheet4!$A$2:$J$578,9)</f>
        <v>0.51658955136464801</v>
      </c>
    </row>
    <row r="414" spans="1:14">
      <c r="A414">
        <v>71</v>
      </c>
      <c r="B414">
        <v>1</v>
      </c>
      <c r="C414" t="s">
        <v>1054</v>
      </c>
      <c r="D414" t="s">
        <v>1055</v>
      </c>
      <c r="E414">
        <v>83</v>
      </c>
      <c r="F414">
        <f>B414</f>
        <v>1</v>
      </c>
      <c r="G414" t="str">
        <f>UPPER(E414)&amp;"-"&amp;F414</f>
        <v>83-1</v>
      </c>
      <c r="H414">
        <v>1</v>
      </c>
      <c r="I414" t="s">
        <v>1054</v>
      </c>
      <c r="J414" t="s">
        <v>1054</v>
      </c>
      <c r="K414">
        <v>8</v>
      </c>
      <c r="L414" t="s">
        <v>326</v>
      </c>
      <c r="M414" t="s">
        <v>34</v>
      </c>
      <c r="N414">
        <f>VLOOKUP(G414,Sheet4!$A$2:$J$578,9)</f>
        <v>0.40110090405365995</v>
      </c>
    </row>
    <row r="415" spans="1:14">
      <c r="A415">
        <v>72</v>
      </c>
      <c r="B415">
        <v>2</v>
      </c>
      <c r="C415" t="s">
        <v>1056</v>
      </c>
      <c r="D415" t="s">
        <v>1055</v>
      </c>
      <c r="E415">
        <v>83</v>
      </c>
      <c r="F415">
        <f>B415</f>
        <v>2</v>
      </c>
      <c r="G415" t="str">
        <f>UPPER(E415)&amp;"-"&amp;F415</f>
        <v>83-2</v>
      </c>
      <c r="H415">
        <v>2</v>
      </c>
      <c r="I415" t="s">
        <v>1056</v>
      </c>
      <c r="J415" t="s">
        <v>1056</v>
      </c>
      <c r="K415">
        <v>8</v>
      </c>
      <c r="L415" t="s">
        <v>532</v>
      </c>
      <c r="M415" t="s">
        <v>294</v>
      </c>
      <c r="N415">
        <f>VLOOKUP(G415,Sheet4!$A$2:$J$578,9)</f>
        <v>0.41077675637200711</v>
      </c>
    </row>
    <row r="416" spans="1:14">
      <c r="A416">
        <v>74</v>
      </c>
      <c r="B416">
        <v>4</v>
      </c>
      <c r="C416" t="s">
        <v>1057</v>
      </c>
      <c r="D416" t="s">
        <v>1055</v>
      </c>
      <c r="E416">
        <v>83</v>
      </c>
      <c r="F416">
        <f>B416</f>
        <v>4</v>
      </c>
      <c r="G416" t="str">
        <f>UPPER(E416)&amp;"-"&amp;F416</f>
        <v>83-4</v>
      </c>
      <c r="H416">
        <v>4</v>
      </c>
      <c r="I416" t="s">
        <v>1058</v>
      </c>
      <c r="J416" t="s">
        <v>1059</v>
      </c>
      <c r="K416">
        <v>8</v>
      </c>
      <c r="L416" t="s">
        <v>1060</v>
      </c>
      <c r="M416" t="s">
        <v>34</v>
      </c>
      <c r="N416">
        <f>VLOOKUP(G416,Sheet4!$A$2:$J$578,9)</f>
        <v>0.32378928387429162</v>
      </c>
    </row>
    <row r="417" spans="1:14">
      <c r="A417">
        <v>75</v>
      </c>
      <c r="B417">
        <v>5</v>
      </c>
      <c r="C417" t="s">
        <v>1061</v>
      </c>
      <c r="D417" t="s">
        <v>1055</v>
      </c>
      <c r="E417">
        <v>83</v>
      </c>
      <c r="F417">
        <f>B417</f>
        <v>5</v>
      </c>
      <c r="G417" t="str">
        <f>UPPER(E417)&amp;"-"&amp;F417</f>
        <v>83-5</v>
      </c>
      <c r="H417">
        <v>5</v>
      </c>
      <c r="I417" t="s">
        <v>1061</v>
      </c>
      <c r="J417" t="s">
        <v>1061</v>
      </c>
      <c r="K417">
        <v>8</v>
      </c>
      <c r="L417" t="s">
        <v>290</v>
      </c>
      <c r="M417" t="s">
        <v>294</v>
      </c>
      <c r="N417">
        <f>VLOOKUP(G417,Sheet4!$A$2:$J$578,9)</f>
        <v>0.30721859648626076</v>
      </c>
    </row>
    <row r="418" spans="1:14">
      <c r="A418">
        <v>76</v>
      </c>
      <c r="B418">
        <v>6</v>
      </c>
      <c r="C418" t="s">
        <v>1062</v>
      </c>
      <c r="D418" t="s">
        <v>1055</v>
      </c>
      <c r="E418">
        <v>83</v>
      </c>
      <c r="F418">
        <f>B418</f>
        <v>6</v>
      </c>
      <c r="G418" t="str">
        <f>UPPER(E418)&amp;"-"&amp;F418</f>
        <v>83-6</v>
      </c>
      <c r="H418">
        <v>6</v>
      </c>
      <c r="I418" t="s">
        <v>1063</v>
      </c>
      <c r="J418" t="s">
        <v>1064</v>
      </c>
      <c r="K418">
        <v>27</v>
      </c>
      <c r="L418" t="s">
        <v>1065</v>
      </c>
      <c r="M418" t="s">
        <v>294</v>
      </c>
      <c r="N418">
        <f>VLOOKUP(G418,Sheet4!$A$2:$J$578,9)</f>
        <v>0.40350079563537167</v>
      </c>
    </row>
    <row r="419" spans="1:14">
      <c r="A419">
        <v>78</v>
      </c>
      <c r="B419">
        <v>8</v>
      </c>
      <c r="C419" t="s">
        <v>1066</v>
      </c>
      <c r="D419" t="s">
        <v>1055</v>
      </c>
      <c r="E419">
        <v>83</v>
      </c>
      <c r="F419">
        <f>B419</f>
        <v>8</v>
      </c>
      <c r="G419" t="str">
        <f>UPPER(E419)&amp;"-"&amp;F419</f>
        <v>83-8</v>
      </c>
      <c r="H419">
        <v>8</v>
      </c>
      <c r="I419" t="s">
        <v>1066</v>
      </c>
      <c r="J419" t="s">
        <v>1066</v>
      </c>
      <c r="K419">
        <v>5</v>
      </c>
      <c r="L419" t="s">
        <v>62</v>
      </c>
      <c r="M419" t="s">
        <v>34</v>
      </c>
      <c r="N419">
        <f>VLOOKUP(G419,Sheet4!$A$2:$J$578,9)</f>
        <v>0.39592612851970516</v>
      </c>
    </row>
    <row r="420" spans="1:14">
      <c r="A420">
        <v>66</v>
      </c>
      <c r="B420">
        <v>1</v>
      </c>
      <c r="C420" t="s">
        <v>1045</v>
      </c>
      <c r="D420" t="s">
        <v>1046</v>
      </c>
      <c r="E420">
        <v>84</v>
      </c>
      <c r="F420">
        <f>B420</f>
        <v>1</v>
      </c>
      <c r="G420" t="str">
        <f>UPPER(E420)&amp;"-"&amp;F420</f>
        <v>84-1</v>
      </c>
      <c r="H420">
        <v>1</v>
      </c>
      <c r="I420" t="s">
        <v>1045</v>
      </c>
      <c r="J420" t="s">
        <v>1047</v>
      </c>
      <c r="K420">
        <v>16</v>
      </c>
      <c r="L420" t="s">
        <v>65</v>
      </c>
      <c r="M420" t="s">
        <v>294</v>
      </c>
      <c r="N420">
        <f>VLOOKUP(G420,Sheet4!$A$2:$J$578,9)</f>
        <v>0.52220016907413536</v>
      </c>
    </row>
    <row r="421" spans="1:14">
      <c r="A421">
        <v>67</v>
      </c>
      <c r="B421">
        <v>2</v>
      </c>
      <c r="C421" t="s">
        <v>1048</v>
      </c>
      <c r="D421" t="s">
        <v>1046</v>
      </c>
      <c r="E421">
        <v>84</v>
      </c>
      <c r="F421">
        <f>B421</f>
        <v>2</v>
      </c>
      <c r="G421" t="str">
        <f>UPPER(E421)&amp;"-"&amp;F421</f>
        <v>84-2</v>
      </c>
      <c r="H421">
        <v>2</v>
      </c>
      <c r="I421" t="s">
        <v>1049</v>
      </c>
      <c r="J421" t="s">
        <v>1049</v>
      </c>
      <c r="K421">
        <v>8</v>
      </c>
      <c r="L421" t="s">
        <v>219</v>
      </c>
      <c r="M421" t="s">
        <v>34</v>
      </c>
      <c r="N421">
        <f>VLOOKUP(G421,Sheet4!$A$2:$J$578,9)</f>
        <v>0.42178597079243474</v>
      </c>
    </row>
    <row r="422" spans="1:14">
      <c r="A422">
        <v>68</v>
      </c>
      <c r="B422">
        <v>3</v>
      </c>
      <c r="C422" t="s">
        <v>1050</v>
      </c>
      <c r="D422" t="s">
        <v>1046</v>
      </c>
      <c r="E422">
        <v>84</v>
      </c>
      <c r="F422">
        <f>B422</f>
        <v>3</v>
      </c>
      <c r="G422" t="str">
        <f>UPPER(E422)&amp;"-"&amp;F422</f>
        <v>84-3</v>
      </c>
      <c r="H422">
        <v>3</v>
      </c>
      <c r="I422" t="s">
        <v>1050</v>
      </c>
      <c r="J422" t="s">
        <v>1050</v>
      </c>
      <c r="K422">
        <v>12</v>
      </c>
      <c r="L422" t="s">
        <v>328</v>
      </c>
      <c r="M422" t="s">
        <v>294</v>
      </c>
      <c r="N422">
        <f>VLOOKUP(G422,Sheet4!$A$2:$J$578,9)</f>
        <v>0.39750903387934039</v>
      </c>
    </row>
    <row r="423" spans="1:14">
      <c r="A423">
        <v>69</v>
      </c>
      <c r="B423">
        <v>4</v>
      </c>
      <c r="C423" t="s">
        <v>1051</v>
      </c>
      <c r="D423" t="s">
        <v>1046</v>
      </c>
      <c r="E423">
        <v>84</v>
      </c>
      <c r="F423">
        <f>B423</f>
        <v>4</v>
      </c>
      <c r="G423" t="str">
        <f>UPPER(E423)&amp;"-"&amp;F423</f>
        <v>84-4</v>
      </c>
      <c r="H423">
        <v>4</v>
      </c>
      <c r="I423" t="s">
        <v>1051</v>
      </c>
      <c r="J423" t="s">
        <v>1051</v>
      </c>
      <c r="K423">
        <v>7</v>
      </c>
      <c r="L423" t="s">
        <v>499</v>
      </c>
      <c r="M423" t="s">
        <v>34</v>
      </c>
      <c r="N423">
        <f>VLOOKUP(G423,Sheet4!$A$2:$J$578,9)</f>
        <v>0.39980445246690732</v>
      </c>
    </row>
    <row r="424" spans="1:14">
      <c r="A424">
        <v>70</v>
      </c>
      <c r="B424">
        <v>5</v>
      </c>
      <c r="C424" t="s">
        <v>1052</v>
      </c>
      <c r="D424" t="s">
        <v>1046</v>
      </c>
      <c r="E424">
        <v>84</v>
      </c>
      <c r="F424">
        <f>B424</f>
        <v>5</v>
      </c>
      <c r="G424" t="str">
        <f>UPPER(E424)&amp;"-"&amp;F424</f>
        <v>84-5</v>
      </c>
      <c r="H424">
        <v>5</v>
      </c>
      <c r="I424" t="s">
        <v>1052</v>
      </c>
      <c r="J424" t="s">
        <v>1053</v>
      </c>
      <c r="K424">
        <v>9</v>
      </c>
      <c r="L424" t="s">
        <v>546</v>
      </c>
      <c r="M424" t="s">
        <v>34</v>
      </c>
      <c r="N424">
        <f>VLOOKUP(G424,Sheet4!$A$2:$J$578,9)</f>
        <v>0.44591868531973167</v>
      </c>
    </row>
    <row r="425" spans="1:14">
      <c r="A425">
        <v>61</v>
      </c>
      <c r="B425">
        <v>1</v>
      </c>
      <c r="C425" t="s">
        <v>1035</v>
      </c>
      <c r="D425" t="s">
        <v>1036</v>
      </c>
      <c r="E425">
        <v>85</v>
      </c>
      <c r="F425">
        <f>B425</f>
        <v>1</v>
      </c>
      <c r="G425" t="str">
        <f>UPPER(E425)&amp;"-"&amp;F425</f>
        <v>85-1</v>
      </c>
      <c r="H425">
        <v>1</v>
      </c>
      <c r="I425" t="s">
        <v>1035</v>
      </c>
      <c r="J425" t="s">
        <v>1035</v>
      </c>
      <c r="K425">
        <v>13</v>
      </c>
      <c r="L425" t="s">
        <v>290</v>
      </c>
      <c r="M425" t="s">
        <v>294</v>
      </c>
      <c r="N425">
        <f>VLOOKUP(G425,Sheet4!$A$2:$J$578,9)</f>
        <v>0.46474319573181228</v>
      </c>
    </row>
    <row r="426" spans="1:14">
      <c r="A426">
        <v>62</v>
      </c>
      <c r="B426">
        <v>2</v>
      </c>
      <c r="C426" t="s">
        <v>1037</v>
      </c>
      <c r="D426" t="s">
        <v>1036</v>
      </c>
      <c r="E426">
        <v>85</v>
      </c>
      <c r="F426">
        <f>B426</f>
        <v>2</v>
      </c>
      <c r="G426" t="str">
        <f>UPPER(E426)&amp;"-"&amp;F426</f>
        <v>85-2</v>
      </c>
      <c r="H426">
        <v>2</v>
      </c>
      <c r="I426" t="s">
        <v>1037</v>
      </c>
      <c r="J426" t="s">
        <v>1037</v>
      </c>
      <c r="K426">
        <v>8</v>
      </c>
      <c r="L426" t="s">
        <v>1038</v>
      </c>
      <c r="M426" t="s">
        <v>294</v>
      </c>
      <c r="N426">
        <f>VLOOKUP(G426,Sheet4!$A$2:$J$578,9)</f>
        <v>0.47967097830640143</v>
      </c>
    </row>
    <row r="427" spans="1:14">
      <c r="A427">
        <v>63</v>
      </c>
      <c r="B427">
        <v>3</v>
      </c>
      <c r="C427" t="s">
        <v>1039</v>
      </c>
      <c r="D427" t="s">
        <v>1036</v>
      </c>
      <c r="E427">
        <v>85</v>
      </c>
      <c r="F427">
        <f>B427</f>
        <v>3</v>
      </c>
      <c r="G427" t="str">
        <f>UPPER(E427)&amp;"-"&amp;F427</f>
        <v>85-3</v>
      </c>
      <c r="H427">
        <v>3</v>
      </c>
      <c r="I427" t="s">
        <v>1040</v>
      </c>
      <c r="J427" t="s">
        <v>1040</v>
      </c>
      <c r="K427">
        <v>8</v>
      </c>
      <c r="L427" t="s">
        <v>724</v>
      </c>
      <c r="M427" t="s">
        <v>294</v>
      </c>
      <c r="N427">
        <f>VLOOKUP(G427,Sheet4!$A$2:$J$578,9)</f>
        <v>0.39761715120138058</v>
      </c>
    </row>
    <row r="428" spans="1:14">
      <c r="A428">
        <v>64</v>
      </c>
      <c r="B428">
        <v>4</v>
      </c>
      <c r="C428" t="s">
        <v>1041</v>
      </c>
      <c r="D428" t="s">
        <v>1036</v>
      </c>
      <c r="E428">
        <v>85</v>
      </c>
      <c r="F428">
        <f>B428</f>
        <v>4</v>
      </c>
      <c r="G428" t="str">
        <f>UPPER(E428)&amp;"-"&amp;F428</f>
        <v>85-4</v>
      </c>
      <c r="H428">
        <v>4</v>
      </c>
      <c r="I428" t="s">
        <v>1041</v>
      </c>
      <c r="J428" t="s">
        <v>1041</v>
      </c>
      <c r="K428">
        <v>10</v>
      </c>
      <c r="L428" t="s">
        <v>1042</v>
      </c>
      <c r="M428" t="s">
        <v>294</v>
      </c>
      <c r="N428">
        <f>VLOOKUP(G428,Sheet4!$A$2:$J$578,9)</f>
        <v>0.40692256489904594</v>
      </c>
    </row>
    <row r="429" spans="1:14">
      <c r="A429">
        <v>65</v>
      </c>
      <c r="B429">
        <v>5</v>
      </c>
      <c r="C429" t="s">
        <v>1043</v>
      </c>
      <c r="D429" t="s">
        <v>1036</v>
      </c>
      <c r="E429">
        <v>85</v>
      </c>
      <c r="F429">
        <f>B429</f>
        <v>5</v>
      </c>
      <c r="G429" t="str">
        <f>UPPER(E429)&amp;"-"&amp;F429</f>
        <v>85-5</v>
      </c>
      <c r="H429">
        <v>5</v>
      </c>
      <c r="I429" t="s">
        <v>1043</v>
      </c>
      <c r="J429" t="s">
        <v>1043</v>
      </c>
      <c r="K429">
        <v>8</v>
      </c>
      <c r="L429" t="s">
        <v>1044</v>
      </c>
      <c r="M429" t="s">
        <v>34</v>
      </c>
      <c r="N429">
        <f>VLOOKUP(G429,Sheet4!$A$2:$J$578,9)</f>
        <v>0.48371076058097767</v>
      </c>
    </row>
    <row r="430" spans="1:14">
      <c r="A430">
        <v>57</v>
      </c>
      <c r="B430">
        <v>1</v>
      </c>
      <c r="C430" t="s">
        <v>1028</v>
      </c>
      <c r="D430" t="s">
        <v>1029</v>
      </c>
      <c r="E430">
        <v>86</v>
      </c>
      <c r="F430">
        <f>B430</f>
        <v>1</v>
      </c>
      <c r="G430" t="str">
        <f>UPPER(E430)&amp;"-"&amp;F430</f>
        <v>86-1</v>
      </c>
      <c r="H430">
        <v>1</v>
      </c>
      <c r="I430" t="s">
        <v>1028</v>
      </c>
      <c r="J430" t="s">
        <v>1028</v>
      </c>
      <c r="K430">
        <v>7</v>
      </c>
      <c r="L430" t="s">
        <v>102</v>
      </c>
      <c r="M430" t="s">
        <v>34</v>
      </c>
      <c r="N430">
        <f>VLOOKUP(G430,Sheet4!$A$2:$J$578,9)</f>
        <v>0.60433289650481892</v>
      </c>
    </row>
    <row r="431" spans="1:14">
      <c r="A431">
        <v>58</v>
      </c>
      <c r="B431">
        <v>2</v>
      </c>
      <c r="C431" t="s">
        <v>1030</v>
      </c>
      <c r="D431" t="s">
        <v>1029</v>
      </c>
      <c r="E431">
        <v>86</v>
      </c>
      <c r="F431">
        <f>B431</f>
        <v>2</v>
      </c>
      <c r="G431" t="str">
        <f>UPPER(E431)&amp;"-"&amp;F431</f>
        <v>86-2</v>
      </c>
      <c r="H431">
        <v>2</v>
      </c>
      <c r="I431" t="s">
        <v>1030</v>
      </c>
      <c r="J431" t="s">
        <v>1030</v>
      </c>
      <c r="K431">
        <v>9</v>
      </c>
      <c r="L431" t="s">
        <v>328</v>
      </c>
      <c r="M431" t="s">
        <v>294</v>
      </c>
      <c r="N431">
        <f>VLOOKUP(G431,Sheet4!$A$2:$J$578,9)</f>
        <v>0.59635324762624986</v>
      </c>
    </row>
    <row r="432" spans="1:14">
      <c r="A432">
        <v>59</v>
      </c>
      <c r="B432">
        <v>3</v>
      </c>
      <c r="C432" t="s">
        <v>1031</v>
      </c>
      <c r="D432" t="s">
        <v>1029</v>
      </c>
      <c r="E432">
        <v>86</v>
      </c>
      <c r="F432">
        <f>B432</f>
        <v>3</v>
      </c>
      <c r="G432" t="str">
        <f>UPPER(E432)&amp;"-"&amp;F432</f>
        <v>86-3</v>
      </c>
      <c r="H432">
        <v>3</v>
      </c>
      <c r="I432" t="s">
        <v>1031</v>
      </c>
      <c r="J432" t="s">
        <v>1032</v>
      </c>
      <c r="K432">
        <v>8</v>
      </c>
      <c r="L432" t="s">
        <v>742</v>
      </c>
      <c r="M432" t="s">
        <v>34</v>
      </c>
      <c r="N432">
        <f>VLOOKUP(G432,Sheet4!$A$2:$J$578,9)</f>
        <v>0.55329519683173678</v>
      </c>
    </row>
    <row r="433" spans="1:14">
      <c r="A433">
        <v>60</v>
      </c>
      <c r="B433">
        <v>4</v>
      </c>
      <c r="C433" t="s">
        <v>1033</v>
      </c>
      <c r="D433" t="s">
        <v>1029</v>
      </c>
      <c r="E433">
        <v>86</v>
      </c>
      <c r="F433">
        <f>B433</f>
        <v>4</v>
      </c>
      <c r="G433" t="str">
        <f>UPPER(E433)&amp;"-"&amp;F433</f>
        <v>86-4</v>
      </c>
      <c r="H433">
        <v>4</v>
      </c>
      <c r="I433" t="s">
        <v>1034</v>
      </c>
      <c r="J433" t="s">
        <v>1034</v>
      </c>
      <c r="K433">
        <v>11</v>
      </c>
      <c r="L433" t="s">
        <v>558</v>
      </c>
      <c r="M433" t="s">
        <v>294</v>
      </c>
      <c r="N433">
        <f>VLOOKUP(G433,Sheet4!$A$2:$J$578,9)</f>
        <v>0.53018977434616665</v>
      </c>
    </row>
    <row r="434" spans="1:14">
      <c r="A434">
        <v>54</v>
      </c>
      <c r="B434">
        <v>1</v>
      </c>
      <c r="C434" t="s">
        <v>1024</v>
      </c>
      <c r="D434" t="s">
        <v>1025</v>
      </c>
      <c r="E434">
        <v>87</v>
      </c>
      <c r="F434">
        <f>B434</f>
        <v>1</v>
      </c>
      <c r="G434" t="str">
        <f>UPPER(E434)&amp;"-"&amp;F434</f>
        <v>87-1</v>
      </c>
      <c r="H434">
        <v>1</v>
      </c>
      <c r="I434" t="s">
        <v>1024</v>
      </c>
      <c r="J434" t="s">
        <v>1024</v>
      </c>
      <c r="K434">
        <v>6</v>
      </c>
      <c r="L434" t="s">
        <v>102</v>
      </c>
      <c r="M434" t="s">
        <v>34</v>
      </c>
      <c r="N434">
        <f>VLOOKUP(G434,Sheet4!$A$2:$J$578,9)</f>
        <v>0.65940009340584838</v>
      </c>
    </row>
    <row r="435" spans="1:14">
      <c r="A435">
        <v>55</v>
      </c>
      <c r="B435">
        <v>2</v>
      </c>
      <c r="C435" t="s">
        <v>1026</v>
      </c>
      <c r="D435" t="s">
        <v>1025</v>
      </c>
      <c r="E435">
        <v>87</v>
      </c>
      <c r="F435">
        <f>B435</f>
        <v>2</v>
      </c>
      <c r="G435" t="str">
        <f>UPPER(E435)&amp;"-"&amp;F435</f>
        <v>87-2</v>
      </c>
      <c r="H435">
        <v>2</v>
      </c>
      <c r="I435" t="s">
        <v>1026</v>
      </c>
      <c r="J435" t="s">
        <v>1026</v>
      </c>
      <c r="K435">
        <v>10</v>
      </c>
      <c r="L435" t="s">
        <v>31</v>
      </c>
      <c r="M435" t="s">
        <v>34</v>
      </c>
      <c r="N435">
        <f>VLOOKUP(G435,Sheet4!$A$2:$J$578,9)</f>
        <v>0.63133880172111223</v>
      </c>
    </row>
    <row r="436" spans="1:14">
      <c r="A436">
        <v>56</v>
      </c>
      <c r="B436">
        <v>3</v>
      </c>
      <c r="C436" t="s">
        <v>1027</v>
      </c>
      <c r="D436" t="s">
        <v>1025</v>
      </c>
      <c r="E436">
        <v>87</v>
      </c>
      <c r="F436">
        <f>B436</f>
        <v>3</v>
      </c>
      <c r="G436" t="str">
        <f>UPPER(E436)&amp;"-"&amp;F436</f>
        <v>87-3</v>
      </c>
      <c r="H436">
        <v>3</v>
      </c>
      <c r="I436" t="s">
        <v>1027</v>
      </c>
      <c r="J436" t="s">
        <v>1027</v>
      </c>
      <c r="K436">
        <v>10</v>
      </c>
      <c r="L436" t="s">
        <v>328</v>
      </c>
      <c r="M436" t="s">
        <v>294</v>
      </c>
      <c r="N436">
        <f>VLOOKUP(G436,Sheet4!$A$2:$J$578,9)</f>
        <v>0.63028287719513321</v>
      </c>
    </row>
    <row r="437" spans="1:14">
      <c r="A437">
        <v>50</v>
      </c>
      <c r="B437">
        <v>1</v>
      </c>
      <c r="C437" t="s">
        <v>1017</v>
      </c>
      <c r="D437" t="s">
        <v>1018</v>
      </c>
      <c r="E437">
        <v>88</v>
      </c>
      <c r="F437">
        <f>B437</f>
        <v>1</v>
      </c>
      <c r="G437" t="str">
        <f>UPPER(E437)&amp;"-"&amp;F437</f>
        <v>88-1</v>
      </c>
      <c r="H437">
        <v>1</v>
      </c>
      <c r="I437" t="s">
        <v>1019</v>
      </c>
      <c r="J437" t="s">
        <v>1019</v>
      </c>
      <c r="K437">
        <v>6</v>
      </c>
      <c r="L437" t="s">
        <v>332</v>
      </c>
      <c r="M437" t="s">
        <v>34</v>
      </c>
      <c r="N437">
        <f>VLOOKUP(G437,Sheet4!$A$2:$J$578,9)</f>
        <v>0.50189104788341432</v>
      </c>
    </row>
    <row r="438" spans="1:14">
      <c r="A438">
        <v>51</v>
      </c>
      <c r="B438">
        <v>2</v>
      </c>
      <c r="C438" t="s">
        <v>1020</v>
      </c>
      <c r="D438" t="s">
        <v>1018</v>
      </c>
      <c r="E438">
        <v>88</v>
      </c>
      <c r="F438">
        <f>B438</f>
        <v>2</v>
      </c>
      <c r="G438" t="str">
        <f>UPPER(E438)&amp;"-"&amp;F438</f>
        <v>88-2</v>
      </c>
      <c r="H438">
        <v>2</v>
      </c>
      <c r="I438" t="s">
        <v>1020</v>
      </c>
      <c r="J438" t="s">
        <v>1020</v>
      </c>
      <c r="K438">
        <v>5</v>
      </c>
      <c r="L438" t="s">
        <v>1021</v>
      </c>
      <c r="M438" t="s">
        <v>34</v>
      </c>
      <c r="N438">
        <f>VLOOKUP(G438,Sheet4!$A$2:$J$578,9)</f>
        <v>0.49736289807464185</v>
      </c>
    </row>
    <row r="439" spans="1:14">
      <c r="A439">
        <v>52</v>
      </c>
      <c r="B439">
        <v>3</v>
      </c>
      <c r="C439" t="s">
        <v>1022</v>
      </c>
      <c r="D439" t="s">
        <v>1018</v>
      </c>
      <c r="E439">
        <v>88</v>
      </c>
      <c r="F439">
        <f>B439</f>
        <v>3</v>
      </c>
      <c r="G439" t="str">
        <f>UPPER(E439)&amp;"-"&amp;F439</f>
        <v>88-3</v>
      </c>
      <c r="H439">
        <v>3</v>
      </c>
      <c r="I439" t="s">
        <v>1022</v>
      </c>
      <c r="J439" t="s">
        <v>1022</v>
      </c>
      <c r="K439">
        <v>7</v>
      </c>
      <c r="L439" t="s">
        <v>155</v>
      </c>
      <c r="M439" t="s">
        <v>294</v>
      </c>
      <c r="N439">
        <f>VLOOKUP(G439,Sheet4!$A$2:$J$578,9)</f>
        <v>0.47493896023979199</v>
      </c>
    </row>
    <row r="440" spans="1:14">
      <c r="A440">
        <v>53</v>
      </c>
      <c r="B440">
        <v>4</v>
      </c>
      <c r="C440" t="s">
        <v>1023</v>
      </c>
      <c r="D440" t="s">
        <v>1018</v>
      </c>
      <c r="E440">
        <v>88</v>
      </c>
      <c r="F440">
        <f>B440</f>
        <v>4</v>
      </c>
      <c r="G440" t="str">
        <f>UPPER(E440)&amp;"-"&amp;F440</f>
        <v>88-4</v>
      </c>
      <c r="H440">
        <v>4</v>
      </c>
      <c r="I440" t="s">
        <v>1023</v>
      </c>
      <c r="J440" t="s">
        <v>1023</v>
      </c>
      <c r="K440">
        <v>13</v>
      </c>
      <c r="L440" t="s">
        <v>54</v>
      </c>
      <c r="M440" t="s">
        <v>34</v>
      </c>
      <c r="N440">
        <f>VLOOKUP(G440,Sheet4!$A$2:$J$578,9)</f>
        <v>0.48617285376133018</v>
      </c>
    </row>
    <row r="441" spans="1:14">
      <c r="A441">
        <v>47</v>
      </c>
      <c r="B441">
        <v>1</v>
      </c>
      <c r="C441" t="s">
        <v>1012</v>
      </c>
      <c r="D441" t="s">
        <v>1013</v>
      </c>
      <c r="E441">
        <v>89</v>
      </c>
      <c r="F441">
        <f>B441</f>
        <v>1</v>
      </c>
      <c r="G441" t="str">
        <f>UPPER(E441)&amp;"-"&amp;F441</f>
        <v>89-1</v>
      </c>
      <c r="H441">
        <v>1</v>
      </c>
      <c r="I441" t="s">
        <v>1012</v>
      </c>
      <c r="J441" t="s">
        <v>1012</v>
      </c>
      <c r="K441">
        <v>6</v>
      </c>
      <c r="L441" t="s">
        <v>115</v>
      </c>
      <c r="M441" t="s">
        <v>34</v>
      </c>
      <c r="N441">
        <f>VLOOKUP(G441,Sheet4!$A$2:$J$578,9)</f>
        <v>0.47912952193691366</v>
      </c>
    </row>
    <row r="442" spans="1:14">
      <c r="A442">
        <v>48</v>
      </c>
      <c r="B442">
        <v>2</v>
      </c>
      <c r="C442" t="s">
        <v>1014</v>
      </c>
      <c r="D442" t="s">
        <v>1013</v>
      </c>
      <c r="E442">
        <v>89</v>
      </c>
      <c r="F442">
        <f>B442</f>
        <v>2</v>
      </c>
      <c r="G442" t="str">
        <f>UPPER(E442)&amp;"-"&amp;F442</f>
        <v>89-2</v>
      </c>
      <c r="H442">
        <v>2</v>
      </c>
      <c r="I442" t="s">
        <v>1014</v>
      </c>
      <c r="J442" t="s">
        <v>1015</v>
      </c>
      <c r="K442">
        <v>8</v>
      </c>
      <c r="L442" t="s">
        <v>148</v>
      </c>
      <c r="M442" t="s">
        <v>34</v>
      </c>
      <c r="N442">
        <f>VLOOKUP(G442,Sheet4!$A$2:$J$578,9)</f>
        <v>0.48609882256857007</v>
      </c>
    </row>
    <row r="443" spans="1:14">
      <c r="A443">
        <v>49</v>
      </c>
      <c r="B443">
        <v>3</v>
      </c>
      <c r="C443" t="s">
        <v>1016</v>
      </c>
      <c r="D443" t="s">
        <v>1013</v>
      </c>
      <c r="E443">
        <v>89</v>
      </c>
      <c r="F443">
        <f>B443</f>
        <v>3</v>
      </c>
      <c r="G443" t="str">
        <f>UPPER(E443)&amp;"-"&amp;F443</f>
        <v>89-3</v>
      </c>
      <c r="H443">
        <v>3</v>
      </c>
      <c r="I443" t="s">
        <v>1016</v>
      </c>
      <c r="J443" t="s">
        <v>1016</v>
      </c>
      <c r="K443">
        <v>6</v>
      </c>
      <c r="L443" t="s">
        <v>86</v>
      </c>
      <c r="M443" t="s">
        <v>34</v>
      </c>
      <c r="N443">
        <f>VLOOKUP(G443,Sheet4!$A$2:$J$578,9)</f>
        <v>0.44409904923650811</v>
      </c>
    </row>
    <row r="444" spans="1:14">
      <c r="A444">
        <v>45</v>
      </c>
      <c r="B444">
        <v>1</v>
      </c>
      <c r="C444" t="s">
        <v>1008</v>
      </c>
      <c r="D444" t="s">
        <v>1009</v>
      </c>
      <c r="E444">
        <v>90</v>
      </c>
      <c r="F444">
        <f>B444</f>
        <v>1</v>
      </c>
      <c r="G444" t="str">
        <f>UPPER(E444)&amp;"-"&amp;F444</f>
        <v>90-1</v>
      </c>
      <c r="H444">
        <v>1</v>
      </c>
      <c r="I444" t="s">
        <v>1008</v>
      </c>
      <c r="J444" t="s">
        <v>1010</v>
      </c>
      <c r="K444">
        <v>9</v>
      </c>
      <c r="L444" t="s">
        <v>1011</v>
      </c>
      <c r="M444" t="s">
        <v>294</v>
      </c>
      <c r="N444">
        <f>VLOOKUP(G444,Sheet4!$A$2:$J$578,9)</f>
        <v>0.48095774647887324</v>
      </c>
    </row>
    <row r="445" spans="1:14">
      <c r="A445">
        <v>35</v>
      </c>
      <c r="B445">
        <v>1</v>
      </c>
      <c r="C445" t="s">
        <v>993</v>
      </c>
      <c r="D445" t="s">
        <v>994</v>
      </c>
      <c r="E445">
        <v>91</v>
      </c>
      <c r="F445">
        <f>B445</f>
        <v>1</v>
      </c>
      <c r="G445" t="str">
        <f>UPPER(E445)&amp;"-"&amp;F445</f>
        <v>91-1</v>
      </c>
      <c r="H445">
        <v>1</v>
      </c>
      <c r="I445" t="s">
        <v>993</v>
      </c>
      <c r="J445" t="s">
        <v>993</v>
      </c>
      <c r="K445">
        <v>6</v>
      </c>
      <c r="L445" t="s">
        <v>825</v>
      </c>
      <c r="M445" t="s">
        <v>34</v>
      </c>
      <c r="N445">
        <f>VLOOKUP(G445,Sheet4!$A$2:$J$578,9)</f>
        <v>0.63698510757789961</v>
      </c>
    </row>
    <row r="446" spans="1:14">
      <c r="A446">
        <v>44</v>
      </c>
      <c r="B446">
        <v>10</v>
      </c>
      <c r="C446" t="s">
        <v>1006</v>
      </c>
      <c r="D446" t="s">
        <v>994</v>
      </c>
      <c r="E446">
        <v>91</v>
      </c>
      <c r="F446">
        <f>B446</f>
        <v>10</v>
      </c>
      <c r="G446" t="str">
        <f>UPPER(E446)&amp;"-"&amp;F446</f>
        <v>91-10</v>
      </c>
      <c r="H446">
        <v>10</v>
      </c>
      <c r="I446" t="s">
        <v>1006</v>
      </c>
      <c r="J446" t="s">
        <v>1006</v>
      </c>
      <c r="K446">
        <v>7</v>
      </c>
      <c r="L446" t="s">
        <v>1007</v>
      </c>
      <c r="M446" t="s">
        <v>34</v>
      </c>
      <c r="N446">
        <f>VLOOKUP(G446,Sheet4!$A$2:$J$578,9)</f>
        <v>0.63698510757789961</v>
      </c>
    </row>
    <row r="447" spans="1:14">
      <c r="A447">
        <v>36</v>
      </c>
      <c r="B447">
        <v>2</v>
      </c>
      <c r="C447" t="s">
        <v>995</v>
      </c>
      <c r="D447" t="s">
        <v>994</v>
      </c>
      <c r="E447">
        <v>91</v>
      </c>
      <c r="F447">
        <f>B447</f>
        <v>2</v>
      </c>
      <c r="G447" t="str">
        <f>UPPER(E447)&amp;"-"&amp;F447</f>
        <v>91-2</v>
      </c>
      <c r="H447">
        <v>2</v>
      </c>
      <c r="I447" t="s">
        <v>995</v>
      </c>
      <c r="J447" t="s">
        <v>995</v>
      </c>
      <c r="K447">
        <v>6</v>
      </c>
      <c r="L447" t="s">
        <v>587</v>
      </c>
      <c r="M447" t="s">
        <v>294</v>
      </c>
      <c r="N447">
        <f>VLOOKUP(G447,Sheet4!$A$2:$J$578,9)</f>
        <v>0.46065239250014789</v>
      </c>
    </row>
    <row r="448" spans="1:14">
      <c r="A448">
        <v>37</v>
      </c>
      <c r="B448">
        <v>3</v>
      </c>
      <c r="C448" t="s">
        <v>996</v>
      </c>
      <c r="D448" t="s">
        <v>994</v>
      </c>
      <c r="E448">
        <v>91</v>
      </c>
      <c r="F448">
        <f>B448</f>
        <v>3</v>
      </c>
      <c r="G448" t="str">
        <f>UPPER(E448)&amp;"-"&amp;F448</f>
        <v>91-3</v>
      </c>
      <c r="H448">
        <v>3</v>
      </c>
      <c r="I448" t="s">
        <v>996</v>
      </c>
      <c r="J448" t="s">
        <v>996</v>
      </c>
      <c r="K448">
        <v>7</v>
      </c>
      <c r="L448" t="s">
        <v>14</v>
      </c>
      <c r="M448" t="s">
        <v>34</v>
      </c>
      <c r="N448">
        <f>VLOOKUP(G448,Sheet4!$A$2:$J$578,9)</f>
        <v>0.5022679838597468</v>
      </c>
    </row>
    <row r="449" spans="1:14">
      <c r="A449">
        <v>38</v>
      </c>
      <c r="B449">
        <v>4</v>
      </c>
      <c r="C449" t="s">
        <v>997</v>
      </c>
      <c r="D449" t="s">
        <v>994</v>
      </c>
      <c r="E449">
        <v>91</v>
      </c>
      <c r="F449">
        <f>B449</f>
        <v>4</v>
      </c>
      <c r="G449" t="str">
        <f>UPPER(E449)&amp;"-"&amp;F449</f>
        <v>91-4</v>
      </c>
      <c r="H449">
        <v>4</v>
      </c>
      <c r="I449" t="s">
        <v>997</v>
      </c>
      <c r="J449" t="s">
        <v>997</v>
      </c>
      <c r="K449">
        <v>7</v>
      </c>
      <c r="L449" t="s">
        <v>247</v>
      </c>
      <c r="M449" t="s">
        <v>34</v>
      </c>
      <c r="N449">
        <f>VLOOKUP(G449,Sheet4!$A$2:$J$578,9)</f>
        <v>0.49003367369107104</v>
      </c>
    </row>
    <row r="450" spans="1:14">
      <c r="A450">
        <v>39</v>
      </c>
      <c r="B450">
        <v>5</v>
      </c>
      <c r="C450" t="s">
        <v>998</v>
      </c>
      <c r="D450" t="s">
        <v>994</v>
      </c>
      <c r="E450">
        <v>91</v>
      </c>
      <c r="F450">
        <f>B450</f>
        <v>5</v>
      </c>
      <c r="G450" t="str">
        <f>UPPER(E450)&amp;"-"&amp;F450</f>
        <v>91-5</v>
      </c>
      <c r="H450">
        <v>5</v>
      </c>
      <c r="I450" t="s">
        <v>998</v>
      </c>
      <c r="J450" t="s">
        <v>998</v>
      </c>
      <c r="K450">
        <v>8</v>
      </c>
      <c r="L450" t="s">
        <v>999</v>
      </c>
      <c r="M450" t="s">
        <v>294</v>
      </c>
      <c r="N450">
        <f>VLOOKUP(G450,Sheet4!$A$2:$J$578,9)</f>
        <v>0.54546797665657087</v>
      </c>
    </row>
    <row r="451" spans="1:14">
      <c r="A451">
        <v>40</v>
      </c>
      <c r="B451">
        <v>6</v>
      </c>
      <c r="C451" t="s">
        <v>1000</v>
      </c>
      <c r="D451" t="s">
        <v>994</v>
      </c>
      <c r="E451">
        <v>91</v>
      </c>
      <c r="F451">
        <f>B451</f>
        <v>6</v>
      </c>
      <c r="G451" t="str">
        <f>UPPER(E451)&amp;"-"&amp;F451</f>
        <v>91-6</v>
      </c>
      <c r="H451">
        <v>6</v>
      </c>
      <c r="I451" t="s">
        <v>1000</v>
      </c>
      <c r="J451" t="s">
        <v>1000</v>
      </c>
      <c r="K451">
        <v>5</v>
      </c>
      <c r="L451" t="s">
        <v>89</v>
      </c>
      <c r="M451" t="s">
        <v>34</v>
      </c>
      <c r="N451">
        <f>VLOOKUP(G451,Sheet4!$A$2:$J$578,9)</f>
        <v>0.56818716991287377</v>
      </c>
    </row>
    <row r="452" spans="1:14">
      <c r="A452">
        <v>41</v>
      </c>
      <c r="B452">
        <v>7</v>
      </c>
      <c r="C452" t="s">
        <v>1001</v>
      </c>
      <c r="D452" t="s">
        <v>994</v>
      </c>
      <c r="E452">
        <v>91</v>
      </c>
      <c r="F452">
        <f>B452</f>
        <v>7</v>
      </c>
      <c r="G452" t="str">
        <f>UPPER(E452)&amp;"-"&amp;F452</f>
        <v>91-7</v>
      </c>
      <c r="H452">
        <v>7</v>
      </c>
      <c r="I452" t="s">
        <v>1002</v>
      </c>
      <c r="J452" t="s">
        <v>1002</v>
      </c>
      <c r="K452">
        <v>4</v>
      </c>
      <c r="L452" t="s">
        <v>1003</v>
      </c>
      <c r="M452" t="s">
        <v>294</v>
      </c>
      <c r="N452">
        <f>VLOOKUP(G452,Sheet4!$A$2:$J$578,9)</f>
        <v>0.54187489702894176</v>
      </c>
    </row>
    <row r="453" spans="1:14">
      <c r="A453">
        <v>42</v>
      </c>
      <c r="B453">
        <v>8</v>
      </c>
      <c r="C453" t="s">
        <v>1004</v>
      </c>
      <c r="D453" t="s">
        <v>994</v>
      </c>
      <c r="E453">
        <v>91</v>
      </c>
      <c r="F453">
        <f>B453</f>
        <v>8</v>
      </c>
      <c r="G453" t="str">
        <f>UPPER(E453)&amp;"-"&amp;F453</f>
        <v>91-8</v>
      </c>
      <c r="H453">
        <v>8</v>
      </c>
      <c r="I453" t="s">
        <v>1004</v>
      </c>
      <c r="J453" t="s">
        <v>1004</v>
      </c>
      <c r="K453">
        <v>8</v>
      </c>
      <c r="L453" t="s">
        <v>20</v>
      </c>
      <c r="M453" t="s">
        <v>294</v>
      </c>
      <c r="N453">
        <f>VLOOKUP(G453,Sheet4!$A$2:$J$578,9)</f>
        <v>0.54130252394602529</v>
      </c>
    </row>
    <row r="454" spans="1:14">
      <c r="A454">
        <v>43</v>
      </c>
      <c r="B454">
        <v>9</v>
      </c>
      <c r="C454" t="s">
        <v>1005</v>
      </c>
      <c r="D454" t="s">
        <v>994</v>
      </c>
      <c r="E454">
        <v>91</v>
      </c>
      <c r="F454">
        <f>B454</f>
        <v>9</v>
      </c>
      <c r="G454" t="str">
        <f>UPPER(E454)&amp;"-"&amp;F454</f>
        <v>91-9</v>
      </c>
      <c r="H454">
        <v>9</v>
      </c>
      <c r="I454" t="s">
        <v>1005</v>
      </c>
      <c r="J454" t="s">
        <v>1005</v>
      </c>
      <c r="K454">
        <v>7</v>
      </c>
      <c r="L454" t="s">
        <v>309</v>
      </c>
      <c r="M454" t="s">
        <v>34</v>
      </c>
      <c r="N454">
        <f>VLOOKUP(G454,Sheet4!$A$2:$J$578,9)</f>
        <v>0.58718140599550994</v>
      </c>
    </row>
    <row r="455" spans="1:14">
      <c r="A455">
        <v>22</v>
      </c>
      <c r="B455">
        <v>1</v>
      </c>
      <c r="C455" t="s">
        <v>972</v>
      </c>
      <c r="D455" t="s">
        <v>973</v>
      </c>
      <c r="E455">
        <v>92</v>
      </c>
      <c r="F455">
        <f>B455</f>
        <v>1</v>
      </c>
      <c r="G455" t="str">
        <f>UPPER(E455)&amp;"-"&amp;F455</f>
        <v>92-1</v>
      </c>
      <c r="H455">
        <v>1</v>
      </c>
      <c r="I455" t="s">
        <v>972</v>
      </c>
      <c r="J455" t="s">
        <v>972</v>
      </c>
      <c r="K455">
        <v>9</v>
      </c>
      <c r="L455" t="s">
        <v>974</v>
      </c>
      <c r="M455" t="s">
        <v>34</v>
      </c>
      <c r="N455">
        <f>VLOOKUP(G455,Sheet4!$A$2:$J$578,9)</f>
        <v>0.69961994389647997</v>
      </c>
    </row>
    <row r="456" spans="1:14">
      <c r="A456">
        <v>31</v>
      </c>
      <c r="B456">
        <v>10</v>
      </c>
      <c r="C456" t="s">
        <v>988</v>
      </c>
      <c r="D456" t="s">
        <v>973</v>
      </c>
      <c r="E456">
        <v>92</v>
      </c>
      <c r="F456">
        <f>B456</f>
        <v>10</v>
      </c>
      <c r="G456" t="str">
        <f>UPPER(E456)&amp;"-"&amp;F456</f>
        <v>92-10</v>
      </c>
      <c r="H456">
        <v>10</v>
      </c>
      <c r="I456" t="s">
        <v>989</v>
      </c>
      <c r="J456" t="s">
        <v>989</v>
      </c>
      <c r="K456">
        <v>7</v>
      </c>
      <c r="L456" t="s">
        <v>990</v>
      </c>
      <c r="M456" t="s">
        <v>294</v>
      </c>
      <c r="N456">
        <f>VLOOKUP(G456,Sheet4!$A$2:$J$578,9)</f>
        <v>0.69961994389647997</v>
      </c>
    </row>
    <row r="457" spans="1:14">
      <c r="A457">
        <v>32</v>
      </c>
      <c r="B457">
        <v>11</v>
      </c>
      <c r="C457" t="s">
        <v>991</v>
      </c>
      <c r="D457" t="s">
        <v>973</v>
      </c>
      <c r="E457">
        <v>92</v>
      </c>
      <c r="F457">
        <f>B457</f>
        <v>11</v>
      </c>
      <c r="G457" t="str">
        <f>UPPER(E457)&amp;"-"&amp;F457</f>
        <v>92-11</v>
      </c>
      <c r="H457">
        <v>11</v>
      </c>
      <c r="I457" t="s">
        <v>991</v>
      </c>
      <c r="J457" t="s">
        <v>991</v>
      </c>
      <c r="K457">
        <v>10</v>
      </c>
      <c r="L457" t="s">
        <v>992</v>
      </c>
      <c r="M457" t="s">
        <v>294</v>
      </c>
      <c r="N457">
        <f>VLOOKUP(G457,Sheet4!$A$2:$J$578,9)</f>
        <v>0.69961994389647997</v>
      </c>
    </row>
    <row r="458" spans="1:14">
      <c r="A458">
        <v>23</v>
      </c>
      <c r="B458">
        <v>2</v>
      </c>
      <c r="C458" t="s">
        <v>975</v>
      </c>
      <c r="D458" t="s">
        <v>973</v>
      </c>
      <c r="E458">
        <v>92</v>
      </c>
      <c r="F458">
        <f>B458</f>
        <v>2</v>
      </c>
      <c r="G458" t="str">
        <f>UPPER(E458)&amp;"-"&amp;F458</f>
        <v>92-2</v>
      </c>
      <c r="H458">
        <v>2</v>
      </c>
      <c r="I458" t="s">
        <v>975</v>
      </c>
      <c r="J458" t="s">
        <v>975</v>
      </c>
      <c r="K458">
        <v>12</v>
      </c>
      <c r="L458" t="s">
        <v>517</v>
      </c>
      <c r="M458" t="s">
        <v>34</v>
      </c>
      <c r="N458">
        <f>VLOOKUP(G458,Sheet4!$A$2:$J$578,9)</f>
        <v>0.5264537311713372</v>
      </c>
    </row>
    <row r="459" spans="1:14">
      <c r="A459">
        <v>24</v>
      </c>
      <c r="B459">
        <v>3</v>
      </c>
      <c r="C459" t="s">
        <v>976</v>
      </c>
      <c r="D459" t="s">
        <v>973</v>
      </c>
      <c r="E459">
        <v>92</v>
      </c>
      <c r="F459">
        <f>B459</f>
        <v>3</v>
      </c>
      <c r="G459" t="str">
        <f>UPPER(E459)&amp;"-"&amp;F459</f>
        <v>92-3</v>
      </c>
      <c r="H459">
        <v>3</v>
      </c>
      <c r="I459" t="s">
        <v>976</v>
      </c>
      <c r="J459" t="s">
        <v>977</v>
      </c>
      <c r="K459">
        <v>9</v>
      </c>
      <c r="L459" t="s">
        <v>978</v>
      </c>
      <c r="M459" t="s">
        <v>34</v>
      </c>
      <c r="N459">
        <f>VLOOKUP(G459,Sheet4!$A$2:$J$578,9)</f>
        <v>0.5264537311713372</v>
      </c>
    </row>
    <row r="460" spans="1:14">
      <c r="A460">
        <v>25</v>
      </c>
      <c r="B460">
        <v>4</v>
      </c>
      <c r="C460" t="s">
        <v>979</v>
      </c>
      <c r="D460" t="s">
        <v>973</v>
      </c>
      <c r="E460">
        <v>92</v>
      </c>
      <c r="F460">
        <f>B460</f>
        <v>4</v>
      </c>
      <c r="G460" t="str">
        <f>UPPER(E460)&amp;"-"&amp;F460</f>
        <v>92-4</v>
      </c>
      <c r="H460">
        <v>4</v>
      </c>
      <c r="I460" t="s">
        <v>979</v>
      </c>
      <c r="J460" t="s">
        <v>979</v>
      </c>
      <c r="K460">
        <v>8</v>
      </c>
      <c r="L460" t="s">
        <v>980</v>
      </c>
      <c r="M460" t="s">
        <v>34</v>
      </c>
      <c r="N460">
        <f>VLOOKUP(G460,Sheet4!$A$2:$J$578,9)</f>
        <v>0.5264537311713372</v>
      </c>
    </row>
    <row r="461" spans="1:14">
      <c r="A461">
        <v>26</v>
      </c>
      <c r="B461">
        <v>5</v>
      </c>
      <c r="C461" t="s">
        <v>981</v>
      </c>
      <c r="D461" t="s">
        <v>973</v>
      </c>
      <c r="E461">
        <v>92</v>
      </c>
      <c r="F461">
        <f>B461</f>
        <v>5</v>
      </c>
      <c r="G461" t="str">
        <f>UPPER(E461)&amp;"-"&amp;F461</f>
        <v>92-5</v>
      </c>
      <c r="H461">
        <v>5</v>
      </c>
      <c r="I461" t="s">
        <v>981</v>
      </c>
      <c r="J461" t="s">
        <v>981</v>
      </c>
      <c r="K461">
        <v>8</v>
      </c>
      <c r="L461" t="s">
        <v>332</v>
      </c>
      <c r="M461" t="s">
        <v>34</v>
      </c>
      <c r="N461">
        <f>VLOOKUP(G461,Sheet4!$A$2:$J$578,9)</f>
        <v>0.5264537311713372</v>
      </c>
    </row>
    <row r="462" spans="1:14">
      <c r="A462">
        <v>27</v>
      </c>
      <c r="B462">
        <v>6</v>
      </c>
      <c r="C462" t="s">
        <v>982</v>
      </c>
      <c r="D462" t="s">
        <v>973</v>
      </c>
      <c r="E462">
        <v>92</v>
      </c>
      <c r="F462">
        <f>B462</f>
        <v>6</v>
      </c>
      <c r="G462" t="str">
        <f>UPPER(E462)&amp;"-"&amp;F462</f>
        <v>92-6</v>
      </c>
      <c r="H462">
        <v>6</v>
      </c>
      <c r="I462" t="s">
        <v>982</v>
      </c>
      <c r="J462" t="s">
        <v>982</v>
      </c>
      <c r="K462">
        <v>9</v>
      </c>
      <c r="L462" t="s">
        <v>983</v>
      </c>
      <c r="M462" t="s">
        <v>294</v>
      </c>
      <c r="N462">
        <f>VLOOKUP(G462,Sheet4!$A$2:$J$578,9)</f>
        <v>0.5264537311713372</v>
      </c>
    </row>
    <row r="463" spans="1:14">
      <c r="A463">
        <v>28</v>
      </c>
      <c r="B463">
        <v>7</v>
      </c>
      <c r="C463" t="s">
        <v>984</v>
      </c>
      <c r="D463" t="s">
        <v>973</v>
      </c>
      <c r="E463">
        <v>92</v>
      </c>
      <c r="F463">
        <f>B463</f>
        <v>7</v>
      </c>
      <c r="G463" t="str">
        <f>UPPER(E463)&amp;"-"&amp;F463</f>
        <v>92-7</v>
      </c>
      <c r="H463">
        <v>7</v>
      </c>
      <c r="I463" t="s">
        <v>984</v>
      </c>
      <c r="J463" t="s">
        <v>984</v>
      </c>
      <c r="K463">
        <v>9</v>
      </c>
      <c r="L463" t="s">
        <v>282</v>
      </c>
      <c r="M463" t="s">
        <v>34</v>
      </c>
      <c r="N463">
        <f>VLOOKUP(G463,Sheet4!$A$2:$J$578,9)</f>
        <v>0.5264537311713372</v>
      </c>
    </row>
    <row r="464" spans="1:14">
      <c r="A464">
        <v>29</v>
      </c>
      <c r="B464">
        <v>8</v>
      </c>
      <c r="C464" t="s">
        <v>985</v>
      </c>
      <c r="D464" t="s">
        <v>973</v>
      </c>
      <c r="E464">
        <v>92</v>
      </c>
      <c r="F464">
        <f>B464</f>
        <v>8</v>
      </c>
      <c r="G464" t="str">
        <f>UPPER(E464)&amp;"-"&amp;F464</f>
        <v>92-8</v>
      </c>
      <c r="H464">
        <v>8</v>
      </c>
      <c r="I464" t="s">
        <v>985</v>
      </c>
      <c r="J464" t="s">
        <v>986</v>
      </c>
      <c r="K464">
        <v>11</v>
      </c>
      <c r="L464" t="s">
        <v>328</v>
      </c>
      <c r="M464" t="s">
        <v>294</v>
      </c>
      <c r="N464">
        <f>VLOOKUP(G464,Sheet4!$A$2:$J$578,9)</f>
        <v>0.5264537311713372</v>
      </c>
    </row>
    <row r="465" spans="1:14">
      <c r="A465">
        <v>30</v>
      </c>
      <c r="B465">
        <v>9</v>
      </c>
      <c r="C465" t="s">
        <v>987</v>
      </c>
      <c r="D465" t="s">
        <v>973</v>
      </c>
      <c r="E465">
        <v>92</v>
      </c>
      <c r="F465">
        <f>B465</f>
        <v>9</v>
      </c>
      <c r="G465" t="str">
        <f>UPPER(E465)&amp;"-"&amp;F465</f>
        <v>92-9</v>
      </c>
      <c r="H465">
        <v>9</v>
      </c>
      <c r="I465" t="s">
        <v>987</v>
      </c>
      <c r="J465" t="s">
        <v>987</v>
      </c>
      <c r="K465">
        <v>5</v>
      </c>
      <c r="L465" t="s">
        <v>290</v>
      </c>
      <c r="M465" t="s">
        <v>294</v>
      </c>
      <c r="N465">
        <f>VLOOKUP(G465,Sheet4!$A$2:$J$578,9)</f>
        <v>0.5264537311713372</v>
      </c>
    </row>
    <row r="466" spans="1:14">
      <c r="A466">
        <v>10</v>
      </c>
      <c r="B466">
        <v>1</v>
      </c>
      <c r="C466" t="s">
        <v>955</v>
      </c>
      <c r="D466" t="s">
        <v>956</v>
      </c>
      <c r="E466">
        <v>93</v>
      </c>
      <c r="F466">
        <f>B466</f>
        <v>1</v>
      </c>
      <c r="G466" t="str">
        <f>UPPER(E466)&amp;"-"&amp;F466</f>
        <v>93-1</v>
      </c>
      <c r="H466">
        <v>1</v>
      </c>
      <c r="I466" t="s">
        <v>955</v>
      </c>
      <c r="J466" t="s">
        <v>957</v>
      </c>
      <c r="K466">
        <v>8</v>
      </c>
      <c r="L466" t="s">
        <v>236</v>
      </c>
      <c r="M466" t="s">
        <v>34</v>
      </c>
      <c r="N466">
        <f>VLOOKUP(G466,Sheet4!$A$2:$J$578,9)</f>
        <v>0.72476714970941303</v>
      </c>
    </row>
    <row r="467" spans="1:14">
      <c r="A467">
        <v>19</v>
      </c>
      <c r="B467">
        <v>10</v>
      </c>
      <c r="C467" t="s">
        <v>968</v>
      </c>
      <c r="D467" t="s">
        <v>956</v>
      </c>
      <c r="E467">
        <v>93</v>
      </c>
      <c r="F467">
        <f>B467</f>
        <v>10</v>
      </c>
      <c r="G467" t="str">
        <f>UPPER(E467)&amp;"-"&amp;F467</f>
        <v>93-10</v>
      </c>
      <c r="H467">
        <v>10</v>
      </c>
      <c r="I467" t="s">
        <v>968</v>
      </c>
      <c r="J467" t="s">
        <v>968</v>
      </c>
      <c r="K467">
        <v>9</v>
      </c>
      <c r="L467" t="s">
        <v>31</v>
      </c>
      <c r="M467" t="s">
        <v>34</v>
      </c>
      <c r="N467">
        <f>VLOOKUP(G467,Sheet4!$A$2:$J$578,9)</f>
        <v>0.72476714970941303</v>
      </c>
    </row>
    <row r="468" spans="1:14">
      <c r="A468">
        <v>20</v>
      </c>
      <c r="B468">
        <v>11</v>
      </c>
      <c r="C468" t="s">
        <v>969</v>
      </c>
      <c r="D468" t="s">
        <v>956</v>
      </c>
      <c r="E468">
        <v>93</v>
      </c>
      <c r="F468">
        <f>B468</f>
        <v>11</v>
      </c>
      <c r="G468" t="str">
        <f>UPPER(E468)&amp;"-"&amp;F468</f>
        <v>93-11</v>
      </c>
      <c r="H468">
        <v>11</v>
      </c>
      <c r="I468" t="s">
        <v>970</v>
      </c>
      <c r="J468" t="s">
        <v>970</v>
      </c>
      <c r="K468">
        <v>9</v>
      </c>
      <c r="L468" t="s">
        <v>477</v>
      </c>
      <c r="M468" t="s">
        <v>34</v>
      </c>
      <c r="N468">
        <f>VLOOKUP(G468,Sheet4!$A$2:$J$578,9)</f>
        <v>0.72476714970941303</v>
      </c>
    </row>
    <row r="469" spans="1:14">
      <c r="A469">
        <v>21</v>
      </c>
      <c r="B469">
        <v>12</v>
      </c>
      <c r="C469" t="s">
        <v>971</v>
      </c>
      <c r="D469" t="s">
        <v>956</v>
      </c>
      <c r="E469">
        <v>93</v>
      </c>
      <c r="F469">
        <f>B469</f>
        <v>12</v>
      </c>
      <c r="G469" t="str">
        <f>UPPER(E469)&amp;"-"&amp;F469</f>
        <v>93-12</v>
      </c>
      <c r="H469">
        <v>12</v>
      </c>
      <c r="I469" t="s">
        <v>971</v>
      </c>
      <c r="J469" t="s">
        <v>971</v>
      </c>
      <c r="K469">
        <v>8</v>
      </c>
      <c r="L469" t="s">
        <v>178</v>
      </c>
      <c r="M469" t="s">
        <v>34</v>
      </c>
      <c r="N469">
        <f>VLOOKUP(G469,Sheet4!$A$2:$J$578,9)</f>
        <v>0.72476714970941303</v>
      </c>
    </row>
    <row r="470" spans="1:14">
      <c r="A470">
        <v>11</v>
      </c>
      <c r="B470">
        <v>2</v>
      </c>
      <c r="C470" t="s">
        <v>958</v>
      </c>
      <c r="D470" t="s">
        <v>956</v>
      </c>
      <c r="E470">
        <v>93</v>
      </c>
      <c r="F470">
        <f>B470</f>
        <v>2</v>
      </c>
      <c r="G470" t="str">
        <f>UPPER(E470)&amp;"-"&amp;F470</f>
        <v>93-2</v>
      </c>
      <c r="H470">
        <v>2</v>
      </c>
      <c r="I470" t="s">
        <v>958</v>
      </c>
      <c r="J470" t="s">
        <v>958</v>
      </c>
      <c r="K470">
        <v>8</v>
      </c>
      <c r="L470" t="s">
        <v>70</v>
      </c>
      <c r="M470" t="s">
        <v>34</v>
      </c>
      <c r="N470">
        <f>VLOOKUP(G470,Sheet4!$A$2:$J$578,9)</f>
        <v>0.76836720586202134</v>
      </c>
    </row>
    <row r="471" spans="1:14">
      <c r="A471">
        <v>13</v>
      </c>
      <c r="B471">
        <v>4</v>
      </c>
      <c r="C471" t="s">
        <v>959</v>
      </c>
      <c r="D471" t="s">
        <v>956</v>
      </c>
      <c r="E471">
        <v>93</v>
      </c>
      <c r="F471">
        <f>B471</f>
        <v>4</v>
      </c>
      <c r="G471" t="str">
        <f>UPPER(E471)&amp;"-"&amp;F471</f>
        <v>93-4</v>
      </c>
      <c r="H471">
        <v>4</v>
      </c>
      <c r="I471" t="s">
        <v>959</v>
      </c>
      <c r="J471" t="s">
        <v>959</v>
      </c>
      <c r="K471">
        <v>6</v>
      </c>
      <c r="L471" t="s">
        <v>960</v>
      </c>
      <c r="M471" t="s">
        <v>294</v>
      </c>
      <c r="N471">
        <f>VLOOKUP(G471,Sheet4!$A$2:$J$578,9)</f>
        <v>0.70660337253790562</v>
      </c>
    </row>
    <row r="472" spans="1:14">
      <c r="A472">
        <v>14</v>
      </c>
      <c r="B472">
        <v>5</v>
      </c>
      <c r="C472" t="s">
        <v>961</v>
      </c>
      <c r="D472" t="s">
        <v>956</v>
      </c>
      <c r="E472">
        <v>93</v>
      </c>
      <c r="F472">
        <f>B472</f>
        <v>5</v>
      </c>
      <c r="G472" t="str">
        <f>UPPER(E472)&amp;"-"&amp;F472</f>
        <v>93-5</v>
      </c>
      <c r="H472">
        <v>5</v>
      </c>
      <c r="I472" t="s">
        <v>961</v>
      </c>
      <c r="J472" t="s">
        <v>961</v>
      </c>
      <c r="K472">
        <v>9</v>
      </c>
      <c r="L472" t="s">
        <v>962</v>
      </c>
      <c r="M472" t="s">
        <v>294</v>
      </c>
      <c r="N472">
        <f>VLOOKUP(G472,Sheet4!$A$2:$J$578,9)</f>
        <v>0.66399632732698266</v>
      </c>
    </row>
    <row r="473" spans="1:14">
      <c r="A473">
        <v>15</v>
      </c>
      <c r="B473">
        <v>6</v>
      </c>
      <c r="C473" t="s">
        <v>963</v>
      </c>
      <c r="D473" t="s">
        <v>956</v>
      </c>
      <c r="E473">
        <v>93</v>
      </c>
      <c r="F473">
        <f>B473</f>
        <v>6</v>
      </c>
      <c r="G473" t="str">
        <f>UPPER(E473)&amp;"-"&amp;F473</f>
        <v>93-6</v>
      </c>
      <c r="H473">
        <v>6</v>
      </c>
      <c r="I473" t="s">
        <v>963</v>
      </c>
      <c r="J473" t="s">
        <v>963</v>
      </c>
      <c r="K473">
        <v>7</v>
      </c>
      <c r="L473" t="s">
        <v>292</v>
      </c>
      <c r="M473" t="s">
        <v>294</v>
      </c>
      <c r="N473">
        <f>VLOOKUP(G473,Sheet4!$A$2:$J$578,9)</f>
        <v>0.72111210063453191</v>
      </c>
    </row>
    <row r="474" spans="1:14">
      <c r="A474">
        <v>16</v>
      </c>
      <c r="B474">
        <v>7</v>
      </c>
      <c r="C474" t="s">
        <v>964</v>
      </c>
      <c r="D474" t="s">
        <v>956</v>
      </c>
      <c r="E474">
        <v>93</v>
      </c>
      <c r="F474">
        <f>B474</f>
        <v>7</v>
      </c>
      <c r="G474" t="str">
        <f>UPPER(E474)&amp;"-"&amp;F474</f>
        <v>93-7</v>
      </c>
      <c r="H474">
        <v>7</v>
      </c>
      <c r="I474" t="s">
        <v>964</v>
      </c>
      <c r="J474" t="s">
        <v>964</v>
      </c>
      <c r="K474">
        <v>8</v>
      </c>
      <c r="L474" t="s">
        <v>965</v>
      </c>
      <c r="M474" t="s">
        <v>34</v>
      </c>
      <c r="N474">
        <f>VLOOKUP(G474,Sheet4!$A$2:$J$578,9)</f>
        <v>0.75001446006131067</v>
      </c>
    </row>
    <row r="475" spans="1:14">
      <c r="A475">
        <v>17</v>
      </c>
      <c r="B475">
        <v>8</v>
      </c>
      <c r="C475" t="s">
        <v>966</v>
      </c>
      <c r="D475" t="s">
        <v>956</v>
      </c>
      <c r="E475">
        <v>93</v>
      </c>
      <c r="F475">
        <f>B475</f>
        <v>8</v>
      </c>
      <c r="G475" t="str">
        <f>UPPER(E475)&amp;"-"&amp;F475</f>
        <v>93-8</v>
      </c>
      <c r="H475">
        <v>8</v>
      </c>
      <c r="I475" t="s">
        <v>966</v>
      </c>
      <c r="J475" t="s">
        <v>966</v>
      </c>
      <c r="K475">
        <v>7</v>
      </c>
      <c r="L475" t="s">
        <v>292</v>
      </c>
      <c r="M475" t="s">
        <v>294</v>
      </c>
      <c r="N475">
        <f>VLOOKUP(G475,Sheet4!$A$2:$J$578,9)</f>
        <v>0.52774493058292826</v>
      </c>
    </row>
    <row r="476" spans="1:14">
      <c r="A476">
        <v>18</v>
      </c>
      <c r="B476">
        <v>9</v>
      </c>
      <c r="C476" t="s">
        <v>967</v>
      </c>
      <c r="D476" t="s">
        <v>956</v>
      </c>
      <c r="E476">
        <v>93</v>
      </c>
      <c r="F476">
        <f>B476</f>
        <v>9</v>
      </c>
      <c r="G476" t="str">
        <f>UPPER(E476)&amp;"-"&amp;F476</f>
        <v>93-9</v>
      </c>
      <c r="H476">
        <v>9</v>
      </c>
      <c r="I476" t="s">
        <v>967</v>
      </c>
      <c r="J476" t="s">
        <v>967</v>
      </c>
      <c r="K476">
        <v>10</v>
      </c>
      <c r="L476" t="s">
        <v>33</v>
      </c>
      <c r="M476" t="s">
        <v>34</v>
      </c>
      <c r="N476">
        <f>VLOOKUP(G476,Sheet4!$A$2:$J$578,9)</f>
        <v>0.52364400782583354</v>
      </c>
    </row>
    <row r="477" spans="1:14">
      <c r="A477">
        <v>501</v>
      </c>
      <c r="B477">
        <v>1</v>
      </c>
      <c r="C477" t="s">
        <v>1755</v>
      </c>
      <c r="D477" t="s">
        <v>1756</v>
      </c>
      <c r="E477">
        <v>94</v>
      </c>
      <c r="F477">
        <f>B477</f>
        <v>1</v>
      </c>
      <c r="G477" t="str">
        <f>UPPER(E477)&amp;"-"&amp;F477</f>
        <v>94-1</v>
      </c>
      <c r="H477">
        <v>1</v>
      </c>
      <c r="I477" t="s">
        <v>1755</v>
      </c>
      <c r="J477" t="s">
        <v>1755</v>
      </c>
      <c r="K477">
        <v>9</v>
      </c>
      <c r="L477" t="s">
        <v>1757</v>
      </c>
      <c r="M477" t="s">
        <v>34</v>
      </c>
      <c r="N477">
        <f>VLOOKUP(G477,Sheet4!$A$2:$J$578,9)</f>
        <v>0.47529275609496108</v>
      </c>
    </row>
    <row r="478" spans="1:14">
      <c r="A478">
        <v>511</v>
      </c>
      <c r="B478">
        <v>11</v>
      </c>
      <c r="C478" t="s">
        <v>1769</v>
      </c>
      <c r="D478" t="s">
        <v>1756</v>
      </c>
      <c r="E478">
        <v>94</v>
      </c>
      <c r="F478">
        <f>B478</f>
        <v>11</v>
      </c>
      <c r="G478" t="str">
        <f>UPPER(E478)&amp;"-"&amp;F478</f>
        <v>94-11</v>
      </c>
      <c r="H478">
        <v>11</v>
      </c>
      <c r="I478" t="s">
        <v>1769</v>
      </c>
      <c r="J478" t="s">
        <v>1770</v>
      </c>
      <c r="K478">
        <v>15</v>
      </c>
      <c r="L478" t="s">
        <v>148</v>
      </c>
      <c r="M478" t="s">
        <v>34</v>
      </c>
      <c r="N478">
        <f>VLOOKUP(G478,Sheet4!$A$2:$J$578,9)</f>
        <v>0.47529275609496108</v>
      </c>
    </row>
    <row r="479" spans="1:14">
      <c r="A479">
        <v>502</v>
      </c>
      <c r="B479">
        <v>2</v>
      </c>
      <c r="C479" t="s">
        <v>1758</v>
      </c>
      <c r="D479" t="s">
        <v>1756</v>
      </c>
      <c r="E479">
        <v>94</v>
      </c>
      <c r="F479">
        <f>B479</f>
        <v>2</v>
      </c>
      <c r="G479" t="str">
        <f>UPPER(E479)&amp;"-"&amp;F479</f>
        <v>94-2</v>
      </c>
      <c r="H479">
        <v>2</v>
      </c>
      <c r="I479" t="s">
        <v>1758</v>
      </c>
      <c r="J479" t="s">
        <v>1758</v>
      </c>
      <c r="K479">
        <v>8</v>
      </c>
      <c r="L479" t="s">
        <v>100</v>
      </c>
      <c r="M479" t="s">
        <v>34</v>
      </c>
      <c r="N479">
        <f>VLOOKUP(G479,Sheet4!$A$2:$J$578,9)</f>
        <v>0.65557011795543907</v>
      </c>
    </row>
    <row r="480" spans="1:14">
      <c r="A480">
        <v>504</v>
      </c>
      <c r="B480">
        <v>4</v>
      </c>
      <c r="C480" t="s">
        <v>1759</v>
      </c>
      <c r="D480" t="s">
        <v>1756</v>
      </c>
      <c r="E480">
        <v>94</v>
      </c>
      <c r="F480">
        <f>B480</f>
        <v>4</v>
      </c>
      <c r="G480" t="str">
        <f>UPPER(E480)&amp;"-"&amp;F480</f>
        <v>94-4</v>
      </c>
      <c r="H480">
        <v>4</v>
      </c>
      <c r="I480" t="s">
        <v>1759</v>
      </c>
      <c r="J480" t="s">
        <v>1760</v>
      </c>
      <c r="K480">
        <v>15</v>
      </c>
      <c r="L480" t="s">
        <v>1761</v>
      </c>
      <c r="M480" t="s">
        <v>294</v>
      </c>
      <c r="N480">
        <f>VLOOKUP(G480,Sheet4!$A$2:$J$578,9)</f>
        <v>0.48629061049625133</v>
      </c>
    </row>
    <row r="481" spans="1:14">
      <c r="A481">
        <v>505</v>
      </c>
      <c r="B481">
        <v>5</v>
      </c>
      <c r="C481" t="s">
        <v>1762</v>
      </c>
      <c r="D481" t="s">
        <v>1756</v>
      </c>
      <c r="E481">
        <v>94</v>
      </c>
      <c r="F481">
        <f>B481</f>
        <v>5</v>
      </c>
      <c r="G481" t="str">
        <f>UPPER(E481)&amp;"-"&amp;F481</f>
        <v>94-5</v>
      </c>
      <c r="H481">
        <v>5</v>
      </c>
      <c r="I481" t="s">
        <v>1762</v>
      </c>
      <c r="J481" t="s">
        <v>1762</v>
      </c>
      <c r="K481">
        <v>6</v>
      </c>
      <c r="L481" t="s">
        <v>511</v>
      </c>
      <c r="M481" t="s">
        <v>294</v>
      </c>
      <c r="N481">
        <f>VLOOKUP(G481,Sheet4!$A$2:$J$578,9)</f>
        <v>0.50662483628278154</v>
      </c>
    </row>
    <row r="482" spans="1:14">
      <c r="A482">
        <v>506</v>
      </c>
      <c r="B482">
        <v>6</v>
      </c>
      <c r="C482" t="s">
        <v>1763</v>
      </c>
      <c r="D482" t="s">
        <v>1756</v>
      </c>
      <c r="E482">
        <v>94</v>
      </c>
      <c r="F482">
        <f>B482</f>
        <v>6</v>
      </c>
      <c r="G482" t="str">
        <f>UPPER(E482)&amp;"-"&amp;F482</f>
        <v>94-6</v>
      </c>
      <c r="H482">
        <v>6</v>
      </c>
      <c r="I482" t="s">
        <v>1764</v>
      </c>
      <c r="J482" t="s">
        <v>1764</v>
      </c>
      <c r="K482">
        <v>8</v>
      </c>
      <c r="L482" t="s">
        <v>403</v>
      </c>
      <c r="M482" t="s">
        <v>294</v>
      </c>
      <c r="N482">
        <f>VLOOKUP(G482,Sheet4!$A$2:$J$578,9)</f>
        <v>0.52757490180803068</v>
      </c>
    </row>
    <row r="483" spans="1:14">
      <c r="A483">
        <v>507</v>
      </c>
      <c r="B483">
        <v>7</v>
      </c>
      <c r="C483" t="s">
        <v>1765</v>
      </c>
      <c r="D483" t="s">
        <v>1756</v>
      </c>
      <c r="E483">
        <v>94</v>
      </c>
      <c r="F483">
        <f>B483</f>
        <v>7</v>
      </c>
      <c r="G483" t="str">
        <f>UPPER(E483)&amp;"-"&amp;F483</f>
        <v>94-7</v>
      </c>
      <c r="H483">
        <v>7</v>
      </c>
      <c r="I483" t="s">
        <v>1765</v>
      </c>
      <c r="J483" t="s">
        <v>1766</v>
      </c>
      <c r="K483">
        <v>7</v>
      </c>
      <c r="L483" t="s">
        <v>694</v>
      </c>
      <c r="M483" t="s">
        <v>34</v>
      </c>
      <c r="N483">
        <f>VLOOKUP(G483,Sheet4!$A$2:$J$578,9)</f>
        <v>0.58014259308159488</v>
      </c>
    </row>
    <row r="484" spans="1:14">
      <c r="A484">
        <v>508</v>
      </c>
      <c r="B484">
        <v>8</v>
      </c>
      <c r="C484" t="s">
        <v>1767</v>
      </c>
      <c r="D484" t="s">
        <v>1756</v>
      </c>
      <c r="E484">
        <v>94</v>
      </c>
      <c r="F484">
        <f>B484</f>
        <v>8</v>
      </c>
      <c r="G484" t="str">
        <f>UPPER(E484)&amp;"-"&amp;F484</f>
        <v>94-8</v>
      </c>
      <c r="H484">
        <v>8</v>
      </c>
      <c r="I484" t="s">
        <v>1767</v>
      </c>
      <c r="J484" t="s">
        <v>1767</v>
      </c>
      <c r="K484">
        <v>8</v>
      </c>
      <c r="L484" t="s">
        <v>1117</v>
      </c>
      <c r="M484" t="s">
        <v>294</v>
      </c>
      <c r="N484">
        <f>VLOOKUP(G484,Sheet4!$A$2:$J$578,9)</f>
        <v>0.50163313527224718</v>
      </c>
    </row>
    <row r="485" spans="1:14">
      <c r="A485">
        <v>509</v>
      </c>
      <c r="B485">
        <v>9</v>
      </c>
      <c r="C485" t="s">
        <v>1768</v>
      </c>
      <c r="D485" t="s">
        <v>1756</v>
      </c>
      <c r="E485">
        <v>94</v>
      </c>
      <c r="F485">
        <f>B485</f>
        <v>9</v>
      </c>
      <c r="G485" t="str">
        <f>UPPER(E485)&amp;"-"&amp;F485</f>
        <v>94-9</v>
      </c>
      <c r="H485">
        <v>9</v>
      </c>
      <c r="I485" t="s">
        <v>1768</v>
      </c>
      <c r="J485" t="s">
        <v>1768</v>
      </c>
      <c r="K485">
        <v>8</v>
      </c>
      <c r="L485" t="s">
        <v>1693</v>
      </c>
      <c r="M485" t="s">
        <v>34</v>
      </c>
      <c r="N485">
        <f>VLOOKUP(G485,Sheet4!$A$2:$J$578,9)</f>
        <v>0.6483439041578577</v>
      </c>
    </row>
    <row r="486" spans="1:14">
      <c r="A486">
        <v>0</v>
      </c>
      <c r="B486">
        <v>1</v>
      </c>
      <c r="C486" t="s">
        <v>940</v>
      </c>
      <c r="D486" t="s">
        <v>941</v>
      </c>
      <c r="E486">
        <v>95</v>
      </c>
      <c r="F486">
        <f>B486</f>
        <v>1</v>
      </c>
      <c r="G486" t="str">
        <f>UPPER(E486)&amp;"-"&amp;F486</f>
        <v>95-1</v>
      </c>
      <c r="H486">
        <v>1</v>
      </c>
      <c r="I486" t="s">
        <v>940</v>
      </c>
      <c r="J486" t="s">
        <v>940</v>
      </c>
      <c r="K486">
        <v>9</v>
      </c>
      <c r="L486" t="s">
        <v>942</v>
      </c>
      <c r="M486" t="s">
        <v>294</v>
      </c>
      <c r="N486">
        <f>VLOOKUP(G486,Sheet4!$A$2:$J$578,9)</f>
        <v>0.48751565626169135</v>
      </c>
    </row>
    <row r="487" spans="1:14">
      <c r="A487">
        <v>9</v>
      </c>
      <c r="B487">
        <v>10</v>
      </c>
      <c r="C487" t="s">
        <v>954</v>
      </c>
      <c r="D487" t="s">
        <v>941</v>
      </c>
      <c r="E487">
        <v>95</v>
      </c>
      <c r="F487">
        <f>B487</f>
        <v>10</v>
      </c>
      <c r="G487" t="str">
        <f>UPPER(E487)&amp;"-"&amp;F487</f>
        <v>95-10</v>
      </c>
      <c r="H487">
        <v>10</v>
      </c>
      <c r="I487" t="s">
        <v>954</v>
      </c>
      <c r="J487" t="s">
        <v>954</v>
      </c>
      <c r="K487">
        <v>9</v>
      </c>
      <c r="L487" t="s">
        <v>107</v>
      </c>
      <c r="M487" t="s">
        <v>34</v>
      </c>
      <c r="N487">
        <f>VLOOKUP(G487,Sheet4!$A$2:$J$578,9)</f>
        <v>0.48751565626169135</v>
      </c>
    </row>
    <row r="488" spans="1:14">
      <c r="A488">
        <v>1</v>
      </c>
      <c r="B488">
        <v>2</v>
      </c>
      <c r="C488" t="s">
        <v>943</v>
      </c>
      <c r="D488" t="s">
        <v>941</v>
      </c>
      <c r="E488">
        <v>95</v>
      </c>
      <c r="F488">
        <f>B488</f>
        <v>2</v>
      </c>
      <c r="G488" t="str">
        <f>UPPER(E488)&amp;"-"&amp;F488</f>
        <v>95-2</v>
      </c>
      <c r="H488">
        <v>2</v>
      </c>
      <c r="I488" t="s">
        <v>944</v>
      </c>
      <c r="J488" t="s">
        <v>944</v>
      </c>
      <c r="K488">
        <v>10</v>
      </c>
      <c r="L488" t="s">
        <v>351</v>
      </c>
      <c r="M488" t="s">
        <v>34</v>
      </c>
      <c r="N488">
        <f>VLOOKUP(G488,Sheet4!$A$2:$J$578,9)</f>
        <v>0.5102466496323721</v>
      </c>
    </row>
    <row r="489" spans="1:14">
      <c r="A489">
        <v>3</v>
      </c>
      <c r="B489">
        <v>4</v>
      </c>
      <c r="C489" t="s">
        <v>945</v>
      </c>
      <c r="D489" t="s">
        <v>941</v>
      </c>
      <c r="E489">
        <v>95</v>
      </c>
      <c r="F489">
        <f>B489</f>
        <v>4</v>
      </c>
      <c r="G489" t="str">
        <f>UPPER(E489)&amp;"-"&amp;F489</f>
        <v>95-4</v>
      </c>
      <c r="H489">
        <v>4</v>
      </c>
      <c r="I489" t="s">
        <v>945</v>
      </c>
      <c r="J489" t="s">
        <v>945</v>
      </c>
      <c r="K489">
        <v>8</v>
      </c>
      <c r="L489" t="s">
        <v>299</v>
      </c>
      <c r="M489" t="s">
        <v>34</v>
      </c>
      <c r="N489">
        <f>VLOOKUP(G489,Sheet4!$A$2:$J$578,9)</f>
        <v>0.50715552291737565</v>
      </c>
    </row>
    <row r="490" spans="1:14">
      <c r="A490">
        <v>4</v>
      </c>
      <c r="B490">
        <v>5</v>
      </c>
      <c r="C490" t="s">
        <v>946</v>
      </c>
      <c r="D490" t="s">
        <v>941</v>
      </c>
      <c r="E490">
        <v>95</v>
      </c>
      <c r="F490">
        <f>B490</f>
        <v>5</v>
      </c>
      <c r="G490" t="str">
        <f>UPPER(E490)&amp;"-"&amp;F490</f>
        <v>95-5</v>
      </c>
      <c r="H490">
        <v>5</v>
      </c>
      <c r="I490" t="s">
        <v>946</v>
      </c>
      <c r="J490" t="s">
        <v>946</v>
      </c>
      <c r="K490">
        <v>7</v>
      </c>
      <c r="L490" t="s">
        <v>947</v>
      </c>
      <c r="M490" t="s">
        <v>34</v>
      </c>
      <c r="N490">
        <f>VLOOKUP(G490,Sheet4!$A$2:$J$578,9)</f>
        <v>0.64785238959467639</v>
      </c>
    </row>
    <row r="491" spans="1:14">
      <c r="A491">
        <v>5</v>
      </c>
      <c r="B491">
        <v>6</v>
      </c>
      <c r="C491" t="s">
        <v>948</v>
      </c>
      <c r="D491" t="s">
        <v>941</v>
      </c>
      <c r="E491">
        <v>95</v>
      </c>
      <c r="F491">
        <f>B491</f>
        <v>6</v>
      </c>
      <c r="G491" t="str">
        <f>UPPER(E491)&amp;"-"&amp;F491</f>
        <v>95-6</v>
      </c>
      <c r="H491">
        <v>6</v>
      </c>
      <c r="I491" t="s">
        <v>948</v>
      </c>
      <c r="J491" t="s">
        <v>948</v>
      </c>
      <c r="K491">
        <v>11</v>
      </c>
      <c r="L491" t="s">
        <v>513</v>
      </c>
      <c r="M491" t="s">
        <v>294</v>
      </c>
      <c r="N491">
        <f>VLOOKUP(G491,Sheet4!$A$2:$J$578,9)</f>
        <v>0.50439583626389084</v>
      </c>
    </row>
    <row r="492" spans="1:14">
      <c r="A492">
        <v>6</v>
      </c>
      <c r="B492">
        <v>7</v>
      </c>
      <c r="C492" t="s">
        <v>949</v>
      </c>
      <c r="D492" t="s">
        <v>941</v>
      </c>
      <c r="E492">
        <v>95</v>
      </c>
      <c r="F492">
        <f>B492</f>
        <v>7</v>
      </c>
      <c r="G492" t="str">
        <f>UPPER(E492)&amp;"-"&amp;F492</f>
        <v>95-7</v>
      </c>
      <c r="H492">
        <v>7</v>
      </c>
      <c r="I492" t="s">
        <v>949</v>
      </c>
      <c r="J492" t="s">
        <v>949</v>
      </c>
      <c r="K492">
        <v>5</v>
      </c>
      <c r="L492" t="s">
        <v>950</v>
      </c>
      <c r="M492" t="s">
        <v>294</v>
      </c>
      <c r="N492">
        <f>VLOOKUP(G492,Sheet4!$A$2:$J$578,9)</f>
        <v>0.49155347563063578</v>
      </c>
    </row>
    <row r="493" spans="1:14">
      <c r="A493">
        <v>7</v>
      </c>
      <c r="B493">
        <v>8</v>
      </c>
      <c r="C493" t="s">
        <v>951</v>
      </c>
      <c r="D493" t="s">
        <v>941</v>
      </c>
      <c r="E493">
        <v>95</v>
      </c>
      <c r="F493">
        <f>B493</f>
        <v>8</v>
      </c>
      <c r="G493" t="str">
        <f>UPPER(E493)&amp;"-"&amp;F493</f>
        <v>95-8</v>
      </c>
      <c r="H493">
        <v>8</v>
      </c>
      <c r="I493" t="s">
        <v>951</v>
      </c>
      <c r="J493" t="s">
        <v>951</v>
      </c>
      <c r="K493">
        <v>8</v>
      </c>
      <c r="L493" t="s">
        <v>89</v>
      </c>
      <c r="M493" t="s">
        <v>34</v>
      </c>
      <c r="N493">
        <f>VLOOKUP(G493,Sheet4!$A$2:$J$578,9)</f>
        <v>0.6518551608156401</v>
      </c>
    </row>
    <row r="494" spans="1:14">
      <c r="A494">
        <v>8</v>
      </c>
      <c r="B494">
        <v>9</v>
      </c>
      <c r="C494" t="s">
        <v>952</v>
      </c>
      <c r="D494" t="s">
        <v>941</v>
      </c>
      <c r="E494">
        <v>95</v>
      </c>
      <c r="F494">
        <f>B494</f>
        <v>9</v>
      </c>
      <c r="G494" t="str">
        <f>UPPER(E494)&amp;"-"&amp;F494</f>
        <v>95-9</v>
      </c>
      <c r="H494">
        <v>9</v>
      </c>
      <c r="I494" t="s">
        <v>952</v>
      </c>
      <c r="J494" t="s">
        <v>953</v>
      </c>
      <c r="K494">
        <v>6</v>
      </c>
      <c r="L494" t="s">
        <v>238</v>
      </c>
      <c r="M494" t="s">
        <v>34</v>
      </c>
      <c r="N494">
        <f>VLOOKUP(G494,Sheet4!$A$2:$J$578,9)</f>
        <v>0.54958422238618465</v>
      </c>
    </row>
    <row r="495" spans="1:14">
      <c r="A495">
        <v>535</v>
      </c>
      <c r="B495">
        <v>1</v>
      </c>
      <c r="C495" t="s">
        <v>1807</v>
      </c>
      <c r="D495" t="s">
        <v>1808</v>
      </c>
      <c r="E495" t="s">
        <v>1863</v>
      </c>
      <c r="F495">
        <f>B495</f>
        <v>1</v>
      </c>
      <c r="G495" t="str">
        <f>UPPER(E495)&amp;"-"&amp;F495</f>
        <v>ZD-1</v>
      </c>
      <c r="H495">
        <v>1</v>
      </c>
      <c r="I495" t="s">
        <v>1807</v>
      </c>
      <c r="J495" t="s">
        <v>1807</v>
      </c>
      <c r="K495">
        <v>9</v>
      </c>
      <c r="L495" t="s">
        <v>1809</v>
      </c>
      <c r="M495" t="s">
        <v>294</v>
      </c>
      <c r="N495">
        <f>VLOOKUP(G495,Sheet4!$A$2:$J$578,9)</f>
        <v>0.65034601384055357</v>
      </c>
    </row>
    <row r="496" spans="1:14">
      <c r="A496">
        <v>536</v>
      </c>
      <c r="B496">
        <v>2</v>
      </c>
      <c r="C496" t="s">
        <v>1810</v>
      </c>
      <c r="D496" t="s">
        <v>1808</v>
      </c>
      <c r="E496" t="s">
        <v>1863</v>
      </c>
      <c r="F496">
        <f>B496</f>
        <v>2</v>
      </c>
      <c r="G496" t="str">
        <f>UPPER(E496)&amp;"-"&amp;F496</f>
        <v>ZD-2</v>
      </c>
      <c r="H496">
        <v>2</v>
      </c>
      <c r="I496" t="s">
        <v>1810</v>
      </c>
      <c r="J496" t="s">
        <v>1810</v>
      </c>
      <c r="K496">
        <v>8</v>
      </c>
      <c r="L496" t="s">
        <v>1811</v>
      </c>
      <c r="M496" t="s">
        <v>294</v>
      </c>
      <c r="N496">
        <f>VLOOKUP(G496,Sheet4!$A$2:$J$578,9)</f>
        <v>0.74216958852631398</v>
      </c>
    </row>
    <row r="497" spans="1:14">
      <c r="A497">
        <v>537</v>
      </c>
      <c r="B497">
        <v>3</v>
      </c>
      <c r="C497" t="s">
        <v>1812</v>
      </c>
      <c r="D497" t="s">
        <v>1808</v>
      </c>
      <c r="E497" t="s">
        <v>1863</v>
      </c>
      <c r="F497">
        <f>B497</f>
        <v>3</v>
      </c>
      <c r="G497" t="str">
        <f>UPPER(E497)&amp;"-"&amp;F497</f>
        <v>ZD-3</v>
      </c>
      <c r="H497">
        <v>3</v>
      </c>
      <c r="I497" t="s">
        <v>1812</v>
      </c>
      <c r="J497" t="s">
        <v>1813</v>
      </c>
      <c r="K497">
        <v>6</v>
      </c>
      <c r="L497" t="s">
        <v>694</v>
      </c>
      <c r="M497" t="s">
        <v>34</v>
      </c>
      <c r="N497">
        <f>VLOOKUP(G497,Sheet4!$A$2:$J$578,9)</f>
        <v>0.69739672052168822</v>
      </c>
    </row>
    <row r="498" spans="1:14">
      <c r="A498">
        <v>538</v>
      </c>
      <c r="B498">
        <v>4</v>
      </c>
      <c r="C498" t="s">
        <v>1814</v>
      </c>
      <c r="D498" t="s">
        <v>1808</v>
      </c>
      <c r="E498" t="s">
        <v>1863</v>
      </c>
      <c r="F498">
        <f>B498</f>
        <v>4</v>
      </c>
      <c r="G498" t="str">
        <f>UPPER(E498)&amp;"-"&amp;F498</f>
        <v>ZD-4</v>
      </c>
      <c r="H498">
        <v>4</v>
      </c>
      <c r="I498" t="s">
        <v>1814</v>
      </c>
      <c r="J498" t="s">
        <v>1814</v>
      </c>
      <c r="K498">
        <v>9</v>
      </c>
      <c r="L498" t="s">
        <v>1815</v>
      </c>
      <c r="M498" t="s">
        <v>34</v>
      </c>
      <c r="N498">
        <f>VLOOKUP(G498,Sheet4!$A$2:$J$578,9)</f>
        <v>0.71143453605957863</v>
      </c>
    </row>
    <row r="499" spans="1:14">
      <c r="A499">
        <v>539</v>
      </c>
      <c r="B499">
        <v>5</v>
      </c>
      <c r="C499" t="s">
        <v>1816</v>
      </c>
      <c r="D499" t="s">
        <v>1808</v>
      </c>
      <c r="E499" t="s">
        <v>1863</v>
      </c>
      <c r="F499">
        <f>B499</f>
        <v>5</v>
      </c>
      <c r="G499" t="str">
        <f>UPPER(E499)&amp;"-"&amp;F499</f>
        <v>ZD-5</v>
      </c>
      <c r="H499">
        <v>5</v>
      </c>
      <c r="I499" t="s">
        <v>1816</v>
      </c>
      <c r="J499" t="s">
        <v>1816</v>
      </c>
      <c r="K499">
        <v>8</v>
      </c>
      <c r="L499" t="s">
        <v>1817</v>
      </c>
      <c r="M499" t="s">
        <v>34</v>
      </c>
      <c r="N499">
        <f>VLOOKUP(G499,Sheet4!$A$2:$J$578,9)</f>
        <v>0.75067729241234749</v>
      </c>
    </row>
    <row r="500" spans="1:14">
      <c r="A500">
        <v>540</v>
      </c>
      <c r="B500">
        <v>6</v>
      </c>
      <c r="C500" t="s">
        <v>1818</v>
      </c>
      <c r="D500" t="s">
        <v>1808</v>
      </c>
      <c r="E500" t="s">
        <v>1863</v>
      </c>
      <c r="F500">
        <f>B500</f>
        <v>6</v>
      </c>
      <c r="G500" t="str">
        <f>UPPER(E500)&amp;"-"&amp;F500</f>
        <v>ZD-6</v>
      </c>
      <c r="H500">
        <v>6</v>
      </c>
      <c r="I500" t="s">
        <v>1818</v>
      </c>
      <c r="J500" t="s">
        <v>1818</v>
      </c>
      <c r="K500">
        <v>6</v>
      </c>
      <c r="L500" t="s">
        <v>92</v>
      </c>
      <c r="M500" t="s">
        <v>294</v>
      </c>
      <c r="N500">
        <f>VLOOKUP(G500,Sheet4!$A$2:$J$578,9)</f>
        <v>0.72240773478251386</v>
      </c>
    </row>
    <row r="501" spans="1:14">
      <c r="A501">
        <v>541</v>
      </c>
      <c r="B501">
        <v>7</v>
      </c>
      <c r="C501" t="s">
        <v>1819</v>
      </c>
      <c r="D501" t="s">
        <v>1808</v>
      </c>
      <c r="E501" t="s">
        <v>1863</v>
      </c>
      <c r="F501">
        <f>B501</f>
        <v>7</v>
      </c>
      <c r="G501" t="str">
        <f>UPPER(E501)&amp;"-"&amp;F501</f>
        <v>ZD-7</v>
      </c>
      <c r="H501">
        <v>7</v>
      </c>
      <c r="I501" t="s">
        <v>1819</v>
      </c>
      <c r="J501" t="s">
        <v>1820</v>
      </c>
      <c r="K501">
        <v>7</v>
      </c>
      <c r="L501" t="s">
        <v>1821</v>
      </c>
      <c r="M501" t="s">
        <v>34</v>
      </c>
      <c r="N501">
        <f>VLOOKUP(G501,Sheet4!$A$2:$J$578,9)</f>
        <v>0.72528928917516955</v>
      </c>
    </row>
    <row r="502" spans="1:14">
      <c r="A502">
        <v>542</v>
      </c>
      <c r="B502">
        <v>1</v>
      </c>
      <c r="C502" t="s">
        <v>1822</v>
      </c>
      <c r="D502" t="s">
        <v>1823</v>
      </c>
      <c r="E502" t="s">
        <v>1871</v>
      </c>
      <c r="F502">
        <f>B502</f>
        <v>1</v>
      </c>
      <c r="G502" t="str">
        <f>UPPER(E502)&amp;"-"&amp;F502</f>
        <v>ZZ-1</v>
      </c>
      <c r="H502">
        <v>1</v>
      </c>
      <c r="I502" t="s">
        <v>1822</v>
      </c>
      <c r="J502" t="s">
        <v>1822</v>
      </c>
      <c r="K502">
        <v>12</v>
      </c>
      <c r="L502" t="s">
        <v>288</v>
      </c>
      <c r="M502" t="s">
        <v>294</v>
      </c>
      <c r="N502">
        <f>VLOOKUP(G502,Sheet4!$A$2:$J$578,9)</f>
        <v>0.4636972020446597</v>
      </c>
    </row>
    <row r="503" spans="1:14">
      <c r="A503">
        <v>551</v>
      </c>
      <c r="B503">
        <v>10</v>
      </c>
      <c r="C503" t="s">
        <v>1839</v>
      </c>
      <c r="D503" t="s">
        <v>1823</v>
      </c>
      <c r="E503" t="s">
        <v>1871</v>
      </c>
      <c r="F503">
        <f>B503</f>
        <v>10</v>
      </c>
      <c r="G503" t="str">
        <f>UPPER(E503)&amp;"-"&amp;F503</f>
        <v>ZZ-10</v>
      </c>
      <c r="H503">
        <v>10</v>
      </c>
      <c r="I503" t="s">
        <v>1839</v>
      </c>
      <c r="J503" t="s">
        <v>1840</v>
      </c>
      <c r="K503">
        <v>7</v>
      </c>
      <c r="L503" t="s">
        <v>1841</v>
      </c>
      <c r="M503" t="s">
        <v>34</v>
      </c>
      <c r="N503">
        <f>VLOOKUP(G503,Sheet4!$A$2:$J$578,9)</f>
        <v>0.4636972020446597</v>
      </c>
    </row>
    <row r="504" spans="1:14">
      <c r="A504">
        <v>552</v>
      </c>
      <c r="B504">
        <v>11</v>
      </c>
      <c r="C504" t="s">
        <v>1842</v>
      </c>
      <c r="D504" t="s">
        <v>1823</v>
      </c>
      <c r="E504" t="s">
        <v>1871</v>
      </c>
      <c r="F504">
        <f>B504</f>
        <v>11</v>
      </c>
      <c r="G504" t="str">
        <f>UPPER(E504)&amp;"-"&amp;F504</f>
        <v>ZZ-11</v>
      </c>
      <c r="H504">
        <v>11</v>
      </c>
      <c r="I504" t="s">
        <v>1842</v>
      </c>
      <c r="J504" t="s">
        <v>1842</v>
      </c>
      <c r="K504">
        <v>8</v>
      </c>
      <c r="L504" t="s">
        <v>203</v>
      </c>
      <c r="M504" t="s">
        <v>34</v>
      </c>
      <c r="N504">
        <f>VLOOKUP(G504,Sheet4!$A$2:$J$578,9)</f>
        <v>0.4636972020446597</v>
      </c>
    </row>
    <row r="505" spans="1:14">
      <c r="A505">
        <v>543</v>
      </c>
      <c r="B505">
        <v>2</v>
      </c>
      <c r="C505" t="s">
        <v>1824</v>
      </c>
      <c r="D505" t="s">
        <v>1823</v>
      </c>
      <c r="E505" t="s">
        <v>1871</v>
      </c>
      <c r="F505">
        <f>B505</f>
        <v>2</v>
      </c>
      <c r="G505" t="str">
        <f>UPPER(E505)&amp;"-"&amp;F505</f>
        <v>ZZ-2</v>
      </c>
      <c r="H505">
        <v>2</v>
      </c>
      <c r="I505" t="s">
        <v>1825</v>
      </c>
      <c r="J505" t="s">
        <v>1825</v>
      </c>
      <c r="K505">
        <v>9</v>
      </c>
      <c r="L505" t="s">
        <v>1826</v>
      </c>
      <c r="M505" t="s">
        <v>34</v>
      </c>
      <c r="N505">
        <f>VLOOKUP(G505,Sheet4!$A$2:$J$578,9)</f>
        <v>0.47620069530881154</v>
      </c>
    </row>
    <row r="506" spans="1:14">
      <c r="A506">
        <v>544</v>
      </c>
      <c r="B506">
        <v>3</v>
      </c>
      <c r="C506" t="s">
        <v>1827</v>
      </c>
      <c r="D506" t="s">
        <v>1823</v>
      </c>
      <c r="E506" t="s">
        <v>1871</v>
      </c>
      <c r="F506">
        <f>B506</f>
        <v>3</v>
      </c>
      <c r="G506" t="str">
        <f>UPPER(E506)&amp;"-"&amp;F506</f>
        <v>ZZ-3</v>
      </c>
      <c r="H506">
        <v>3</v>
      </c>
      <c r="I506" t="s">
        <v>1827</v>
      </c>
      <c r="J506" t="s">
        <v>1827</v>
      </c>
      <c r="K506">
        <v>8</v>
      </c>
      <c r="L506" t="s">
        <v>1828</v>
      </c>
      <c r="M506" t="s">
        <v>294</v>
      </c>
      <c r="N506">
        <f>VLOOKUP(G506,Sheet4!$A$2:$J$578,9)</f>
        <v>0.53097681489927784</v>
      </c>
    </row>
    <row r="507" spans="1:14">
      <c r="A507">
        <v>545</v>
      </c>
      <c r="B507">
        <v>4</v>
      </c>
      <c r="C507" t="s">
        <v>1829</v>
      </c>
      <c r="D507" t="s">
        <v>1823</v>
      </c>
      <c r="E507" t="s">
        <v>1871</v>
      </c>
      <c r="F507">
        <f>B507</f>
        <v>4</v>
      </c>
      <c r="G507" t="str">
        <f>UPPER(E507)&amp;"-"&amp;F507</f>
        <v>ZZ-4</v>
      </c>
      <c r="H507">
        <v>4</v>
      </c>
      <c r="I507" t="s">
        <v>1829</v>
      </c>
      <c r="J507" t="s">
        <v>1829</v>
      </c>
      <c r="K507">
        <v>8</v>
      </c>
      <c r="L507" t="s">
        <v>1830</v>
      </c>
      <c r="M507" t="s">
        <v>34</v>
      </c>
      <c r="N507">
        <f>VLOOKUP(G507,Sheet4!$A$2:$J$578,9)</f>
        <v>0.46876951276008622</v>
      </c>
    </row>
    <row r="508" spans="1:14">
      <c r="A508">
        <v>546</v>
      </c>
      <c r="B508">
        <v>5</v>
      </c>
      <c r="C508" t="s">
        <v>1831</v>
      </c>
      <c r="D508" t="s">
        <v>1823</v>
      </c>
      <c r="E508" t="s">
        <v>1871</v>
      </c>
      <c r="F508">
        <f>B508</f>
        <v>5</v>
      </c>
      <c r="G508" t="str">
        <f>UPPER(E508)&amp;"-"&amp;F508</f>
        <v>ZZ-5</v>
      </c>
      <c r="H508">
        <v>5</v>
      </c>
      <c r="I508" t="s">
        <v>1831</v>
      </c>
      <c r="J508" t="s">
        <v>1831</v>
      </c>
      <c r="K508">
        <v>6</v>
      </c>
      <c r="L508" t="s">
        <v>334</v>
      </c>
      <c r="M508" t="s">
        <v>34</v>
      </c>
      <c r="N508">
        <f>VLOOKUP(G508,Sheet4!$A$2:$J$578,9)</f>
        <v>0.46599838318512532</v>
      </c>
    </row>
    <row r="509" spans="1:14">
      <c r="A509">
        <v>547</v>
      </c>
      <c r="B509">
        <v>6</v>
      </c>
      <c r="C509" t="s">
        <v>1832</v>
      </c>
      <c r="D509" t="s">
        <v>1823</v>
      </c>
      <c r="E509" t="s">
        <v>1871</v>
      </c>
      <c r="F509">
        <f>B509</f>
        <v>6</v>
      </c>
      <c r="G509" t="str">
        <f>UPPER(E509)&amp;"-"&amp;F509</f>
        <v>ZZ-6</v>
      </c>
      <c r="H509">
        <v>6</v>
      </c>
      <c r="I509" t="s">
        <v>1832</v>
      </c>
      <c r="J509" t="s">
        <v>1832</v>
      </c>
      <c r="K509">
        <v>9</v>
      </c>
      <c r="L509" t="s">
        <v>81</v>
      </c>
      <c r="M509" t="s">
        <v>294</v>
      </c>
      <c r="N509">
        <f>VLOOKUP(G509,Sheet4!$A$2:$J$578,9)</f>
        <v>0.37713552186963167</v>
      </c>
    </row>
    <row r="510" spans="1:14">
      <c r="A510">
        <v>548</v>
      </c>
      <c r="B510">
        <v>7</v>
      </c>
      <c r="C510" t="s">
        <v>1833</v>
      </c>
      <c r="D510" t="s">
        <v>1823</v>
      </c>
      <c r="E510" t="s">
        <v>1871</v>
      </c>
      <c r="F510">
        <f>B510</f>
        <v>7</v>
      </c>
      <c r="G510" t="str">
        <f>UPPER(E510)&amp;"-"&amp;F510</f>
        <v>ZZ-7</v>
      </c>
      <c r="H510">
        <v>7</v>
      </c>
      <c r="I510" t="s">
        <v>1833</v>
      </c>
      <c r="J510" t="s">
        <v>1834</v>
      </c>
      <c r="K510">
        <v>10</v>
      </c>
      <c r="L510" t="s">
        <v>698</v>
      </c>
      <c r="M510" t="s">
        <v>34</v>
      </c>
      <c r="N510">
        <f>VLOOKUP(G510,Sheet4!$A$2:$J$578,9)</f>
        <v>0.54661097917178503</v>
      </c>
    </row>
    <row r="511" spans="1:14">
      <c r="A511">
        <v>549</v>
      </c>
      <c r="B511">
        <v>8</v>
      </c>
      <c r="C511" t="s">
        <v>1835</v>
      </c>
      <c r="D511" t="s">
        <v>1823</v>
      </c>
      <c r="E511" t="s">
        <v>1871</v>
      </c>
      <c r="F511">
        <f>B511</f>
        <v>8</v>
      </c>
      <c r="G511" t="str">
        <f>UPPER(E511)&amp;"-"&amp;F511</f>
        <v>ZZ-8</v>
      </c>
      <c r="H511">
        <v>8</v>
      </c>
      <c r="I511" t="s">
        <v>1835</v>
      </c>
      <c r="J511" t="s">
        <v>1835</v>
      </c>
      <c r="K511">
        <v>10</v>
      </c>
      <c r="L511" t="s">
        <v>1836</v>
      </c>
      <c r="M511" t="s">
        <v>294</v>
      </c>
      <c r="N511">
        <f>VLOOKUP(G511,Sheet4!$A$2:$J$578,9)</f>
        <v>0.37092941100905646</v>
      </c>
    </row>
    <row r="512" spans="1:14">
      <c r="A512">
        <v>550</v>
      </c>
      <c r="B512">
        <v>9</v>
      </c>
      <c r="C512" t="s">
        <v>1837</v>
      </c>
      <c r="D512" t="s">
        <v>1823</v>
      </c>
      <c r="E512" t="s">
        <v>1871</v>
      </c>
      <c r="F512">
        <f>B512</f>
        <v>9</v>
      </c>
      <c r="G512" t="str">
        <f>UPPER(E512)&amp;"-"&amp;F512</f>
        <v>ZZ-9</v>
      </c>
      <c r="H512">
        <v>9</v>
      </c>
      <c r="I512" t="s">
        <v>1837</v>
      </c>
      <c r="J512" t="s">
        <v>1837</v>
      </c>
      <c r="K512">
        <v>10</v>
      </c>
      <c r="L512" t="s">
        <v>1838</v>
      </c>
      <c r="M512" t="s">
        <v>294</v>
      </c>
      <c r="N512">
        <f>VLOOKUP(G512,Sheet4!$A$2:$J$578,9)</f>
        <v>0.6168267669033366</v>
      </c>
    </row>
    <row r="514" spans="1:15">
      <c r="A514">
        <v>2</v>
      </c>
      <c r="B514">
        <v>3</v>
      </c>
      <c r="C514" t="s">
        <v>1851</v>
      </c>
      <c r="D514" t="s">
        <v>941</v>
      </c>
      <c r="E514">
        <v>95</v>
      </c>
      <c r="G514" t="str">
        <f>UPPER(E514)&amp;"-"&amp;H514</f>
        <v>95-3</v>
      </c>
      <c r="H514">
        <v>3</v>
      </c>
      <c r="J514" t="s">
        <v>1851</v>
      </c>
      <c r="K514" t="s">
        <v>1931</v>
      </c>
      <c r="L514">
        <v>1</v>
      </c>
      <c r="M514" t="s">
        <v>34</v>
      </c>
      <c r="N514">
        <f>VLOOKUP(G514,Sheet4!$A$2:$J$578,9)</f>
        <v>0.50387239672369966</v>
      </c>
      <c r="O514" t="s">
        <v>1</v>
      </c>
    </row>
    <row r="515" spans="1:15">
      <c r="A515">
        <v>12</v>
      </c>
      <c r="B515">
        <v>3</v>
      </c>
      <c r="C515" t="s">
        <v>1852</v>
      </c>
      <c r="D515" t="s">
        <v>956</v>
      </c>
      <c r="E515">
        <v>93</v>
      </c>
      <c r="G515" t="str">
        <f t="shared" ref="G515:G560" si="0">UPPER(E515)&amp;"-"&amp;H515</f>
        <v>93-3</v>
      </c>
      <c r="H515">
        <v>3</v>
      </c>
      <c r="J515" t="s">
        <v>1952</v>
      </c>
      <c r="L515">
        <v>1</v>
      </c>
      <c r="M515" t="s">
        <v>34</v>
      </c>
      <c r="N515">
        <f>VLOOKUP(G515,Sheet4!$A$2:$J$578,9)</f>
        <v>0.58003260587646821</v>
      </c>
    </row>
    <row r="516" spans="1:15">
      <c r="A516">
        <v>33</v>
      </c>
      <c r="B516">
        <v>12</v>
      </c>
      <c r="C516" t="s">
        <v>1852</v>
      </c>
      <c r="D516" t="s">
        <v>973</v>
      </c>
      <c r="E516">
        <v>92</v>
      </c>
      <c r="G516" t="str">
        <f t="shared" si="0"/>
        <v>92-12</v>
      </c>
      <c r="H516">
        <v>12</v>
      </c>
      <c r="J516" t="s">
        <v>1951</v>
      </c>
      <c r="L516">
        <v>1</v>
      </c>
      <c r="M516" t="s">
        <v>34</v>
      </c>
      <c r="N516">
        <f>VLOOKUP(G516,Sheet4!$A$2:$J$578,9)</f>
        <v>0.53515204849907105</v>
      </c>
    </row>
    <row r="517" spans="1:15">
      <c r="A517">
        <v>34</v>
      </c>
      <c r="B517">
        <v>13</v>
      </c>
      <c r="C517" t="s">
        <v>1853</v>
      </c>
      <c r="D517" t="s">
        <v>973</v>
      </c>
      <c r="E517">
        <v>92</v>
      </c>
      <c r="G517" t="str">
        <f t="shared" si="0"/>
        <v>92-13</v>
      </c>
      <c r="H517">
        <v>13</v>
      </c>
      <c r="J517" t="s">
        <v>1853</v>
      </c>
      <c r="K517" t="s">
        <v>1930</v>
      </c>
      <c r="L517">
        <v>1</v>
      </c>
      <c r="M517" t="s">
        <v>34</v>
      </c>
      <c r="N517">
        <f>VLOOKUP(G517,Sheet4!$A$2:$J$578,9)</f>
        <v>0.5264537311713372</v>
      </c>
      <c r="O517" t="s">
        <v>1</v>
      </c>
    </row>
    <row r="518" spans="1:15" ht="14.25">
      <c r="A518">
        <v>46</v>
      </c>
      <c r="B518">
        <v>2</v>
      </c>
      <c r="C518" t="s">
        <v>1853</v>
      </c>
      <c r="D518" t="s">
        <v>1009</v>
      </c>
      <c r="E518">
        <v>90</v>
      </c>
      <c r="G518" t="str">
        <f t="shared" si="0"/>
        <v>90-2</v>
      </c>
      <c r="H518">
        <v>2</v>
      </c>
      <c r="J518" t="s">
        <v>1853</v>
      </c>
      <c r="K518" s="4" t="s">
        <v>1929</v>
      </c>
      <c r="L518">
        <v>1</v>
      </c>
      <c r="M518" t="s">
        <v>34</v>
      </c>
      <c r="N518">
        <f>VLOOKUP(G518,Sheet4!$A$2:$J$578,9)</f>
        <v>0.52951618811462708</v>
      </c>
    </row>
    <row r="519" spans="1:15" ht="14.25">
      <c r="A519">
        <v>73</v>
      </c>
      <c r="B519">
        <v>3</v>
      </c>
      <c r="C519" t="s">
        <v>1854</v>
      </c>
      <c r="D519" t="s">
        <v>1055</v>
      </c>
      <c r="E519">
        <v>83</v>
      </c>
      <c r="G519" t="str">
        <f t="shared" si="0"/>
        <v>83-3</v>
      </c>
      <c r="H519">
        <v>3</v>
      </c>
      <c r="J519" t="s">
        <v>1854</v>
      </c>
      <c r="K519" s="4" t="s">
        <v>1928</v>
      </c>
      <c r="L519">
        <v>1</v>
      </c>
      <c r="M519" t="s">
        <v>34</v>
      </c>
      <c r="N519">
        <f>VLOOKUP(G519,Sheet4!$A$2:$J$578,9)</f>
        <v>0.37071696320152053</v>
      </c>
    </row>
    <row r="520" spans="1:15" ht="14.25">
      <c r="A520">
        <v>77</v>
      </c>
      <c r="B520">
        <v>7</v>
      </c>
      <c r="C520" t="s">
        <v>1853</v>
      </c>
      <c r="D520" t="s">
        <v>1055</v>
      </c>
      <c r="E520">
        <v>83</v>
      </c>
      <c r="G520" t="str">
        <f t="shared" si="0"/>
        <v>83-7</v>
      </c>
      <c r="H520">
        <v>7</v>
      </c>
      <c r="J520" t="s">
        <v>1853</v>
      </c>
      <c r="K520" s="4" t="s">
        <v>1927</v>
      </c>
      <c r="L520">
        <v>1</v>
      </c>
      <c r="M520" t="s">
        <v>34</v>
      </c>
      <c r="N520">
        <f>VLOOKUP(G520,Sheet4!$A$2:$J$578,9)</f>
        <v>0.38147117607869263</v>
      </c>
    </row>
    <row r="521" spans="1:15" ht="14.25">
      <c r="A521">
        <v>80</v>
      </c>
      <c r="B521">
        <v>2</v>
      </c>
      <c r="C521" t="s">
        <v>1854</v>
      </c>
      <c r="D521" t="s">
        <v>1068</v>
      </c>
      <c r="E521">
        <v>82</v>
      </c>
      <c r="G521" t="str">
        <f t="shared" si="0"/>
        <v>82-2</v>
      </c>
      <c r="H521">
        <v>2</v>
      </c>
      <c r="J521" t="s">
        <v>1854</v>
      </c>
      <c r="K521" s="4" t="s">
        <v>1926</v>
      </c>
      <c r="L521">
        <v>1</v>
      </c>
      <c r="M521" t="s">
        <v>294</v>
      </c>
      <c r="N521">
        <f>VLOOKUP(G521,Sheet4!$A$2:$J$578,9)</f>
        <v>0.50859101661543693</v>
      </c>
    </row>
    <row r="522" spans="1:15">
      <c r="A522">
        <v>84</v>
      </c>
      <c r="B522">
        <v>1</v>
      </c>
      <c r="C522" t="s">
        <v>1852</v>
      </c>
      <c r="D522" t="s">
        <v>1075</v>
      </c>
      <c r="E522">
        <v>80</v>
      </c>
      <c r="G522" t="str">
        <f t="shared" si="0"/>
        <v>80-1</v>
      </c>
      <c r="H522">
        <v>1</v>
      </c>
      <c r="J522" t="s">
        <v>1950</v>
      </c>
      <c r="L522" t="s">
        <v>195</v>
      </c>
      <c r="M522" t="s">
        <v>294</v>
      </c>
      <c r="N522">
        <f>VLOOKUP(G522,Sheet4!$A$2:$J$578,9)</f>
        <v>0.5952079708998893</v>
      </c>
    </row>
    <row r="523" spans="1:15">
      <c r="A523">
        <v>97</v>
      </c>
      <c r="B523">
        <v>6</v>
      </c>
      <c r="C523" t="s">
        <v>1854</v>
      </c>
      <c r="D523" t="s">
        <v>1088</v>
      </c>
      <c r="E523">
        <v>78</v>
      </c>
      <c r="G523" t="str">
        <f t="shared" si="0"/>
        <v>78-6</v>
      </c>
      <c r="H523">
        <v>6</v>
      </c>
      <c r="J523" t="s">
        <v>1854</v>
      </c>
      <c r="K523" t="s">
        <v>1925</v>
      </c>
      <c r="L523">
        <v>1</v>
      </c>
      <c r="M523" t="s">
        <v>34</v>
      </c>
      <c r="N523">
        <f>VLOOKUP(G523,Sheet4!$A$2:$J$578,9)</f>
        <v>0.41943410798286879</v>
      </c>
    </row>
    <row r="524" spans="1:15" ht="14.25">
      <c r="A524">
        <v>137</v>
      </c>
      <c r="B524">
        <v>13</v>
      </c>
      <c r="C524" t="s">
        <v>1854</v>
      </c>
      <c r="D524" t="s">
        <v>1145</v>
      </c>
      <c r="E524">
        <v>75</v>
      </c>
      <c r="G524" t="str">
        <f t="shared" si="0"/>
        <v>75-13</v>
      </c>
      <c r="H524">
        <v>13</v>
      </c>
      <c r="J524" t="s">
        <v>1854</v>
      </c>
      <c r="K524" s="4" t="s">
        <v>1924</v>
      </c>
      <c r="L524">
        <v>1</v>
      </c>
      <c r="M524" t="s">
        <v>34</v>
      </c>
      <c r="N524">
        <f>VLOOKUP(G524,Sheet4!$A$2:$J$578,9)</f>
        <v>0.47843090375025615</v>
      </c>
    </row>
    <row r="525" spans="1:15" ht="14.25">
      <c r="A525">
        <v>148</v>
      </c>
      <c r="B525">
        <v>6</v>
      </c>
      <c r="C525" t="s">
        <v>1854</v>
      </c>
      <c r="D525" t="s">
        <v>1172</v>
      </c>
      <c r="E525">
        <v>74</v>
      </c>
      <c r="G525" t="str">
        <f t="shared" si="0"/>
        <v>74-6</v>
      </c>
      <c r="H525">
        <v>6</v>
      </c>
      <c r="J525" t="s">
        <v>1854</v>
      </c>
      <c r="K525" s="4" t="s">
        <v>1923</v>
      </c>
      <c r="L525">
        <v>1</v>
      </c>
      <c r="M525" t="s">
        <v>294</v>
      </c>
      <c r="N525">
        <f>VLOOKUP(G525,Sheet4!$A$2:$J$578,9)</f>
        <v>0.35896588319212236</v>
      </c>
    </row>
    <row r="526" spans="1:15" ht="14.25">
      <c r="A526">
        <v>175</v>
      </c>
      <c r="B526">
        <v>11</v>
      </c>
      <c r="C526" t="s">
        <v>1854</v>
      </c>
      <c r="D526" t="s">
        <v>1207</v>
      </c>
      <c r="E526">
        <v>69</v>
      </c>
      <c r="G526" t="str">
        <f t="shared" si="0"/>
        <v>69-11</v>
      </c>
      <c r="H526">
        <v>11</v>
      </c>
      <c r="J526" t="s">
        <v>1854</v>
      </c>
      <c r="K526" s="4" t="s">
        <v>1922</v>
      </c>
      <c r="L526">
        <v>1</v>
      </c>
      <c r="M526" t="s">
        <v>294</v>
      </c>
      <c r="N526">
        <f>VLOOKUP(G526,Sheet4!$A$2:$J$578,9)</f>
        <v>0.53980109281025201</v>
      </c>
    </row>
    <row r="527" spans="1:15" ht="14.25">
      <c r="A527">
        <v>195</v>
      </c>
      <c r="B527">
        <v>2</v>
      </c>
      <c r="C527" t="s">
        <v>1854</v>
      </c>
      <c r="D527" t="s">
        <v>1259</v>
      </c>
      <c r="E527">
        <v>65</v>
      </c>
      <c r="G527" t="str">
        <f t="shared" si="0"/>
        <v>65-2</v>
      </c>
      <c r="H527">
        <v>2</v>
      </c>
      <c r="J527" t="s">
        <v>1854</v>
      </c>
      <c r="K527" s="4" t="s">
        <v>1921</v>
      </c>
      <c r="L527">
        <v>1</v>
      </c>
      <c r="M527" t="s">
        <v>294</v>
      </c>
      <c r="N527">
        <f>VLOOKUP(G527,Sheet4!$A$2:$J$578,9)</f>
        <v>0.60022496867524777</v>
      </c>
    </row>
    <row r="528" spans="1:15" ht="14.25">
      <c r="A528">
        <v>215</v>
      </c>
      <c r="B528">
        <v>9</v>
      </c>
      <c r="C528" t="s">
        <v>1854</v>
      </c>
      <c r="D528" t="s">
        <v>1280</v>
      </c>
      <c r="E528">
        <v>62</v>
      </c>
      <c r="G528" t="str">
        <f t="shared" si="0"/>
        <v>62-9</v>
      </c>
      <c r="H528">
        <v>9</v>
      </c>
      <c r="J528" t="s">
        <v>1854</v>
      </c>
      <c r="K528" s="4" t="s">
        <v>1920</v>
      </c>
      <c r="L528">
        <v>1</v>
      </c>
      <c r="M528" t="s">
        <v>34</v>
      </c>
      <c r="N528">
        <f>VLOOKUP(G528,Sheet4!$A$2:$J$578,9)</f>
        <v>0.62593809337231376</v>
      </c>
    </row>
    <row r="529" spans="1:15">
      <c r="A529">
        <v>218</v>
      </c>
      <c r="B529">
        <v>12</v>
      </c>
      <c r="C529" t="s">
        <v>1852</v>
      </c>
      <c r="D529" t="s">
        <v>1280</v>
      </c>
      <c r="E529">
        <v>62</v>
      </c>
      <c r="G529" t="str">
        <f t="shared" si="0"/>
        <v>62-12</v>
      </c>
      <c r="H529">
        <v>12</v>
      </c>
      <c r="I529" t="s">
        <v>1946</v>
      </c>
      <c r="J529" t="s">
        <v>1852</v>
      </c>
      <c r="L529" t="s">
        <v>86</v>
      </c>
      <c r="M529" t="s">
        <v>34</v>
      </c>
      <c r="N529">
        <f>VLOOKUP(G529,Sheet4!$A$2:$J$578,9)</f>
        <v>0.49020019772614926</v>
      </c>
    </row>
    <row r="530" spans="1:15" ht="14.25">
      <c r="A530">
        <v>226</v>
      </c>
      <c r="B530">
        <v>5</v>
      </c>
      <c r="C530" t="s">
        <v>1854</v>
      </c>
      <c r="D530" t="s">
        <v>1301</v>
      </c>
      <c r="E530">
        <v>60</v>
      </c>
      <c r="G530" t="str">
        <f t="shared" si="0"/>
        <v>60-5</v>
      </c>
      <c r="H530">
        <v>5</v>
      </c>
      <c r="J530" t="s">
        <v>1854</v>
      </c>
      <c r="K530" s="4" t="s">
        <v>1919</v>
      </c>
      <c r="L530">
        <v>1</v>
      </c>
      <c r="M530" t="s">
        <v>34</v>
      </c>
      <c r="N530">
        <f>VLOOKUP(G530,Sheet4!$A$2:$J$578,9)</f>
        <v>0.49603406371874825</v>
      </c>
      <c r="O530" t="s">
        <v>1</v>
      </c>
    </row>
    <row r="531" spans="1:15" ht="14.25">
      <c r="A531">
        <v>227</v>
      </c>
      <c r="B531">
        <v>6</v>
      </c>
      <c r="C531" t="s">
        <v>1853</v>
      </c>
      <c r="D531" t="s">
        <v>1301</v>
      </c>
      <c r="E531">
        <v>60</v>
      </c>
      <c r="G531" t="str">
        <f t="shared" si="0"/>
        <v>60-6</v>
      </c>
      <c r="H531">
        <v>6</v>
      </c>
      <c r="J531" t="s">
        <v>1853</v>
      </c>
      <c r="K531" s="4" t="s">
        <v>1918</v>
      </c>
      <c r="L531">
        <v>1</v>
      </c>
      <c r="M531" t="s">
        <v>34</v>
      </c>
      <c r="N531">
        <f>VLOOKUP(G531,Sheet4!$A$2:$J$578,9)</f>
        <v>0.47676546576718815</v>
      </c>
    </row>
    <row r="532" spans="1:15" ht="14.25">
      <c r="A532">
        <v>237</v>
      </c>
      <c r="B532">
        <v>9</v>
      </c>
      <c r="C532" t="s">
        <v>1854</v>
      </c>
      <c r="D532" t="s">
        <v>1308</v>
      </c>
      <c r="E532">
        <v>59</v>
      </c>
      <c r="G532" t="str">
        <f t="shared" si="0"/>
        <v>59-9</v>
      </c>
      <c r="H532">
        <v>9</v>
      </c>
      <c r="J532" t="s">
        <v>1854</v>
      </c>
      <c r="K532" s="4" t="s">
        <v>1917</v>
      </c>
      <c r="L532">
        <v>1</v>
      </c>
      <c r="M532" t="s">
        <v>34</v>
      </c>
      <c r="N532">
        <f>VLOOKUP(G532,Sheet4!$A$2:$J$578,9)</f>
        <v>0.52222983387566368</v>
      </c>
    </row>
    <row r="533" spans="1:15" ht="14.25">
      <c r="A533">
        <v>241</v>
      </c>
      <c r="B533">
        <v>13</v>
      </c>
      <c r="C533" t="s">
        <v>1853</v>
      </c>
      <c r="D533" t="s">
        <v>1308</v>
      </c>
      <c r="E533">
        <v>59</v>
      </c>
      <c r="G533" t="str">
        <f t="shared" si="0"/>
        <v>59-13</v>
      </c>
      <c r="H533">
        <v>13</v>
      </c>
      <c r="J533" t="s">
        <v>1853</v>
      </c>
      <c r="K533" s="4" t="s">
        <v>1916</v>
      </c>
      <c r="L533">
        <v>1</v>
      </c>
      <c r="M533" t="s">
        <v>34</v>
      </c>
      <c r="N533">
        <f>VLOOKUP(G533,Sheet4!$A$2:$J$578,9)</f>
        <v>0.62071629213483148</v>
      </c>
    </row>
    <row r="534" spans="1:15">
      <c r="A534">
        <v>273</v>
      </c>
      <c r="B534">
        <v>2</v>
      </c>
      <c r="C534" t="s">
        <v>1857</v>
      </c>
      <c r="D534" t="s">
        <v>1856</v>
      </c>
      <c r="E534">
        <v>52</v>
      </c>
      <c r="G534" t="str">
        <f t="shared" si="0"/>
        <v>52-2</v>
      </c>
      <c r="H534">
        <v>2</v>
      </c>
      <c r="J534" t="s">
        <v>1857</v>
      </c>
      <c r="L534">
        <v>1</v>
      </c>
      <c r="N534">
        <f>VLOOKUP(G534,Sheet4!$A$2:$J$578,9)</f>
        <v>0.44062947067238911</v>
      </c>
    </row>
    <row r="535" spans="1:15" ht="14.25">
      <c r="A535">
        <v>280</v>
      </c>
      <c r="B535">
        <v>2</v>
      </c>
      <c r="C535" t="s">
        <v>1854</v>
      </c>
      <c r="D535" t="s">
        <v>1386</v>
      </c>
      <c r="E535">
        <v>50</v>
      </c>
      <c r="G535" t="str">
        <f t="shared" si="0"/>
        <v>50-2</v>
      </c>
      <c r="H535">
        <v>2</v>
      </c>
      <c r="J535" t="s">
        <v>1854</v>
      </c>
      <c r="K535" s="4" t="s">
        <v>1915</v>
      </c>
      <c r="L535">
        <v>1</v>
      </c>
      <c r="M535" t="s">
        <v>34</v>
      </c>
      <c r="N535">
        <f>VLOOKUP(G535,Sheet4!$A$2:$J$578,9)</f>
        <v>0.44670748135995625</v>
      </c>
    </row>
    <row r="536" spans="1:15">
      <c r="A536">
        <v>285</v>
      </c>
      <c r="B536">
        <v>3</v>
      </c>
      <c r="C536" t="s">
        <v>1854</v>
      </c>
      <c r="D536" t="s">
        <v>1391</v>
      </c>
      <c r="E536">
        <v>49</v>
      </c>
      <c r="G536" t="str">
        <f t="shared" si="0"/>
        <v>49-3</v>
      </c>
      <c r="H536">
        <v>3</v>
      </c>
      <c r="J536" t="s">
        <v>1854</v>
      </c>
      <c r="K536" t="s">
        <v>1914</v>
      </c>
      <c r="L536">
        <v>1</v>
      </c>
      <c r="M536" t="s">
        <v>34</v>
      </c>
      <c r="N536">
        <f>VLOOKUP(G536,Sheet4!$A$2:$J$578,9)</f>
        <v>0.46560080218372235</v>
      </c>
    </row>
    <row r="537" spans="1:15" ht="14.25">
      <c r="A537">
        <v>294</v>
      </c>
      <c r="B537">
        <v>1</v>
      </c>
      <c r="C537" t="s">
        <v>1854</v>
      </c>
      <c r="D537" t="s">
        <v>1409</v>
      </c>
      <c r="E537">
        <v>46</v>
      </c>
      <c r="G537" t="str">
        <f t="shared" si="0"/>
        <v>46-1</v>
      </c>
      <c r="H537">
        <v>1</v>
      </c>
      <c r="J537" t="s">
        <v>1854</v>
      </c>
      <c r="K537" s="4" t="s">
        <v>1913</v>
      </c>
      <c r="L537">
        <v>1</v>
      </c>
      <c r="M537" t="s">
        <v>294</v>
      </c>
      <c r="N537">
        <f>VLOOKUP(G537,Sheet4!$A$2:$J$578,9)</f>
        <v>0.61338119874705244</v>
      </c>
    </row>
    <row r="538" spans="1:15" ht="14.25">
      <c r="A538">
        <v>327</v>
      </c>
      <c r="B538">
        <v>2</v>
      </c>
      <c r="C538" t="s">
        <v>1854</v>
      </c>
      <c r="D538" t="s">
        <v>1470</v>
      </c>
      <c r="E538">
        <v>39</v>
      </c>
      <c r="G538" t="str">
        <f t="shared" si="0"/>
        <v>39-2</v>
      </c>
      <c r="H538">
        <v>2</v>
      </c>
      <c r="J538" t="s">
        <v>1854</v>
      </c>
      <c r="K538" s="4" t="s">
        <v>1911</v>
      </c>
      <c r="L538">
        <v>1</v>
      </c>
      <c r="M538" t="s">
        <v>34</v>
      </c>
      <c r="N538">
        <f>VLOOKUP(G538,Sheet4!$A$2:$J$578,9)</f>
        <v>0.45401935287364403</v>
      </c>
      <c r="O538" t="s">
        <v>1912</v>
      </c>
    </row>
    <row r="539" spans="1:15" ht="14.25">
      <c r="A539">
        <v>403</v>
      </c>
      <c r="B539">
        <v>3</v>
      </c>
      <c r="C539" t="s">
        <v>1854</v>
      </c>
      <c r="D539" t="s">
        <v>1596</v>
      </c>
      <c r="E539">
        <v>28</v>
      </c>
      <c r="G539" t="str">
        <f t="shared" si="0"/>
        <v>28-3</v>
      </c>
      <c r="H539">
        <v>3</v>
      </c>
      <c r="J539" t="s">
        <v>1854</v>
      </c>
      <c r="K539" s="4" t="s">
        <v>1910</v>
      </c>
      <c r="L539">
        <v>1</v>
      </c>
      <c r="M539" t="s">
        <v>34</v>
      </c>
      <c r="N539">
        <f>VLOOKUP(G539,Sheet4!$A$2:$J$578,9)</f>
        <v>0.47548021762463449</v>
      </c>
    </row>
    <row r="540" spans="1:15" ht="14.25">
      <c r="A540">
        <v>405</v>
      </c>
      <c r="B540">
        <v>1</v>
      </c>
      <c r="C540" t="s">
        <v>1854</v>
      </c>
      <c r="D540" t="s">
        <v>1602</v>
      </c>
      <c r="E540">
        <v>27</v>
      </c>
      <c r="G540" t="str">
        <f t="shared" si="0"/>
        <v>27-1</v>
      </c>
      <c r="H540">
        <v>1</v>
      </c>
      <c r="J540" t="s">
        <v>1854</v>
      </c>
      <c r="K540" s="4" t="s">
        <v>1909</v>
      </c>
      <c r="L540">
        <v>1</v>
      </c>
      <c r="M540" t="s">
        <v>34</v>
      </c>
      <c r="N540">
        <f>VLOOKUP(G540,Sheet4!$A$2:$J$578,9)</f>
        <v>0.44247539116734008</v>
      </c>
    </row>
    <row r="541" spans="1:15" ht="14.25">
      <c r="A541">
        <v>411</v>
      </c>
      <c r="B541">
        <v>2</v>
      </c>
      <c r="C541" t="s">
        <v>1853</v>
      </c>
      <c r="D541" t="s">
        <v>1611</v>
      </c>
      <c r="E541">
        <v>26</v>
      </c>
      <c r="G541" t="str">
        <f t="shared" si="0"/>
        <v>26-2</v>
      </c>
      <c r="H541">
        <v>2</v>
      </c>
      <c r="J541" s="4" t="s">
        <v>1908</v>
      </c>
      <c r="L541">
        <v>1</v>
      </c>
      <c r="M541" t="s">
        <v>294</v>
      </c>
      <c r="N541">
        <f>VLOOKUP(G541,Sheet4!$A$2:$J$578,9)</f>
        <v>0.47356815066452113</v>
      </c>
    </row>
    <row r="542" spans="1:15" ht="14.25">
      <c r="A542">
        <v>432</v>
      </c>
      <c r="B542">
        <v>4</v>
      </c>
      <c r="C542" t="s">
        <v>1854</v>
      </c>
      <c r="D542" t="s">
        <v>1640</v>
      </c>
      <c r="E542">
        <v>21</v>
      </c>
      <c r="G542" t="str">
        <f t="shared" si="0"/>
        <v>21-4</v>
      </c>
      <c r="H542">
        <v>4</v>
      </c>
      <c r="J542" s="4" t="s">
        <v>1907</v>
      </c>
      <c r="L542">
        <v>1</v>
      </c>
      <c r="M542" t="s">
        <v>34</v>
      </c>
      <c r="N542">
        <f>VLOOKUP(G542,Sheet4!$A$2:$J$578,9)</f>
        <v>0.61925501122622884</v>
      </c>
    </row>
    <row r="543" spans="1:15">
      <c r="A543">
        <v>434</v>
      </c>
      <c r="B543">
        <v>1</v>
      </c>
      <c r="C543" t="s">
        <v>1852</v>
      </c>
      <c r="D543" t="s">
        <v>1645</v>
      </c>
      <c r="E543">
        <v>19</v>
      </c>
      <c r="G543" t="str">
        <f t="shared" si="0"/>
        <v>19-1</v>
      </c>
      <c r="H543">
        <v>1</v>
      </c>
      <c r="J543" t="s">
        <v>1945</v>
      </c>
      <c r="L543" t="s">
        <v>565</v>
      </c>
      <c r="M543" t="s">
        <v>294</v>
      </c>
      <c r="N543">
        <f>VLOOKUP(G543,Sheet4!$A$2:$J$578,9)</f>
        <v>0.676351937905326</v>
      </c>
    </row>
    <row r="544" spans="1:15" ht="14.25">
      <c r="A544">
        <v>443</v>
      </c>
      <c r="B544">
        <v>5</v>
      </c>
      <c r="C544" t="s">
        <v>1854</v>
      </c>
      <c r="D544" t="s">
        <v>1653</v>
      </c>
      <c r="E544">
        <v>17</v>
      </c>
      <c r="G544" t="str">
        <f t="shared" si="0"/>
        <v>17-5</v>
      </c>
      <c r="H544">
        <v>5</v>
      </c>
      <c r="J544" s="4" t="s">
        <v>1906</v>
      </c>
      <c r="L544">
        <v>1</v>
      </c>
      <c r="M544" t="s">
        <v>34</v>
      </c>
      <c r="N544">
        <f>VLOOKUP(G544,Sheet4!$A$2:$J$578,9)</f>
        <v>0.44922060092094235</v>
      </c>
    </row>
    <row r="545" spans="1:14" ht="14.25">
      <c r="A545">
        <v>451</v>
      </c>
      <c r="B545">
        <v>6</v>
      </c>
      <c r="C545" t="s">
        <v>1854</v>
      </c>
      <c r="D545" t="s">
        <v>1663</v>
      </c>
      <c r="E545">
        <v>14</v>
      </c>
      <c r="G545" t="str">
        <f t="shared" si="0"/>
        <v>14-6</v>
      </c>
      <c r="H545">
        <v>6</v>
      </c>
      <c r="J545" s="4" t="s">
        <v>1905</v>
      </c>
      <c r="L545">
        <v>1</v>
      </c>
      <c r="M545" t="s">
        <v>34</v>
      </c>
      <c r="N545">
        <f>VLOOKUP(G545,Sheet4!$A$2:$J$578,9)</f>
        <v>0.54004570358745629</v>
      </c>
    </row>
    <row r="546" spans="1:14" ht="14.25">
      <c r="A546">
        <v>474</v>
      </c>
      <c r="B546">
        <v>1</v>
      </c>
      <c r="C546" t="s">
        <v>1854</v>
      </c>
      <c r="D546" t="s">
        <v>1721</v>
      </c>
      <c r="E546">
        <v>10</v>
      </c>
      <c r="G546" t="str">
        <f t="shared" si="0"/>
        <v>10-1</v>
      </c>
      <c r="H546">
        <v>1</v>
      </c>
      <c r="J546" s="4" t="s">
        <v>1904</v>
      </c>
      <c r="L546">
        <v>1</v>
      </c>
      <c r="M546" t="s">
        <v>34</v>
      </c>
      <c r="N546" t="e">
        <f>L546/(L546+M546)</f>
        <v>#VALUE!</v>
      </c>
    </row>
    <row r="547" spans="1:14" ht="14.25">
      <c r="A547">
        <v>491</v>
      </c>
      <c r="B547">
        <v>7</v>
      </c>
      <c r="C547" t="s">
        <v>1853</v>
      </c>
      <c r="D547" t="s">
        <v>1737</v>
      </c>
      <c r="E547">
        <v>6</v>
      </c>
      <c r="G547" t="str">
        <f t="shared" si="0"/>
        <v>6-7</v>
      </c>
      <c r="H547">
        <v>7</v>
      </c>
      <c r="J547" s="4" t="s">
        <v>1903</v>
      </c>
      <c r="L547">
        <v>1</v>
      </c>
      <c r="M547" t="s">
        <v>1902</v>
      </c>
      <c r="N547">
        <f>VLOOKUP(G547,Sheet4!$A$2:$J$578,9)</f>
        <v>0.51872354738346838</v>
      </c>
    </row>
    <row r="548" spans="1:14" ht="14.25">
      <c r="A548">
        <v>495</v>
      </c>
      <c r="B548">
        <v>2</v>
      </c>
      <c r="C548" t="s">
        <v>1854</v>
      </c>
      <c r="D548" t="s">
        <v>1748</v>
      </c>
      <c r="E548">
        <v>5</v>
      </c>
      <c r="G548" t="str">
        <f t="shared" si="0"/>
        <v>5-2</v>
      </c>
      <c r="H548">
        <v>2</v>
      </c>
      <c r="J548" s="4" t="s">
        <v>1901</v>
      </c>
      <c r="L548">
        <v>1</v>
      </c>
      <c r="M548" t="s">
        <v>1902</v>
      </c>
      <c r="N548">
        <f>VLOOKUP(G548,Sheet4!$A$2:$J$578,9)</f>
        <v>0.39288722665858011</v>
      </c>
    </row>
    <row r="549" spans="1:14" ht="14.25">
      <c r="A549">
        <v>500</v>
      </c>
      <c r="B549">
        <v>3</v>
      </c>
      <c r="C549" t="s">
        <v>1854</v>
      </c>
      <c r="D549" t="s">
        <v>1753</v>
      </c>
      <c r="E549">
        <v>3</v>
      </c>
      <c r="G549" t="str">
        <f t="shared" si="0"/>
        <v>3-3</v>
      </c>
      <c r="H549">
        <v>3</v>
      </c>
      <c r="J549" s="4" t="s">
        <v>1900</v>
      </c>
      <c r="L549">
        <v>1</v>
      </c>
      <c r="M549" t="s">
        <v>34</v>
      </c>
      <c r="N549">
        <f>VLOOKUP(G549,Sheet4!$A$2:$J$578,9)</f>
        <v>0.53703703703703709</v>
      </c>
    </row>
    <row r="550" spans="1:14" ht="14.25">
      <c r="A550">
        <v>503</v>
      </c>
      <c r="B550">
        <v>3</v>
      </c>
      <c r="C550" t="s">
        <v>1854</v>
      </c>
      <c r="D550" t="s">
        <v>1756</v>
      </c>
      <c r="E550">
        <v>94</v>
      </c>
      <c r="G550" t="str">
        <f t="shared" si="0"/>
        <v>94-3</v>
      </c>
      <c r="H550">
        <v>3</v>
      </c>
      <c r="J550" s="4" t="s">
        <v>1899</v>
      </c>
      <c r="L550">
        <v>1</v>
      </c>
      <c r="M550" t="s">
        <v>34</v>
      </c>
      <c r="N550">
        <f>VLOOKUP(G550,Sheet4!$A$2:$J$578,9)</f>
        <v>0.56313282832070799</v>
      </c>
    </row>
    <row r="551" spans="1:14" ht="14.25">
      <c r="A551">
        <v>510</v>
      </c>
      <c r="B551">
        <v>10</v>
      </c>
      <c r="C551" t="s">
        <v>1853</v>
      </c>
      <c r="D551" t="s">
        <v>1756</v>
      </c>
      <c r="E551">
        <v>94</v>
      </c>
      <c r="G551" t="str">
        <f t="shared" si="0"/>
        <v>94-10</v>
      </c>
      <c r="H551">
        <v>10</v>
      </c>
      <c r="J551" s="4" t="s">
        <v>1898</v>
      </c>
      <c r="L551">
        <v>1</v>
      </c>
      <c r="M551" t="s">
        <v>34</v>
      </c>
      <c r="N551">
        <f>VLOOKUP(G551,Sheet4!$A$2:$J$578,9)</f>
        <v>0.47529275609496108</v>
      </c>
    </row>
    <row r="552" spans="1:14">
      <c r="A552">
        <v>512</v>
      </c>
      <c r="B552">
        <v>1</v>
      </c>
      <c r="C552" t="s">
        <v>1857</v>
      </c>
      <c r="D552" t="s">
        <v>1772</v>
      </c>
      <c r="E552">
        <v>66</v>
      </c>
      <c r="G552" t="str">
        <f t="shared" si="0"/>
        <v>66-1</v>
      </c>
      <c r="H552">
        <v>1</v>
      </c>
      <c r="J552" t="s">
        <v>1949</v>
      </c>
      <c r="L552" t="s">
        <v>219</v>
      </c>
      <c r="M552" t="s">
        <v>34</v>
      </c>
      <c r="N552">
        <f>VLOOKUP(G552,Sheet4!$A$2:$J$578,9)</f>
        <v>0.49737810127572984</v>
      </c>
    </row>
    <row r="553" spans="1:14" ht="14.25">
      <c r="A553">
        <v>525</v>
      </c>
      <c r="B553">
        <v>1</v>
      </c>
      <c r="C553" t="s">
        <v>1852</v>
      </c>
      <c r="D553" t="s">
        <v>1795</v>
      </c>
      <c r="E553">
        <v>2</v>
      </c>
      <c r="G553" t="str">
        <f t="shared" si="0"/>
        <v>2-1</v>
      </c>
      <c r="H553">
        <v>1</v>
      </c>
      <c r="J553" s="4" t="s">
        <v>1897</v>
      </c>
      <c r="L553">
        <v>1</v>
      </c>
      <c r="M553" t="s">
        <v>34</v>
      </c>
      <c r="N553">
        <f>VLOOKUP(G553,Sheet4!$A$2:$J$578,9)</f>
        <v>0.61925501122622884</v>
      </c>
    </row>
    <row r="554" spans="1:14" ht="14.25">
      <c r="A554">
        <v>528</v>
      </c>
      <c r="B554">
        <v>4</v>
      </c>
      <c r="C554" t="s">
        <v>1853</v>
      </c>
      <c r="D554" t="s">
        <v>1795</v>
      </c>
      <c r="E554">
        <v>2</v>
      </c>
      <c r="G554" t="str">
        <f t="shared" si="0"/>
        <v>2-4</v>
      </c>
      <c r="H554">
        <v>4</v>
      </c>
      <c r="J554" s="4" t="s">
        <v>1896</v>
      </c>
      <c r="L554">
        <v>1</v>
      </c>
      <c r="M554" t="s">
        <v>34</v>
      </c>
      <c r="N554">
        <f>VLOOKUP(G554,Sheet4!$A$2:$J$578,9)</f>
        <v>0.61016813876769183</v>
      </c>
    </row>
    <row r="555" spans="1:14" ht="14.25">
      <c r="A555">
        <v>529</v>
      </c>
      <c r="B555">
        <v>5</v>
      </c>
      <c r="C555" t="s">
        <v>1854</v>
      </c>
      <c r="D555" t="s">
        <v>1795</v>
      </c>
      <c r="E555">
        <v>2</v>
      </c>
      <c r="G555" t="str">
        <f t="shared" si="0"/>
        <v>2-5</v>
      </c>
      <c r="H555">
        <v>5</v>
      </c>
      <c r="J555" s="4" t="s">
        <v>1895</v>
      </c>
      <c r="L555">
        <v>1</v>
      </c>
      <c r="M555" t="s">
        <v>34</v>
      </c>
      <c r="N555">
        <f>VLOOKUP(G555,Sheet4!$A$2:$J$578,9)</f>
        <v>0.60751074473331923</v>
      </c>
    </row>
    <row r="556" spans="1:14">
      <c r="A556">
        <v>533</v>
      </c>
      <c r="B556">
        <v>4</v>
      </c>
      <c r="C556" t="s">
        <v>1854</v>
      </c>
      <c r="D556" t="s">
        <v>1799</v>
      </c>
      <c r="E556">
        <v>1</v>
      </c>
      <c r="G556" t="str">
        <f t="shared" si="0"/>
        <v>1-4</v>
      </c>
      <c r="H556">
        <v>4</v>
      </c>
      <c r="J556" t="s">
        <v>1894</v>
      </c>
      <c r="K556" t="s">
        <v>1894</v>
      </c>
      <c r="L556" t="s">
        <v>351</v>
      </c>
      <c r="M556" t="s">
        <v>34</v>
      </c>
      <c r="N556">
        <f>VLOOKUP(G556,Sheet4!$A$2:$J$578,9)</f>
        <v>0.48225081151910421</v>
      </c>
    </row>
    <row r="557" spans="1:14">
      <c r="A557">
        <v>553</v>
      </c>
      <c r="B557">
        <v>1</v>
      </c>
      <c r="C557" t="s">
        <v>1854</v>
      </c>
      <c r="D557" t="s">
        <v>1858</v>
      </c>
      <c r="E557" t="s">
        <v>1859</v>
      </c>
      <c r="G557" t="str">
        <f t="shared" si="0"/>
        <v>2B-1</v>
      </c>
      <c r="H557">
        <v>1</v>
      </c>
      <c r="J557" t="s">
        <v>1854</v>
      </c>
      <c r="K557" t="s">
        <v>1932</v>
      </c>
      <c r="L557">
        <v>1</v>
      </c>
      <c r="M557" t="s">
        <v>34</v>
      </c>
      <c r="N557">
        <f>VLOOKUP(G557,Sheet4!$A$2:$J$578,9)</f>
        <v>0.59785140109683721</v>
      </c>
    </row>
    <row r="558" spans="1:14">
      <c r="A558">
        <v>554</v>
      </c>
      <c r="B558">
        <v>2</v>
      </c>
      <c r="C558" t="s">
        <v>1854</v>
      </c>
      <c r="D558" t="s">
        <v>1858</v>
      </c>
      <c r="E558" t="s">
        <v>1859</v>
      </c>
      <c r="G558" t="str">
        <f t="shared" si="0"/>
        <v>2B-2</v>
      </c>
      <c r="H558">
        <v>2</v>
      </c>
      <c r="J558" t="s">
        <v>1854</v>
      </c>
      <c r="K558" t="s">
        <v>1933</v>
      </c>
      <c r="L558">
        <v>1</v>
      </c>
      <c r="M558" t="s">
        <v>34</v>
      </c>
      <c r="N558">
        <f>VLOOKUP(G558,Sheet4!$A$2:$J$578,9)</f>
        <v>0.59785140109683721</v>
      </c>
    </row>
    <row r="560" spans="1:14">
      <c r="A560">
        <v>445</v>
      </c>
      <c r="B560">
        <v>2</v>
      </c>
      <c r="C560" t="s">
        <v>1855</v>
      </c>
      <c r="D560" t="s">
        <v>1661</v>
      </c>
      <c r="E560">
        <v>15</v>
      </c>
      <c r="G560" t="str">
        <f t="shared" si="0"/>
        <v>15-2</v>
      </c>
      <c r="H560">
        <v>2</v>
      </c>
      <c r="I560" t="s">
        <v>1947</v>
      </c>
      <c r="J560" t="s">
        <v>1947</v>
      </c>
      <c r="L560" t="s">
        <v>299</v>
      </c>
      <c r="M560" t="s">
        <v>34</v>
      </c>
      <c r="N560">
        <f>VLOOKUP(G560,Sheet4!$A$2:$J$578,9)</f>
        <v>0.48121367752398975</v>
      </c>
    </row>
    <row r="561" spans="5:14" ht="14.25">
      <c r="G561" t="s">
        <v>1937</v>
      </c>
      <c r="J561" s="4" t="s">
        <v>1938</v>
      </c>
      <c r="M561" t="s">
        <v>34</v>
      </c>
      <c r="N561">
        <f>VLOOKUP(G561,Sheet4!$A$2:$J$578,9)</f>
        <v>0.56064411286748417</v>
      </c>
    </row>
    <row r="562" spans="5:14">
      <c r="G562" t="s">
        <v>1940</v>
      </c>
      <c r="J562" t="s">
        <v>1939</v>
      </c>
      <c r="N562">
        <f>VLOOKUP(G562,Sheet4!$A$2:$J$578,9)</f>
        <v>0.40571007163927519</v>
      </c>
    </row>
    <row r="563" spans="5:14">
      <c r="E563">
        <v>23</v>
      </c>
      <c r="G563" t="str">
        <f>UPPER(E563)&amp;"-"&amp;H563</f>
        <v>23-1</v>
      </c>
      <c r="H563">
        <v>1</v>
      </c>
      <c r="J563" t="s">
        <v>1948</v>
      </c>
      <c r="M563" t="s">
        <v>34</v>
      </c>
      <c r="N563">
        <f>VLOOKUP(G563,Sheet4!$A$2:$J$578,9)</f>
        <v>0.61016813876769183</v>
      </c>
    </row>
  </sheetData>
  <sortState ref="A2:N512">
    <sortCondition ref="G2:G512"/>
    <sortCondition ref="C2:C512"/>
  </sortState>
  <conditionalFormatting sqref="N54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79"/>
  <sheetViews>
    <sheetView topLeftCell="A537" workbookViewId="0">
      <selection activeCell="A537" sqref="A537"/>
    </sheetView>
  </sheetViews>
  <sheetFormatPr defaultRowHeight="12.75"/>
  <cols>
    <col min="13" max="13" width="9.28515625" bestFit="1" customWidth="1"/>
  </cols>
  <sheetData>
    <row r="1" spans="1:20" ht="25.5">
      <c r="B1" s="3"/>
      <c r="C1" s="3"/>
      <c r="D1" s="3"/>
      <c r="E1" s="3"/>
      <c r="F1" s="3" t="s">
        <v>1872</v>
      </c>
      <c r="G1" s="3" t="s">
        <v>1</v>
      </c>
      <c r="H1" s="3" t="s">
        <v>0</v>
      </c>
      <c r="K1" s="3" t="s">
        <v>1873</v>
      </c>
      <c r="L1" s="3" t="s">
        <v>1874</v>
      </c>
      <c r="M1" s="3" t="s">
        <v>1875</v>
      </c>
      <c r="N1" s="3" t="s">
        <v>1876</v>
      </c>
      <c r="O1" s="3" t="s">
        <v>1877</v>
      </c>
      <c r="P1" s="3" t="s">
        <v>1878</v>
      </c>
      <c r="Q1" s="3" t="s">
        <v>1879</v>
      </c>
      <c r="R1" s="3" t="s">
        <v>1880</v>
      </c>
      <c r="S1" s="3" t="s">
        <v>1881</v>
      </c>
      <c r="T1" s="3" t="s">
        <v>1882</v>
      </c>
    </row>
    <row r="2" spans="1:20">
      <c r="A2" t="str">
        <f>UPPER(B2)&amp;"-"&amp;C2</f>
        <v>1-1</v>
      </c>
      <c r="B2">
        <v>1</v>
      </c>
      <c r="C2">
        <v>1</v>
      </c>
      <c r="D2" t="s">
        <v>3</v>
      </c>
      <c r="E2">
        <v>79024</v>
      </c>
      <c r="F2">
        <v>13205</v>
      </c>
      <c r="G2">
        <v>27511</v>
      </c>
      <c r="H2">
        <v>34166</v>
      </c>
      <c r="I2">
        <f>G2/(G2+H2)</f>
        <v>0.44604958088104157</v>
      </c>
      <c r="J2">
        <f>H2/(G2+H2)</f>
        <v>0.55395041911895848</v>
      </c>
      <c r="K2">
        <f>--(I2&lt;=0.3)</f>
        <v>0</v>
      </c>
      <c r="L2">
        <f>--AND($I2&gt;0.3,$I2&lt;=0.4)</f>
        <v>0</v>
      </c>
      <c r="M2">
        <f>--AND($I2&gt;0.4,$I2&lt;=0.45)</f>
        <v>1</v>
      </c>
      <c r="N2">
        <f>--AND($I2&gt;0.45,$I2&lt;=0.48)</f>
        <v>0</v>
      </c>
      <c r="O2">
        <f>--AND($I2&gt;0.48,$I2&lt;=0.5)</f>
        <v>0</v>
      </c>
      <c r="P2">
        <f>--AND($I2&gt;0.5,$I2&lt;=0.52)</f>
        <v>0</v>
      </c>
      <c r="Q2">
        <f>--AND($I2&gt;0.52,$I2&lt;=0.55)</f>
        <v>0</v>
      </c>
      <c r="R2">
        <f>--AND($I2&gt;0.55,$I2&lt;=0.6)</f>
        <v>0</v>
      </c>
      <c r="S2">
        <f>--AND($I2&gt;0.6,$I2&lt;=0.7)</f>
        <v>0</v>
      </c>
      <c r="T2">
        <f>--AND($I2&gt;0.7)</f>
        <v>0</v>
      </c>
    </row>
    <row r="3" spans="1:20">
      <c r="A3" t="str">
        <f t="shared" ref="A3:A66" si="0">UPPER(B3)&amp;"-"&amp;C3</f>
        <v>1-2</v>
      </c>
      <c r="B3">
        <v>1</v>
      </c>
      <c r="C3">
        <v>2</v>
      </c>
      <c r="D3" t="s">
        <v>6</v>
      </c>
      <c r="E3">
        <v>86845</v>
      </c>
      <c r="F3">
        <v>13775</v>
      </c>
      <c r="G3">
        <v>28617</v>
      </c>
      <c r="H3">
        <v>40378</v>
      </c>
      <c r="I3">
        <f t="shared" ref="I3:I66" si="1">G3/(G3+H3)</f>
        <v>0.41476918617291109</v>
      </c>
      <c r="J3">
        <f t="shared" ref="J3:J66" si="2">H3/(G3+H3)</f>
        <v>0.58523081382708897</v>
      </c>
      <c r="K3">
        <f t="shared" ref="K3:K66" si="3">--(I3&lt;=0.3)</f>
        <v>0</v>
      </c>
      <c r="L3">
        <f t="shared" ref="L3:L66" si="4">--AND($I3&gt;0.3,$I3&lt;=0.4)</f>
        <v>0</v>
      </c>
      <c r="M3">
        <f t="shared" ref="M3:M66" si="5">--AND($I3&gt;0.4,$I3&lt;=0.45)</f>
        <v>1</v>
      </c>
      <c r="N3">
        <f t="shared" ref="N3:N66" si="6">--AND($I3&gt;0.45,$I3&lt;=0.48)</f>
        <v>0</v>
      </c>
      <c r="O3">
        <f t="shared" ref="O3:O66" si="7">--AND($I3&gt;0.48,$I3&lt;=0.5)</f>
        <v>0</v>
      </c>
      <c r="P3">
        <f t="shared" ref="P3:P66" si="8">--AND($I3&gt;0.5,$I3&lt;=0.52)</f>
        <v>0</v>
      </c>
      <c r="Q3">
        <f t="shared" ref="Q3:Q66" si="9">--AND($I3&gt;0.52,$I3&lt;=0.55)</f>
        <v>0</v>
      </c>
      <c r="R3">
        <f t="shared" ref="R3:R66" si="10">--AND($I3&gt;0.55,$I3&lt;=0.6)</f>
        <v>0</v>
      </c>
      <c r="S3">
        <f t="shared" ref="S3:S66" si="11">--AND($I3&gt;0.6,$I3&lt;=0.7)</f>
        <v>0</v>
      </c>
      <c r="T3">
        <f t="shared" ref="T3:T66" si="12">--AND($I3&gt;0.7)</f>
        <v>0</v>
      </c>
    </row>
    <row r="4" spans="1:20">
      <c r="A4" t="str">
        <f t="shared" si="0"/>
        <v>1-3</v>
      </c>
      <c r="B4">
        <v>1</v>
      </c>
      <c r="C4">
        <v>3</v>
      </c>
      <c r="D4" t="s">
        <v>9</v>
      </c>
      <c r="E4">
        <v>69858</v>
      </c>
      <c r="F4">
        <v>12990</v>
      </c>
      <c r="G4">
        <v>23444</v>
      </c>
      <c r="H4">
        <v>30279</v>
      </c>
      <c r="I4">
        <f t="shared" si="1"/>
        <v>0.43638665003815869</v>
      </c>
      <c r="J4">
        <f t="shared" si="2"/>
        <v>0.56361334996184131</v>
      </c>
      <c r="K4">
        <f t="shared" si="3"/>
        <v>0</v>
      </c>
      <c r="L4">
        <f t="shared" si="4"/>
        <v>0</v>
      </c>
      <c r="M4">
        <f t="shared" si="5"/>
        <v>1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>
      <c r="A5" t="str">
        <f t="shared" si="0"/>
        <v>1-4</v>
      </c>
      <c r="B5">
        <v>1</v>
      </c>
      <c r="C5">
        <v>4</v>
      </c>
      <c r="D5" t="s">
        <v>12</v>
      </c>
      <c r="E5">
        <v>84501</v>
      </c>
      <c r="F5">
        <v>13608</v>
      </c>
      <c r="G5">
        <v>26262</v>
      </c>
      <c r="H5">
        <v>40378</v>
      </c>
      <c r="I5">
        <f t="shared" si="1"/>
        <v>0.39408763505402161</v>
      </c>
      <c r="J5">
        <f t="shared" si="2"/>
        <v>0.60591236494597844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>
      <c r="A6" t="str">
        <f t="shared" si="0"/>
        <v>1-5</v>
      </c>
      <c r="B6">
        <v>1</v>
      </c>
      <c r="C6">
        <v>5</v>
      </c>
      <c r="D6" t="s">
        <v>15</v>
      </c>
      <c r="E6">
        <v>73638</v>
      </c>
      <c r="F6">
        <v>13701</v>
      </c>
      <c r="G6">
        <v>25499</v>
      </c>
      <c r="H6">
        <v>30540</v>
      </c>
      <c r="I6">
        <f t="shared" si="1"/>
        <v>0.45502239511768588</v>
      </c>
      <c r="J6">
        <f t="shared" si="2"/>
        <v>0.54497760488231406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1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>
      <c r="A7" t="str">
        <f t="shared" si="0"/>
        <v>2-1</v>
      </c>
      <c r="B7">
        <v>2</v>
      </c>
      <c r="C7">
        <v>1</v>
      </c>
      <c r="D7" t="s">
        <v>3</v>
      </c>
      <c r="E7">
        <v>72627</v>
      </c>
      <c r="F7">
        <v>14059</v>
      </c>
      <c r="G7">
        <v>30001</v>
      </c>
      <c r="H7">
        <v>24674</v>
      </c>
      <c r="I7">
        <f t="shared" si="1"/>
        <v>0.54871513488797441</v>
      </c>
      <c r="J7">
        <f t="shared" si="2"/>
        <v>0.45128486511202559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1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>
      <c r="A8" t="str">
        <f t="shared" si="0"/>
        <v>2-2</v>
      </c>
      <c r="B8">
        <v>2</v>
      </c>
      <c r="C8">
        <v>2</v>
      </c>
      <c r="D8" t="s">
        <v>6</v>
      </c>
      <c r="E8">
        <v>73203</v>
      </c>
      <c r="F8">
        <v>13802</v>
      </c>
      <c r="G8">
        <v>29145</v>
      </c>
      <c r="H8">
        <v>26292</v>
      </c>
      <c r="I8">
        <f t="shared" si="1"/>
        <v>0.52573191189999458</v>
      </c>
      <c r="J8">
        <f t="shared" si="2"/>
        <v>0.47426808810000542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1</v>
      </c>
      <c r="R8">
        <f t="shared" si="10"/>
        <v>0</v>
      </c>
      <c r="S8">
        <f t="shared" si="11"/>
        <v>0</v>
      </c>
      <c r="T8">
        <f t="shared" si="12"/>
        <v>0</v>
      </c>
    </row>
    <row r="9" spans="1:20">
      <c r="A9" t="str">
        <f t="shared" si="0"/>
        <v>2-3</v>
      </c>
      <c r="B9">
        <v>2</v>
      </c>
      <c r="C9">
        <v>3</v>
      </c>
      <c r="D9" t="s">
        <v>9</v>
      </c>
      <c r="E9">
        <v>70334</v>
      </c>
      <c r="F9">
        <v>13587</v>
      </c>
      <c r="G9">
        <v>27977</v>
      </c>
      <c r="H9">
        <v>24722</v>
      </c>
      <c r="I9">
        <f t="shared" si="1"/>
        <v>0.53088293895519834</v>
      </c>
      <c r="J9">
        <f t="shared" si="2"/>
        <v>0.46911706104480161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>
      <c r="A10" t="str">
        <f t="shared" si="0"/>
        <v>2-4</v>
      </c>
      <c r="B10">
        <v>2</v>
      </c>
      <c r="C10">
        <v>4</v>
      </c>
      <c r="D10" t="s">
        <v>12</v>
      </c>
      <c r="E10">
        <v>78930</v>
      </c>
      <c r="F10">
        <v>17238</v>
      </c>
      <c r="G10">
        <v>30819</v>
      </c>
      <c r="H10">
        <v>26699</v>
      </c>
      <c r="I10">
        <f t="shared" si="1"/>
        <v>0.5358148753433708</v>
      </c>
      <c r="J10">
        <f t="shared" si="2"/>
        <v>0.46418512465662926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>
      <c r="A11" t="str">
        <f t="shared" si="0"/>
        <v>2-5</v>
      </c>
      <c r="B11">
        <v>2</v>
      </c>
      <c r="C11">
        <v>5</v>
      </c>
      <c r="D11" t="s">
        <v>15</v>
      </c>
      <c r="E11">
        <v>80979</v>
      </c>
      <c r="F11">
        <v>15311</v>
      </c>
      <c r="G11">
        <v>29318</v>
      </c>
      <c r="H11">
        <v>31373</v>
      </c>
      <c r="I11">
        <f t="shared" si="1"/>
        <v>0.48306997742663654</v>
      </c>
      <c r="J11">
        <f t="shared" si="2"/>
        <v>0.5169300225733634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1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>
      <c r="A12" t="str">
        <f t="shared" si="0"/>
        <v>3-1</v>
      </c>
      <c r="B12">
        <v>3</v>
      </c>
      <c r="C12">
        <v>1</v>
      </c>
      <c r="D12" t="s">
        <v>3</v>
      </c>
      <c r="E12">
        <v>90368</v>
      </c>
      <c r="F12">
        <v>15355</v>
      </c>
      <c r="G12">
        <v>40555</v>
      </c>
      <c r="H12">
        <v>29329</v>
      </c>
      <c r="I12">
        <f t="shared" si="1"/>
        <v>0.5803188140346861</v>
      </c>
      <c r="J12">
        <f t="shared" si="2"/>
        <v>0.41968118596531395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1</v>
      </c>
      <c r="S12">
        <f t="shared" si="11"/>
        <v>0</v>
      </c>
      <c r="T12">
        <f t="shared" si="12"/>
        <v>0</v>
      </c>
    </row>
    <row r="13" spans="1:20">
      <c r="A13" t="str">
        <f t="shared" si="0"/>
        <v>3-2</v>
      </c>
      <c r="B13">
        <v>3</v>
      </c>
      <c r="C13">
        <v>2</v>
      </c>
      <c r="D13" t="s">
        <v>6</v>
      </c>
      <c r="E13">
        <v>86773</v>
      </c>
      <c r="F13">
        <v>16102</v>
      </c>
      <c r="G13">
        <v>39990</v>
      </c>
      <c r="H13">
        <v>25630</v>
      </c>
      <c r="I13">
        <f t="shared" si="1"/>
        <v>0.60941786040841206</v>
      </c>
      <c r="J13">
        <f t="shared" si="2"/>
        <v>0.39058213959158794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1</v>
      </c>
      <c r="T13">
        <f t="shared" si="12"/>
        <v>0</v>
      </c>
    </row>
    <row r="14" spans="1:20">
      <c r="A14" t="str">
        <f t="shared" si="0"/>
        <v>3-3</v>
      </c>
      <c r="B14">
        <v>3</v>
      </c>
      <c r="C14">
        <v>3</v>
      </c>
      <c r="D14" t="s">
        <v>9</v>
      </c>
      <c r="E14">
        <v>79070</v>
      </c>
      <c r="F14">
        <v>13622</v>
      </c>
      <c r="G14">
        <v>31070</v>
      </c>
      <c r="H14">
        <v>29634</v>
      </c>
      <c r="I14">
        <f t="shared" si="1"/>
        <v>0.51182788613600416</v>
      </c>
      <c r="J14">
        <f t="shared" si="2"/>
        <v>0.48817211386399578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1</v>
      </c>
      <c r="Q14">
        <f t="shared" si="9"/>
        <v>0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>
      <c r="A15" t="str">
        <f t="shared" si="0"/>
        <v>4-1</v>
      </c>
      <c r="B15">
        <v>4</v>
      </c>
      <c r="C15">
        <v>1</v>
      </c>
      <c r="D15" t="s">
        <v>3</v>
      </c>
      <c r="E15">
        <v>60587</v>
      </c>
      <c r="F15">
        <v>9671</v>
      </c>
      <c r="G15">
        <v>24606</v>
      </c>
      <c r="H15">
        <v>22833</v>
      </c>
      <c r="I15">
        <f t="shared" si="1"/>
        <v>0.51868715613735539</v>
      </c>
      <c r="J15">
        <f t="shared" si="2"/>
        <v>0.48131284386264467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1</v>
      </c>
      <c r="Q15">
        <f t="shared" si="9"/>
        <v>0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>
      <c r="A16" t="str">
        <f t="shared" si="0"/>
        <v>4-2</v>
      </c>
      <c r="B16">
        <v>4</v>
      </c>
      <c r="C16">
        <v>2</v>
      </c>
      <c r="D16" t="s">
        <v>6</v>
      </c>
      <c r="E16">
        <v>63308</v>
      </c>
      <c r="F16">
        <v>10643</v>
      </c>
      <c r="G16">
        <v>24892</v>
      </c>
      <c r="H16">
        <v>24611</v>
      </c>
      <c r="I16">
        <f t="shared" si="1"/>
        <v>0.50283821182554589</v>
      </c>
      <c r="J16">
        <f t="shared" si="2"/>
        <v>0.49716178817445406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1</v>
      </c>
      <c r="Q16">
        <f t="shared" si="9"/>
        <v>0</v>
      </c>
      <c r="R16">
        <f t="shared" si="10"/>
        <v>0</v>
      </c>
      <c r="S16">
        <f t="shared" si="11"/>
        <v>0</v>
      </c>
      <c r="T16">
        <f t="shared" si="12"/>
        <v>0</v>
      </c>
    </row>
    <row r="17" spans="1:20">
      <c r="A17" t="str">
        <f t="shared" si="0"/>
        <v>5-1</v>
      </c>
      <c r="B17">
        <v>5</v>
      </c>
      <c r="C17">
        <v>1</v>
      </c>
      <c r="D17" t="s">
        <v>3</v>
      </c>
      <c r="E17">
        <v>56096</v>
      </c>
      <c r="F17">
        <v>9228</v>
      </c>
      <c r="G17">
        <v>22462</v>
      </c>
      <c r="H17">
        <v>21148</v>
      </c>
      <c r="I17">
        <f t="shared" si="1"/>
        <v>0.51506535198349002</v>
      </c>
      <c r="J17">
        <f t="shared" si="2"/>
        <v>0.48493464801650998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1</v>
      </c>
      <c r="Q17">
        <f t="shared" si="9"/>
        <v>0</v>
      </c>
      <c r="R17">
        <f t="shared" si="10"/>
        <v>0</v>
      </c>
      <c r="S17">
        <f t="shared" si="11"/>
        <v>0</v>
      </c>
      <c r="T17">
        <f t="shared" si="12"/>
        <v>0</v>
      </c>
    </row>
    <row r="18" spans="1:20">
      <c r="A18" t="str">
        <f t="shared" si="0"/>
        <v>5-2</v>
      </c>
      <c r="B18">
        <v>5</v>
      </c>
      <c r="C18">
        <v>2</v>
      </c>
      <c r="D18" t="s">
        <v>6</v>
      </c>
      <c r="E18">
        <v>50779</v>
      </c>
      <c r="F18">
        <v>8242</v>
      </c>
      <c r="G18">
        <v>19973</v>
      </c>
      <c r="H18">
        <v>19797</v>
      </c>
      <c r="I18">
        <f t="shared" si="1"/>
        <v>0.50221272315815946</v>
      </c>
      <c r="J18">
        <f t="shared" si="2"/>
        <v>0.4977872768418406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1</v>
      </c>
      <c r="Q18">
        <f t="shared" si="9"/>
        <v>0</v>
      </c>
      <c r="R18">
        <f t="shared" si="10"/>
        <v>0</v>
      </c>
      <c r="S18">
        <f t="shared" si="11"/>
        <v>0</v>
      </c>
      <c r="T18">
        <f t="shared" si="12"/>
        <v>0</v>
      </c>
    </row>
    <row r="19" spans="1:20">
      <c r="A19" t="str">
        <f t="shared" si="0"/>
        <v>6-1</v>
      </c>
      <c r="B19">
        <v>6</v>
      </c>
      <c r="C19">
        <v>1</v>
      </c>
      <c r="D19" t="s">
        <v>3</v>
      </c>
      <c r="E19">
        <v>82281</v>
      </c>
      <c r="F19">
        <v>18021</v>
      </c>
      <c r="G19">
        <v>24783</v>
      </c>
      <c r="H19">
        <v>36410</v>
      </c>
      <c r="I19">
        <f t="shared" si="1"/>
        <v>0.40499730361315839</v>
      </c>
      <c r="J19">
        <f t="shared" si="2"/>
        <v>0.59500269638684167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  <c r="T19">
        <f t="shared" si="12"/>
        <v>0</v>
      </c>
    </row>
    <row r="20" spans="1:20">
      <c r="A20" t="str">
        <f t="shared" si="0"/>
        <v>6-2</v>
      </c>
      <c r="B20">
        <v>6</v>
      </c>
      <c r="C20">
        <v>2</v>
      </c>
      <c r="D20" t="s">
        <v>6</v>
      </c>
      <c r="E20">
        <v>82291</v>
      </c>
      <c r="F20">
        <v>15105</v>
      </c>
      <c r="G20">
        <v>24376</v>
      </c>
      <c r="H20">
        <v>39008</v>
      </c>
      <c r="I20">
        <f t="shared" si="1"/>
        <v>0.38457654928688628</v>
      </c>
      <c r="J20">
        <f t="shared" si="2"/>
        <v>0.61542345071311377</v>
      </c>
      <c r="K20">
        <f t="shared" si="3"/>
        <v>0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0</v>
      </c>
      <c r="T20">
        <f t="shared" si="12"/>
        <v>0</v>
      </c>
    </row>
    <row r="21" spans="1:20">
      <c r="A21" t="str">
        <f t="shared" si="0"/>
        <v>6-3</v>
      </c>
      <c r="B21">
        <v>6</v>
      </c>
      <c r="C21">
        <v>3</v>
      </c>
      <c r="D21" t="s">
        <v>9</v>
      </c>
      <c r="E21">
        <v>87345</v>
      </c>
      <c r="F21">
        <v>18006</v>
      </c>
      <c r="G21">
        <v>26401</v>
      </c>
      <c r="H21">
        <v>39399</v>
      </c>
      <c r="I21">
        <f t="shared" si="1"/>
        <v>0.4012310030395137</v>
      </c>
      <c r="J21">
        <f t="shared" si="2"/>
        <v>0.59876899696048635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  <c r="T21">
        <f t="shared" si="12"/>
        <v>0</v>
      </c>
    </row>
    <row r="22" spans="1:20">
      <c r="A22" t="str">
        <f t="shared" si="0"/>
        <v>6-4</v>
      </c>
      <c r="B22">
        <v>6</v>
      </c>
      <c r="C22">
        <v>4</v>
      </c>
      <c r="D22" t="s">
        <v>12</v>
      </c>
      <c r="E22">
        <v>84818</v>
      </c>
      <c r="F22">
        <v>16827</v>
      </c>
      <c r="G22">
        <v>22044</v>
      </c>
      <c r="H22">
        <v>42219</v>
      </c>
      <c r="I22">
        <f t="shared" si="1"/>
        <v>0.34302786984734607</v>
      </c>
      <c r="J22">
        <f t="shared" si="2"/>
        <v>0.65697213015265399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</row>
    <row r="23" spans="1:20">
      <c r="A23" t="str">
        <f t="shared" si="0"/>
        <v>6-5</v>
      </c>
      <c r="B23">
        <v>6</v>
      </c>
      <c r="C23">
        <v>5</v>
      </c>
      <c r="D23" t="s">
        <v>15</v>
      </c>
      <c r="E23">
        <v>85309</v>
      </c>
      <c r="F23">
        <v>15948</v>
      </c>
      <c r="G23">
        <v>24379</v>
      </c>
      <c r="H23">
        <v>41381</v>
      </c>
      <c r="I23">
        <f t="shared" si="1"/>
        <v>0.37072688564476886</v>
      </c>
      <c r="J23">
        <f t="shared" si="2"/>
        <v>0.62927311435523114</v>
      </c>
      <c r="K23">
        <f t="shared" si="3"/>
        <v>0</v>
      </c>
      <c r="L23">
        <f t="shared" si="4"/>
        <v>1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</row>
    <row r="24" spans="1:20">
      <c r="A24" t="str">
        <f t="shared" si="0"/>
        <v>6-6</v>
      </c>
      <c r="B24">
        <v>6</v>
      </c>
      <c r="C24">
        <v>6</v>
      </c>
      <c r="D24" t="s">
        <v>55</v>
      </c>
      <c r="E24">
        <v>76080</v>
      </c>
      <c r="F24">
        <v>14854</v>
      </c>
      <c r="G24">
        <v>18036</v>
      </c>
      <c r="H24">
        <v>40003</v>
      </c>
      <c r="I24">
        <f t="shared" si="1"/>
        <v>0.31075656024397386</v>
      </c>
      <c r="J24">
        <f t="shared" si="2"/>
        <v>0.68924343975602609</v>
      </c>
      <c r="K24">
        <f t="shared" si="3"/>
        <v>0</v>
      </c>
      <c r="L24">
        <f t="shared" si="4"/>
        <v>1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  <c r="T24">
        <f t="shared" si="12"/>
        <v>0</v>
      </c>
    </row>
    <row r="25" spans="1:20">
      <c r="A25" t="str">
        <f t="shared" si="0"/>
        <v>6-7</v>
      </c>
      <c r="B25">
        <v>6</v>
      </c>
      <c r="C25">
        <v>7</v>
      </c>
      <c r="D25" t="s">
        <v>58</v>
      </c>
      <c r="E25">
        <v>89528</v>
      </c>
      <c r="F25">
        <v>16322</v>
      </c>
      <c r="G25">
        <v>23557</v>
      </c>
      <c r="H25">
        <v>46234</v>
      </c>
      <c r="I25">
        <f t="shared" si="1"/>
        <v>0.33753635855626085</v>
      </c>
      <c r="J25">
        <f t="shared" si="2"/>
        <v>0.66246364144373915</v>
      </c>
      <c r="K25">
        <f t="shared" si="3"/>
        <v>0</v>
      </c>
      <c r="L25">
        <f t="shared" si="4"/>
        <v>1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  <c r="T25">
        <f t="shared" si="12"/>
        <v>0</v>
      </c>
    </row>
    <row r="26" spans="1:20">
      <c r="A26" t="str">
        <f t="shared" si="0"/>
        <v>6-8</v>
      </c>
      <c r="B26">
        <v>6</v>
      </c>
      <c r="C26">
        <v>8</v>
      </c>
      <c r="D26" t="s">
        <v>60</v>
      </c>
      <c r="E26">
        <v>80643</v>
      </c>
      <c r="F26">
        <v>16261</v>
      </c>
      <c r="G26">
        <v>19602</v>
      </c>
      <c r="H26">
        <v>41905</v>
      </c>
      <c r="I26">
        <f t="shared" si="1"/>
        <v>0.31869543304014175</v>
      </c>
      <c r="J26">
        <f t="shared" si="2"/>
        <v>0.68130456695985819</v>
      </c>
      <c r="K26">
        <f t="shared" si="3"/>
        <v>0</v>
      </c>
      <c r="L26">
        <f t="shared" si="4"/>
        <v>1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  <c r="T26">
        <f t="shared" si="12"/>
        <v>0</v>
      </c>
    </row>
    <row r="27" spans="1:20">
      <c r="A27" t="str">
        <f t="shared" si="0"/>
        <v>6-9</v>
      </c>
      <c r="B27">
        <v>6</v>
      </c>
      <c r="C27">
        <v>9</v>
      </c>
      <c r="D27" t="s">
        <v>63</v>
      </c>
      <c r="E27">
        <v>77198</v>
      </c>
      <c r="F27">
        <v>14910</v>
      </c>
      <c r="G27">
        <v>19939</v>
      </c>
      <c r="H27">
        <v>39496</v>
      </c>
      <c r="I27">
        <f t="shared" si="1"/>
        <v>0.33547572978884493</v>
      </c>
      <c r="J27">
        <f t="shared" si="2"/>
        <v>0.66452427021115501</v>
      </c>
      <c r="K27">
        <f t="shared" si="3"/>
        <v>0</v>
      </c>
      <c r="L27">
        <f t="shared" si="4"/>
        <v>1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  <c r="T27">
        <f t="shared" si="12"/>
        <v>0</v>
      </c>
    </row>
    <row r="28" spans="1:20">
      <c r="A28" t="str">
        <f t="shared" si="0"/>
        <v>7-1</v>
      </c>
      <c r="B28">
        <v>7</v>
      </c>
      <c r="C28">
        <v>1</v>
      </c>
      <c r="D28" t="s">
        <v>3</v>
      </c>
      <c r="E28">
        <v>76605</v>
      </c>
      <c r="F28">
        <v>13065</v>
      </c>
      <c r="G28">
        <v>32588</v>
      </c>
      <c r="H28">
        <v>26419</v>
      </c>
      <c r="I28">
        <f t="shared" si="1"/>
        <v>0.55227345908112602</v>
      </c>
      <c r="J28">
        <f t="shared" si="2"/>
        <v>0.44772654091887404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R28">
        <f t="shared" si="10"/>
        <v>1</v>
      </c>
      <c r="S28">
        <f t="shared" si="11"/>
        <v>0</v>
      </c>
      <c r="T28">
        <f t="shared" si="12"/>
        <v>0</v>
      </c>
    </row>
    <row r="29" spans="1:20">
      <c r="A29" t="str">
        <f t="shared" si="0"/>
        <v>7-2</v>
      </c>
      <c r="B29">
        <v>7</v>
      </c>
      <c r="C29">
        <v>2</v>
      </c>
      <c r="D29" t="s">
        <v>6</v>
      </c>
      <c r="E29">
        <v>90753</v>
      </c>
      <c r="F29">
        <v>14272</v>
      </c>
      <c r="G29">
        <v>35545</v>
      </c>
      <c r="H29">
        <v>35717</v>
      </c>
      <c r="I29">
        <f t="shared" si="1"/>
        <v>0.49879318570907355</v>
      </c>
      <c r="J29">
        <f t="shared" si="2"/>
        <v>0.50120681429092639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1</v>
      </c>
      <c r="P29">
        <f t="shared" si="8"/>
        <v>0</v>
      </c>
      <c r="Q29">
        <f t="shared" si="9"/>
        <v>0</v>
      </c>
      <c r="R29">
        <f t="shared" si="10"/>
        <v>0</v>
      </c>
      <c r="S29">
        <f t="shared" si="11"/>
        <v>0</v>
      </c>
      <c r="T29">
        <f t="shared" si="12"/>
        <v>0</v>
      </c>
    </row>
    <row r="30" spans="1:20">
      <c r="A30" t="str">
        <f t="shared" si="0"/>
        <v>7-3</v>
      </c>
      <c r="B30">
        <v>7</v>
      </c>
      <c r="C30">
        <v>3</v>
      </c>
      <c r="D30" t="s">
        <v>9</v>
      </c>
      <c r="E30">
        <v>75993</v>
      </c>
      <c r="F30">
        <v>12084</v>
      </c>
      <c r="G30">
        <v>33393</v>
      </c>
      <c r="H30">
        <v>26293</v>
      </c>
      <c r="I30">
        <f t="shared" si="1"/>
        <v>0.55947793452400896</v>
      </c>
      <c r="J30">
        <f t="shared" si="2"/>
        <v>0.44052206547599104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  <c r="R30">
        <f t="shared" si="10"/>
        <v>1</v>
      </c>
      <c r="S30">
        <f t="shared" si="11"/>
        <v>0</v>
      </c>
      <c r="T30">
        <f t="shared" si="12"/>
        <v>0</v>
      </c>
    </row>
    <row r="31" spans="1:20">
      <c r="A31" t="str">
        <f t="shared" si="0"/>
        <v>8-1</v>
      </c>
      <c r="B31">
        <v>8</v>
      </c>
      <c r="C31">
        <v>1</v>
      </c>
      <c r="D31" t="s">
        <v>3</v>
      </c>
      <c r="E31">
        <v>73133</v>
      </c>
      <c r="F31">
        <v>14519</v>
      </c>
      <c r="G31">
        <v>26775</v>
      </c>
      <c r="H31">
        <v>27813</v>
      </c>
      <c r="I31">
        <f t="shared" si="1"/>
        <v>0.49049241591558584</v>
      </c>
      <c r="J31">
        <f t="shared" si="2"/>
        <v>0.50950758408441421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1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0</v>
      </c>
      <c r="T31">
        <f t="shared" si="12"/>
        <v>0</v>
      </c>
    </row>
    <row r="32" spans="1:20">
      <c r="A32" t="str">
        <f t="shared" si="0"/>
        <v>8-2</v>
      </c>
      <c r="B32">
        <v>8</v>
      </c>
      <c r="C32">
        <v>2</v>
      </c>
      <c r="D32" t="s">
        <v>6</v>
      </c>
      <c r="E32">
        <v>64916</v>
      </c>
      <c r="F32">
        <v>14540</v>
      </c>
      <c r="G32">
        <v>26793</v>
      </c>
      <c r="H32">
        <v>20403</v>
      </c>
      <c r="I32">
        <f t="shared" si="1"/>
        <v>0.56769641495041956</v>
      </c>
      <c r="J32">
        <f t="shared" si="2"/>
        <v>0.4323035850495805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  <c r="R32">
        <f t="shared" si="10"/>
        <v>1</v>
      </c>
      <c r="S32">
        <f t="shared" si="11"/>
        <v>0</v>
      </c>
      <c r="T32">
        <f t="shared" si="12"/>
        <v>0</v>
      </c>
    </row>
    <row r="33" spans="1:20">
      <c r="A33" t="str">
        <f t="shared" si="0"/>
        <v>8-3</v>
      </c>
      <c r="B33">
        <v>8</v>
      </c>
      <c r="C33">
        <v>3</v>
      </c>
      <c r="D33" t="s">
        <v>9</v>
      </c>
      <c r="E33">
        <v>58554</v>
      </c>
      <c r="F33">
        <v>11483</v>
      </c>
      <c r="G33">
        <v>22063</v>
      </c>
      <c r="H33">
        <v>21906</v>
      </c>
      <c r="I33">
        <f t="shared" si="1"/>
        <v>0.50178534876845049</v>
      </c>
      <c r="J33">
        <f t="shared" si="2"/>
        <v>0.49821465123154951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1</v>
      </c>
      <c r="Q33">
        <f t="shared" si="9"/>
        <v>0</v>
      </c>
      <c r="R33">
        <f t="shared" si="10"/>
        <v>0</v>
      </c>
      <c r="S33">
        <f t="shared" si="11"/>
        <v>0</v>
      </c>
      <c r="T33">
        <f t="shared" si="12"/>
        <v>0</v>
      </c>
    </row>
    <row r="34" spans="1:20">
      <c r="A34" t="str">
        <f t="shared" si="0"/>
        <v>9-1</v>
      </c>
      <c r="B34">
        <v>9</v>
      </c>
      <c r="C34">
        <v>1</v>
      </c>
      <c r="D34" t="s">
        <v>3</v>
      </c>
      <c r="E34">
        <v>56626</v>
      </c>
      <c r="F34">
        <v>8737</v>
      </c>
      <c r="G34">
        <v>30211</v>
      </c>
      <c r="H34">
        <v>14658</v>
      </c>
      <c r="I34">
        <f t="shared" si="1"/>
        <v>0.67331565223205336</v>
      </c>
      <c r="J34">
        <f t="shared" si="2"/>
        <v>0.32668434776794669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1</v>
      </c>
      <c r="T34">
        <f t="shared" si="12"/>
        <v>0</v>
      </c>
    </row>
    <row r="35" spans="1:20">
      <c r="A35" t="str">
        <f t="shared" si="0"/>
        <v>9-2</v>
      </c>
      <c r="B35">
        <v>9</v>
      </c>
      <c r="C35">
        <v>2</v>
      </c>
      <c r="D35" t="s">
        <v>6</v>
      </c>
      <c r="E35">
        <v>59731</v>
      </c>
      <c r="F35">
        <v>9287</v>
      </c>
      <c r="G35">
        <v>29255</v>
      </c>
      <c r="H35">
        <v>17794</v>
      </c>
      <c r="I35">
        <f t="shared" si="1"/>
        <v>0.62179855044740595</v>
      </c>
      <c r="J35">
        <f t="shared" si="2"/>
        <v>0.3782014495525941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  <c r="R35">
        <f t="shared" si="10"/>
        <v>0</v>
      </c>
      <c r="S35">
        <f t="shared" si="11"/>
        <v>1</v>
      </c>
      <c r="T35">
        <f t="shared" si="12"/>
        <v>0</v>
      </c>
    </row>
    <row r="36" spans="1:20">
      <c r="A36" t="str">
        <f t="shared" si="0"/>
        <v>10-1</v>
      </c>
      <c r="B36">
        <v>10</v>
      </c>
      <c r="C36">
        <v>1</v>
      </c>
      <c r="D36" t="s">
        <v>3</v>
      </c>
      <c r="E36">
        <v>64632</v>
      </c>
      <c r="F36">
        <v>11689</v>
      </c>
      <c r="G36">
        <v>19346</v>
      </c>
      <c r="H36">
        <v>29704</v>
      </c>
      <c r="I36">
        <f t="shared" si="1"/>
        <v>0.39441386340468909</v>
      </c>
      <c r="J36">
        <f t="shared" si="2"/>
        <v>0.60558613659531091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  <c r="T36">
        <f t="shared" si="12"/>
        <v>0</v>
      </c>
    </row>
    <row r="37" spans="1:20">
      <c r="A37" t="str">
        <f t="shared" si="0"/>
        <v>10-2</v>
      </c>
      <c r="B37">
        <v>10</v>
      </c>
      <c r="C37">
        <v>2</v>
      </c>
      <c r="D37" t="s">
        <v>6</v>
      </c>
      <c r="E37">
        <v>72858</v>
      </c>
      <c r="F37">
        <v>13084</v>
      </c>
      <c r="G37">
        <v>23296</v>
      </c>
      <c r="H37">
        <v>32535</v>
      </c>
      <c r="I37">
        <f t="shared" si="1"/>
        <v>0.41725922874388782</v>
      </c>
      <c r="J37">
        <f t="shared" si="2"/>
        <v>0.58274077125611223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  <c r="T37">
        <f t="shared" si="12"/>
        <v>0</v>
      </c>
    </row>
    <row r="38" spans="1:20">
      <c r="A38" t="str">
        <f t="shared" si="0"/>
        <v>10-3</v>
      </c>
      <c r="B38">
        <v>10</v>
      </c>
      <c r="C38">
        <v>3</v>
      </c>
      <c r="D38" t="s">
        <v>9</v>
      </c>
      <c r="E38">
        <v>66095</v>
      </c>
      <c r="F38">
        <v>13637</v>
      </c>
      <c r="G38">
        <v>22907</v>
      </c>
      <c r="H38">
        <v>25974</v>
      </c>
      <c r="I38">
        <f t="shared" si="1"/>
        <v>0.46862789222806406</v>
      </c>
      <c r="J38">
        <f t="shared" si="2"/>
        <v>0.53137210777193589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O38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  <c r="T38">
        <f t="shared" si="12"/>
        <v>0</v>
      </c>
    </row>
    <row r="39" spans="1:20">
      <c r="A39" t="str">
        <f t="shared" si="0"/>
        <v>11-1</v>
      </c>
      <c r="B39">
        <v>11</v>
      </c>
      <c r="C39">
        <v>1</v>
      </c>
      <c r="D39" t="s">
        <v>3</v>
      </c>
      <c r="E39">
        <v>92766</v>
      </c>
      <c r="F39">
        <v>14724</v>
      </c>
      <c r="G39">
        <v>41650</v>
      </c>
      <c r="H39">
        <v>30948</v>
      </c>
      <c r="I39">
        <f t="shared" si="1"/>
        <v>0.57370726466293842</v>
      </c>
      <c r="J39">
        <f t="shared" si="2"/>
        <v>0.42629273533706163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1</v>
      </c>
      <c r="S39">
        <f t="shared" si="11"/>
        <v>0</v>
      </c>
      <c r="T39">
        <f t="shared" si="12"/>
        <v>0</v>
      </c>
    </row>
    <row r="40" spans="1:20">
      <c r="A40" t="str">
        <f t="shared" si="0"/>
        <v>11-2</v>
      </c>
      <c r="B40">
        <v>11</v>
      </c>
      <c r="C40">
        <v>2</v>
      </c>
      <c r="D40" t="s">
        <v>6</v>
      </c>
      <c r="E40">
        <v>83594</v>
      </c>
      <c r="F40">
        <v>15209</v>
      </c>
      <c r="G40">
        <v>33899</v>
      </c>
      <c r="H40">
        <v>29606</v>
      </c>
      <c r="I40">
        <f t="shared" si="1"/>
        <v>0.53380048815053938</v>
      </c>
      <c r="J40">
        <f t="shared" si="2"/>
        <v>0.46619951184946068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1</v>
      </c>
      <c r="R40">
        <f t="shared" si="10"/>
        <v>0</v>
      </c>
      <c r="S40">
        <f t="shared" si="11"/>
        <v>0</v>
      </c>
      <c r="T40">
        <f t="shared" si="12"/>
        <v>0</v>
      </c>
    </row>
    <row r="41" spans="1:20">
      <c r="A41" t="str">
        <f t="shared" si="0"/>
        <v>11-3</v>
      </c>
      <c r="B41">
        <v>11</v>
      </c>
      <c r="C41">
        <v>3</v>
      </c>
      <c r="D41" t="s">
        <v>9</v>
      </c>
      <c r="E41">
        <v>87638</v>
      </c>
      <c r="F41">
        <v>13367</v>
      </c>
      <c r="G41">
        <v>39851</v>
      </c>
      <c r="H41">
        <v>29197</v>
      </c>
      <c r="I41">
        <f t="shared" si="1"/>
        <v>0.57714922952149228</v>
      </c>
      <c r="J41">
        <f t="shared" si="2"/>
        <v>0.42285077047850772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1</v>
      </c>
      <c r="S41">
        <f t="shared" si="11"/>
        <v>0</v>
      </c>
      <c r="T41">
        <f t="shared" si="12"/>
        <v>0</v>
      </c>
    </row>
    <row r="42" spans="1:20">
      <c r="A42" t="str">
        <f t="shared" si="0"/>
        <v>12-1</v>
      </c>
      <c r="B42">
        <v>12</v>
      </c>
      <c r="C42">
        <v>1</v>
      </c>
      <c r="D42" t="s">
        <v>3</v>
      </c>
      <c r="E42">
        <v>75552</v>
      </c>
      <c r="F42">
        <v>10546</v>
      </c>
      <c r="G42">
        <v>30329</v>
      </c>
      <c r="H42">
        <v>30762</v>
      </c>
      <c r="I42">
        <f t="shared" si="1"/>
        <v>0.4964561064641273</v>
      </c>
      <c r="J42">
        <f t="shared" si="2"/>
        <v>0.5035438935358727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1</v>
      </c>
      <c r="P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  <c r="T42">
        <f t="shared" si="12"/>
        <v>0</v>
      </c>
    </row>
    <row r="43" spans="1:20">
      <c r="A43" t="str">
        <f t="shared" si="0"/>
        <v>12-2</v>
      </c>
      <c r="B43">
        <v>12</v>
      </c>
      <c r="C43">
        <v>2</v>
      </c>
      <c r="D43" t="s">
        <v>6</v>
      </c>
      <c r="E43">
        <v>70767</v>
      </c>
      <c r="F43">
        <v>10412</v>
      </c>
      <c r="G43">
        <v>34330</v>
      </c>
      <c r="H43">
        <v>22220</v>
      </c>
      <c r="I43">
        <f t="shared" si="1"/>
        <v>0.60707338638373121</v>
      </c>
      <c r="J43">
        <f t="shared" si="2"/>
        <v>0.39292661361626879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1</v>
      </c>
      <c r="T43">
        <f t="shared" si="12"/>
        <v>0</v>
      </c>
    </row>
    <row r="44" spans="1:20">
      <c r="A44" t="str">
        <f t="shared" si="0"/>
        <v>12-3</v>
      </c>
      <c r="B44">
        <v>12</v>
      </c>
      <c r="C44">
        <v>3</v>
      </c>
      <c r="D44" t="s">
        <v>9</v>
      </c>
      <c r="E44">
        <v>71970</v>
      </c>
      <c r="F44">
        <v>10151</v>
      </c>
      <c r="G44">
        <v>30643</v>
      </c>
      <c r="H44">
        <v>26824</v>
      </c>
      <c r="I44">
        <f t="shared" si="1"/>
        <v>0.53322776550020012</v>
      </c>
      <c r="J44">
        <f t="shared" si="2"/>
        <v>0.46677223449979988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1</v>
      </c>
      <c r="R44">
        <f t="shared" si="10"/>
        <v>0</v>
      </c>
      <c r="S44">
        <f t="shared" si="11"/>
        <v>0</v>
      </c>
      <c r="T44">
        <f t="shared" si="12"/>
        <v>0</v>
      </c>
    </row>
    <row r="45" spans="1:20">
      <c r="A45" t="str">
        <f t="shared" si="0"/>
        <v>13-1</v>
      </c>
      <c r="B45">
        <v>13</v>
      </c>
      <c r="C45">
        <v>1</v>
      </c>
      <c r="D45" t="s">
        <v>3</v>
      </c>
      <c r="E45">
        <v>73789</v>
      </c>
      <c r="F45">
        <v>13894</v>
      </c>
      <c r="G45">
        <v>25080</v>
      </c>
      <c r="H45">
        <v>31633</v>
      </c>
      <c r="I45">
        <f t="shared" si="1"/>
        <v>0.44222664997443267</v>
      </c>
      <c r="J45">
        <f t="shared" si="2"/>
        <v>0.55777335002556738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  <c r="R45">
        <f t="shared" si="10"/>
        <v>0</v>
      </c>
      <c r="S45">
        <f t="shared" si="11"/>
        <v>0</v>
      </c>
      <c r="T45">
        <f t="shared" si="12"/>
        <v>0</v>
      </c>
    </row>
    <row r="46" spans="1:20">
      <c r="A46" t="str">
        <f t="shared" si="0"/>
        <v>13-2</v>
      </c>
      <c r="B46">
        <v>13</v>
      </c>
      <c r="C46">
        <v>2</v>
      </c>
      <c r="D46" t="s">
        <v>6</v>
      </c>
      <c r="E46">
        <v>77339</v>
      </c>
      <c r="F46">
        <v>13639</v>
      </c>
      <c r="G46">
        <v>23992</v>
      </c>
      <c r="H46">
        <v>37209</v>
      </c>
      <c r="I46">
        <f t="shared" si="1"/>
        <v>0.39201973823957126</v>
      </c>
      <c r="J46">
        <f t="shared" si="2"/>
        <v>0.60798026176042874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  <c r="T46">
        <f t="shared" si="12"/>
        <v>0</v>
      </c>
    </row>
    <row r="47" spans="1:20">
      <c r="A47" t="str">
        <f t="shared" si="0"/>
        <v>13-3</v>
      </c>
      <c r="B47">
        <v>13</v>
      </c>
      <c r="C47">
        <v>3</v>
      </c>
      <c r="D47" t="s">
        <v>9</v>
      </c>
      <c r="E47">
        <v>70248</v>
      </c>
      <c r="F47">
        <v>14991</v>
      </c>
      <c r="G47">
        <v>26536</v>
      </c>
      <c r="H47">
        <v>25828</v>
      </c>
      <c r="I47">
        <f t="shared" si="1"/>
        <v>0.50676036971965477</v>
      </c>
      <c r="J47">
        <f t="shared" si="2"/>
        <v>0.49323963028034529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1</v>
      </c>
      <c r="Q47">
        <f t="shared" si="9"/>
        <v>0</v>
      </c>
      <c r="R47">
        <f t="shared" si="10"/>
        <v>0</v>
      </c>
      <c r="S47">
        <f t="shared" si="11"/>
        <v>0</v>
      </c>
      <c r="T47">
        <f t="shared" si="12"/>
        <v>0</v>
      </c>
    </row>
    <row r="48" spans="1:20">
      <c r="A48" t="str">
        <f t="shared" si="0"/>
        <v>13-4</v>
      </c>
      <c r="B48">
        <v>13</v>
      </c>
      <c r="C48">
        <v>4</v>
      </c>
      <c r="D48" t="s">
        <v>12</v>
      </c>
      <c r="E48">
        <v>58646</v>
      </c>
      <c r="F48">
        <v>14176</v>
      </c>
      <c r="G48">
        <v>29720</v>
      </c>
      <c r="H48">
        <v>13111</v>
      </c>
      <c r="I48">
        <f t="shared" si="1"/>
        <v>0.69388993952977984</v>
      </c>
      <c r="J48">
        <f t="shared" si="2"/>
        <v>0.30611006047022016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1</v>
      </c>
      <c r="T48">
        <f t="shared" si="12"/>
        <v>0</v>
      </c>
    </row>
    <row r="49" spans="1:20">
      <c r="A49" t="str">
        <f t="shared" si="0"/>
        <v>13-5</v>
      </c>
      <c r="B49">
        <v>13</v>
      </c>
      <c r="C49">
        <v>5</v>
      </c>
      <c r="D49" t="s">
        <v>15</v>
      </c>
      <c r="E49">
        <v>68657</v>
      </c>
      <c r="F49">
        <v>13849</v>
      </c>
      <c r="G49">
        <v>26272</v>
      </c>
      <c r="H49">
        <v>26043</v>
      </c>
      <c r="I49">
        <f t="shared" si="1"/>
        <v>0.50218866481888558</v>
      </c>
      <c r="J49">
        <f t="shared" si="2"/>
        <v>0.49781133518111442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1</v>
      </c>
      <c r="Q49">
        <f t="shared" si="9"/>
        <v>0</v>
      </c>
      <c r="R49">
        <f t="shared" si="10"/>
        <v>0</v>
      </c>
      <c r="S49">
        <f t="shared" si="11"/>
        <v>0</v>
      </c>
      <c r="T49">
        <f t="shared" si="12"/>
        <v>0</v>
      </c>
    </row>
    <row r="50" spans="1:20">
      <c r="A50" t="str">
        <f t="shared" si="0"/>
        <v>13-6</v>
      </c>
      <c r="B50">
        <v>13</v>
      </c>
      <c r="C50">
        <v>6</v>
      </c>
      <c r="D50" t="s">
        <v>55</v>
      </c>
      <c r="E50">
        <v>72477</v>
      </c>
      <c r="F50">
        <v>14141</v>
      </c>
      <c r="G50">
        <v>24415</v>
      </c>
      <c r="H50">
        <v>31035</v>
      </c>
      <c r="I50">
        <f t="shared" si="1"/>
        <v>0.44030658250676286</v>
      </c>
      <c r="J50">
        <f t="shared" si="2"/>
        <v>0.5596934174932372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S50">
        <f t="shared" si="11"/>
        <v>0</v>
      </c>
      <c r="T50">
        <f t="shared" si="12"/>
        <v>0</v>
      </c>
    </row>
    <row r="51" spans="1:20">
      <c r="A51" t="str">
        <f t="shared" si="0"/>
        <v>13-7</v>
      </c>
      <c r="B51">
        <v>13</v>
      </c>
      <c r="C51">
        <v>7</v>
      </c>
      <c r="D51" t="s">
        <v>58</v>
      </c>
      <c r="E51">
        <v>62965</v>
      </c>
      <c r="F51">
        <v>16456</v>
      </c>
      <c r="G51">
        <v>29782</v>
      </c>
      <c r="H51">
        <v>14611</v>
      </c>
      <c r="I51">
        <f t="shared" si="1"/>
        <v>0.6708715338003739</v>
      </c>
      <c r="J51">
        <f t="shared" si="2"/>
        <v>0.32912846619962605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1</v>
      </c>
      <c r="T51">
        <f t="shared" si="12"/>
        <v>0</v>
      </c>
    </row>
    <row r="52" spans="1:20">
      <c r="A52" t="str">
        <f t="shared" si="0"/>
        <v>13-8</v>
      </c>
      <c r="B52">
        <v>13</v>
      </c>
      <c r="C52">
        <v>8</v>
      </c>
      <c r="D52" t="s">
        <v>60</v>
      </c>
      <c r="E52">
        <v>92872</v>
      </c>
      <c r="F52">
        <v>16775</v>
      </c>
      <c r="G52">
        <v>30517</v>
      </c>
      <c r="H52">
        <v>40915</v>
      </c>
      <c r="I52">
        <f t="shared" si="1"/>
        <v>0.42721749356030908</v>
      </c>
      <c r="J52">
        <f t="shared" si="2"/>
        <v>0.57278250643969086</v>
      </c>
      <c r="K52">
        <f t="shared" si="3"/>
        <v>0</v>
      </c>
      <c r="L52">
        <f t="shared" si="4"/>
        <v>0</v>
      </c>
      <c r="M52">
        <f t="shared" si="5"/>
        <v>1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0</v>
      </c>
      <c r="T52">
        <f t="shared" si="12"/>
        <v>0</v>
      </c>
    </row>
    <row r="53" spans="1:20">
      <c r="A53" t="str">
        <f t="shared" si="0"/>
        <v>13-9</v>
      </c>
      <c r="B53">
        <v>13</v>
      </c>
      <c r="C53">
        <v>9</v>
      </c>
      <c r="D53" t="s">
        <v>63</v>
      </c>
      <c r="E53">
        <v>92577</v>
      </c>
      <c r="F53">
        <v>16569</v>
      </c>
      <c r="G53">
        <v>31222</v>
      </c>
      <c r="H53">
        <v>40585</v>
      </c>
      <c r="I53">
        <f t="shared" si="1"/>
        <v>0.43480440625565753</v>
      </c>
      <c r="J53">
        <f t="shared" si="2"/>
        <v>0.56519559374434247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  <c r="T53">
        <f t="shared" si="12"/>
        <v>0</v>
      </c>
    </row>
    <row r="54" spans="1:20">
      <c r="A54" t="str">
        <f t="shared" si="0"/>
        <v>13-10</v>
      </c>
      <c r="B54">
        <v>13</v>
      </c>
      <c r="C54">
        <v>10</v>
      </c>
      <c r="D54" t="s">
        <v>120</v>
      </c>
      <c r="E54">
        <v>100122</v>
      </c>
      <c r="F54">
        <v>16751</v>
      </c>
      <c r="G54">
        <v>34591</v>
      </c>
      <c r="H54">
        <v>43962</v>
      </c>
      <c r="I54">
        <f t="shared" si="1"/>
        <v>0.44035237355670692</v>
      </c>
      <c r="J54">
        <f t="shared" si="2"/>
        <v>0.55964762644329302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  <c r="T54">
        <f t="shared" si="12"/>
        <v>0</v>
      </c>
    </row>
    <row r="55" spans="1:20">
      <c r="A55" t="str">
        <f t="shared" si="0"/>
        <v>13-11</v>
      </c>
      <c r="B55">
        <v>13</v>
      </c>
      <c r="C55">
        <v>11</v>
      </c>
      <c r="D55" t="s">
        <v>123</v>
      </c>
      <c r="E55">
        <v>85249</v>
      </c>
      <c r="F55">
        <v>16472</v>
      </c>
      <c r="G55">
        <v>28620</v>
      </c>
      <c r="H55">
        <v>36789</v>
      </c>
      <c r="I55">
        <f t="shared" si="1"/>
        <v>0.43755446498188322</v>
      </c>
      <c r="J55">
        <f t="shared" si="2"/>
        <v>0.56244553501811678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  <c r="S55">
        <f t="shared" si="11"/>
        <v>0</v>
      </c>
      <c r="T55">
        <f t="shared" si="12"/>
        <v>0</v>
      </c>
    </row>
    <row r="56" spans="1:20">
      <c r="A56" t="str">
        <f t="shared" si="0"/>
        <v>13-12</v>
      </c>
      <c r="B56">
        <v>13</v>
      </c>
      <c r="C56">
        <v>12</v>
      </c>
      <c r="D56" t="s">
        <v>125</v>
      </c>
      <c r="E56">
        <v>88788</v>
      </c>
      <c r="F56">
        <v>16745</v>
      </c>
      <c r="G56">
        <v>28633</v>
      </c>
      <c r="H56">
        <v>38938</v>
      </c>
      <c r="I56">
        <f t="shared" si="1"/>
        <v>0.42374687365881814</v>
      </c>
      <c r="J56">
        <f t="shared" si="2"/>
        <v>0.57625312634118186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0</v>
      </c>
      <c r="T56">
        <f t="shared" si="12"/>
        <v>0</v>
      </c>
    </row>
    <row r="57" spans="1:20">
      <c r="A57" t="str">
        <f t="shared" si="0"/>
        <v>13-13</v>
      </c>
      <c r="B57">
        <v>13</v>
      </c>
      <c r="C57">
        <v>13</v>
      </c>
      <c r="D57" t="s">
        <v>128</v>
      </c>
      <c r="E57">
        <v>90480</v>
      </c>
      <c r="F57">
        <v>16846</v>
      </c>
      <c r="G57">
        <v>37857</v>
      </c>
      <c r="H57">
        <v>30825</v>
      </c>
      <c r="I57">
        <f t="shared" si="1"/>
        <v>0.55119245217087443</v>
      </c>
      <c r="J57">
        <f t="shared" si="2"/>
        <v>0.44880754782912552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1</v>
      </c>
      <c r="S57">
        <f t="shared" si="11"/>
        <v>0</v>
      </c>
      <c r="T57">
        <f t="shared" si="12"/>
        <v>0</v>
      </c>
    </row>
    <row r="58" spans="1:20">
      <c r="A58" t="str">
        <f t="shared" si="0"/>
        <v>13-14</v>
      </c>
      <c r="B58">
        <v>13</v>
      </c>
      <c r="C58">
        <v>14</v>
      </c>
      <c r="D58" t="s">
        <v>130</v>
      </c>
      <c r="E58">
        <v>93842</v>
      </c>
      <c r="F58">
        <v>16565</v>
      </c>
      <c r="G58">
        <v>34585</v>
      </c>
      <c r="H58">
        <v>39008</v>
      </c>
      <c r="I58">
        <f t="shared" si="1"/>
        <v>0.4699495875966464</v>
      </c>
      <c r="J58">
        <f t="shared" si="2"/>
        <v>0.5300504124033536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0</v>
      </c>
      <c r="T58">
        <f t="shared" si="12"/>
        <v>0</v>
      </c>
    </row>
    <row r="59" spans="1:20">
      <c r="A59" t="str">
        <f t="shared" si="0"/>
        <v>13-15</v>
      </c>
      <c r="B59">
        <v>13</v>
      </c>
      <c r="C59">
        <v>15</v>
      </c>
      <c r="D59" t="s">
        <v>133</v>
      </c>
      <c r="E59">
        <v>98178</v>
      </c>
      <c r="F59">
        <v>16324</v>
      </c>
      <c r="G59">
        <v>30495</v>
      </c>
      <c r="H59">
        <v>46389</v>
      </c>
      <c r="I59">
        <f t="shared" si="1"/>
        <v>0.39663649133759948</v>
      </c>
      <c r="J59">
        <f t="shared" si="2"/>
        <v>0.60336350866240052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0</v>
      </c>
      <c r="T59">
        <f t="shared" si="12"/>
        <v>0</v>
      </c>
    </row>
    <row r="60" spans="1:20">
      <c r="A60" t="str">
        <f t="shared" si="0"/>
        <v>13-16</v>
      </c>
      <c r="B60">
        <v>13</v>
      </c>
      <c r="C60">
        <v>16</v>
      </c>
      <c r="D60" t="s">
        <v>135</v>
      </c>
      <c r="E60">
        <v>88526</v>
      </c>
      <c r="F60">
        <v>16585</v>
      </c>
      <c r="G60">
        <v>32387</v>
      </c>
      <c r="H60">
        <v>34771</v>
      </c>
      <c r="I60">
        <f t="shared" si="1"/>
        <v>0.48225081151910421</v>
      </c>
      <c r="J60">
        <f t="shared" si="2"/>
        <v>0.51774918848089579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1</v>
      </c>
      <c r="P60">
        <f t="shared" si="8"/>
        <v>0</v>
      </c>
      <c r="Q60">
        <f t="shared" si="9"/>
        <v>0</v>
      </c>
      <c r="R60">
        <f t="shared" si="10"/>
        <v>0</v>
      </c>
      <c r="S60">
        <f t="shared" si="11"/>
        <v>0</v>
      </c>
      <c r="T60">
        <f t="shared" si="12"/>
        <v>0</v>
      </c>
    </row>
    <row r="61" spans="1:20">
      <c r="A61" t="str">
        <f t="shared" si="0"/>
        <v>14-1</v>
      </c>
      <c r="B61">
        <v>14</v>
      </c>
      <c r="C61">
        <v>1</v>
      </c>
      <c r="D61" t="s">
        <v>3</v>
      </c>
      <c r="E61">
        <v>70213</v>
      </c>
      <c r="F61">
        <v>11655</v>
      </c>
      <c r="G61">
        <v>32399</v>
      </c>
      <c r="H61">
        <v>23330</v>
      </c>
      <c r="I61">
        <f t="shared" si="1"/>
        <v>0.58136697231244061</v>
      </c>
      <c r="J61">
        <f t="shared" si="2"/>
        <v>0.41863302768755944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0</v>
      </c>
      <c r="R61">
        <f t="shared" si="10"/>
        <v>1</v>
      </c>
      <c r="S61">
        <f t="shared" si="11"/>
        <v>0</v>
      </c>
      <c r="T61">
        <f t="shared" si="12"/>
        <v>0</v>
      </c>
    </row>
    <row r="62" spans="1:20">
      <c r="A62" t="str">
        <f t="shared" si="0"/>
        <v>14-2</v>
      </c>
      <c r="B62">
        <v>14</v>
      </c>
      <c r="C62">
        <v>2</v>
      </c>
      <c r="D62" t="s">
        <v>6</v>
      </c>
      <c r="E62">
        <v>67015</v>
      </c>
      <c r="F62">
        <v>11824</v>
      </c>
      <c r="G62">
        <v>33553</v>
      </c>
      <c r="H62">
        <v>18768</v>
      </c>
      <c r="I62">
        <f t="shared" si="1"/>
        <v>0.6412912597236291</v>
      </c>
      <c r="J62">
        <f t="shared" si="2"/>
        <v>0.35870874027637084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1</v>
      </c>
      <c r="T62">
        <f t="shared" si="12"/>
        <v>0</v>
      </c>
    </row>
    <row r="63" spans="1:20">
      <c r="A63" t="str">
        <f t="shared" si="0"/>
        <v>14-3</v>
      </c>
      <c r="B63">
        <v>14</v>
      </c>
      <c r="C63">
        <v>3</v>
      </c>
      <c r="D63" t="s">
        <v>9</v>
      </c>
      <c r="E63">
        <v>78403</v>
      </c>
      <c r="F63">
        <v>14057</v>
      </c>
      <c r="G63">
        <v>31049</v>
      </c>
      <c r="H63">
        <v>29359</v>
      </c>
      <c r="I63">
        <f t="shared" si="1"/>
        <v>0.51398821348165802</v>
      </c>
      <c r="J63">
        <f t="shared" si="2"/>
        <v>0.48601178651834193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1</v>
      </c>
      <c r="Q63">
        <f t="shared" si="9"/>
        <v>0</v>
      </c>
      <c r="R63">
        <f t="shared" si="10"/>
        <v>0</v>
      </c>
      <c r="S63">
        <f t="shared" si="11"/>
        <v>0</v>
      </c>
      <c r="T63">
        <f t="shared" si="12"/>
        <v>0</v>
      </c>
    </row>
    <row r="64" spans="1:20">
      <c r="A64" t="str">
        <f t="shared" si="0"/>
        <v>14-4</v>
      </c>
      <c r="B64">
        <v>14</v>
      </c>
      <c r="C64">
        <v>4</v>
      </c>
      <c r="D64" t="s">
        <v>12</v>
      </c>
      <c r="E64">
        <v>97736</v>
      </c>
      <c r="F64">
        <v>16623</v>
      </c>
      <c r="G64">
        <v>34814</v>
      </c>
      <c r="H64">
        <v>42175</v>
      </c>
      <c r="I64">
        <f t="shared" si="1"/>
        <v>0.45219446933977581</v>
      </c>
      <c r="J64">
        <f t="shared" si="2"/>
        <v>0.54780553066022419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1</v>
      </c>
      <c r="O64">
        <f t="shared" si="7"/>
        <v>0</v>
      </c>
      <c r="P64">
        <f t="shared" si="8"/>
        <v>0</v>
      </c>
      <c r="Q64">
        <f t="shared" si="9"/>
        <v>0</v>
      </c>
      <c r="R64">
        <f t="shared" si="10"/>
        <v>0</v>
      </c>
      <c r="S64">
        <f t="shared" si="11"/>
        <v>0</v>
      </c>
      <c r="T64">
        <f t="shared" si="12"/>
        <v>0</v>
      </c>
    </row>
    <row r="65" spans="1:20">
      <c r="A65" t="str">
        <f t="shared" si="0"/>
        <v>14-5</v>
      </c>
      <c r="B65">
        <v>14</v>
      </c>
      <c r="C65">
        <v>5</v>
      </c>
      <c r="D65" t="s">
        <v>15</v>
      </c>
      <c r="E65">
        <v>86339</v>
      </c>
      <c r="F65">
        <v>13583</v>
      </c>
      <c r="G65">
        <v>34499</v>
      </c>
      <c r="H65">
        <v>34360</v>
      </c>
      <c r="I65">
        <f t="shared" si="1"/>
        <v>0.50100930887756134</v>
      </c>
      <c r="J65">
        <f t="shared" si="2"/>
        <v>0.4989906911224386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1</v>
      </c>
      <c r="Q65">
        <f t="shared" si="9"/>
        <v>0</v>
      </c>
      <c r="R65">
        <f t="shared" si="10"/>
        <v>0</v>
      </c>
      <c r="S65">
        <f t="shared" si="11"/>
        <v>0</v>
      </c>
      <c r="T65">
        <f t="shared" si="12"/>
        <v>0</v>
      </c>
    </row>
    <row r="66" spans="1:20">
      <c r="A66" t="str">
        <f t="shared" si="0"/>
        <v>14-6</v>
      </c>
      <c r="B66">
        <v>14</v>
      </c>
      <c r="C66">
        <v>6</v>
      </c>
      <c r="D66" t="s">
        <v>55</v>
      </c>
      <c r="E66">
        <v>90974</v>
      </c>
      <c r="F66">
        <v>13455</v>
      </c>
      <c r="G66">
        <v>39230</v>
      </c>
      <c r="H66">
        <v>33412</v>
      </c>
      <c r="I66">
        <f t="shared" si="1"/>
        <v>0.54004570358745629</v>
      </c>
      <c r="J66">
        <f t="shared" si="2"/>
        <v>0.45995429641254371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1</v>
      </c>
      <c r="R66">
        <f t="shared" si="10"/>
        <v>0</v>
      </c>
      <c r="S66">
        <f t="shared" si="11"/>
        <v>0</v>
      </c>
      <c r="T66">
        <f t="shared" si="12"/>
        <v>0</v>
      </c>
    </row>
    <row r="67" spans="1:20">
      <c r="A67" t="str">
        <f t="shared" ref="A67:A130" si="13">UPPER(B67)&amp;"-"&amp;C67</f>
        <v>15-1</v>
      </c>
      <c r="B67">
        <v>15</v>
      </c>
      <c r="C67">
        <v>1</v>
      </c>
      <c r="D67" t="s">
        <v>3</v>
      </c>
      <c r="E67">
        <v>64461</v>
      </c>
      <c r="F67">
        <v>9926</v>
      </c>
      <c r="G67">
        <v>28180</v>
      </c>
      <c r="H67">
        <v>23066</v>
      </c>
      <c r="I67">
        <f t="shared" ref="I67:I130" si="14">G67/(G67+H67)</f>
        <v>0.54989657729383756</v>
      </c>
      <c r="J67">
        <f t="shared" ref="J67:J130" si="15">H67/(G67+H67)</f>
        <v>0.45010342270616244</v>
      </c>
      <c r="K67">
        <f t="shared" ref="K67:K130" si="16">--(I67&lt;=0.3)</f>
        <v>0</v>
      </c>
      <c r="L67">
        <f t="shared" ref="L67:L130" si="17">--AND($I67&gt;0.3,$I67&lt;=0.4)</f>
        <v>0</v>
      </c>
      <c r="M67">
        <f t="shared" ref="M67:M130" si="18">--AND($I67&gt;0.4,$I67&lt;=0.45)</f>
        <v>0</v>
      </c>
      <c r="N67">
        <f t="shared" ref="N67:N130" si="19">--AND($I67&gt;0.45,$I67&lt;=0.48)</f>
        <v>0</v>
      </c>
      <c r="O67">
        <f t="shared" ref="O67:O130" si="20">--AND($I67&gt;0.48,$I67&lt;=0.5)</f>
        <v>0</v>
      </c>
      <c r="P67">
        <f t="shared" ref="P67:P130" si="21">--AND($I67&gt;0.5,$I67&lt;=0.52)</f>
        <v>0</v>
      </c>
      <c r="Q67">
        <f t="shared" ref="Q67:Q130" si="22">--AND($I67&gt;0.52,$I67&lt;=0.55)</f>
        <v>1</v>
      </c>
      <c r="R67">
        <f t="shared" ref="R67:R130" si="23">--AND($I67&gt;0.55,$I67&lt;=0.6)</f>
        <v>0</v>
      </c>
      <c r="S67">
        <f t="shared" ref="S67:S130" si="24">--AND($I67&gt;0.6,$I67&lt;=0.7)</f>
        <v>0</v>
      </c>
      <c r="T67">
        <f t="shared" ref="T67:T130" si="25">--AND($I67&gt;0.7)</f>
        <v>0</v>
      </c>
    </row>
    <row r="68" spans="1:20">
      <c r="A68" t="str">
        <f t="shared" si="13"/>
        <v>15-2</v>
      </c>
      <c r="B68">
        <v>15</v>
      </c>
      <c r="C68">
        <v>2</v>
      </c>
      <c r="D68" t="s">
        <v>6</v>
      </c>
      <c r="E68">
        <v>56470</v>
      </c>
      <c r="F68">
        <v>9152</v>
      </c>
      <c r="G68">
        <v>21363</v>
      </c>
      <c r="H68">
        <v>23031</v>
      </c>
      <c r="I68">
        <f t="shared" si="14"/>
        <v>0.48121367752398975</v>
      </c>
      <c r="J68">
        <f t="shared" si="15"/>
        <v>0.51878632247601031</v>
      </c>
      <c r="K68">
        <f t="shared" si="16"/>
        <v>0</v>
      </c>
      <c r="L68">
        <f t="shared" si="17"/>
        <v>0</v>
      </c>
      <c r="M68">
        <f t="shared" si="18"/>
        <v>0</v>
      </c>
      <c r="N68">
        <f t="shared" si="19"/>
        <v>0</v>
      </c>
      <c r="O68">
        <f t="shared" si="20"/>
        <v>1</v>
      </c>
      <c r="P68">
        <f t="shared" si="21"/>
        <v>0</v>
      </c>
      <c r="Q68">
        <f t="shared" si="22"/>
        <v>0</v>
      </c>
      <c r="R68">
        <f t="shared" si="23"/>
        <v>0</v>
      </c>
      <c r="S68">
        <f t="shared" si="24"/>
        <v>0</v>
      </c>
      <c r="T68">
        <f t="shared" si="25"/>
        <v>0</v>
      </c>
    </row>
    <row r="69" spans="1:20">
      <c r="A69" t="str">
        <f t="shared" si="13"/>
        <v>16-1</v>
      </c>
      <c r="B69">
        <v>16</v>
      </c>
      <c r="C69">
        <v>1</v>
      </c>
      <c r="D69" t="s">
        <v>3</v>
      </c>
      <c r="E69">
        <v>84013</v>
      </c>
      <c r="F69">
        <v>16441</v>
      </c>
      <c r="G69">
        <v>38796</v>
      </c>
      <c r="H69">
        <v>24763</v>
      </c>
      <c r="I69">
        <f t="shared" si="14"/>
        <v>0.6103934926603628</v>
      </c>
      <c r="J69">
        <f t="shared" si="15"/>
        <v>0.3896065073396372</v>
      </c>
      <c r="K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>
        <f t="shared" si="22"/>
        <v>0</v>
      </c>
      <c r="R69">
        <f t="shared" si="23"/>
        <v>0</v>
      </c>
      <c r="S69">
        <f t="shared" si="24"/>
        <v>1</v>
      </c>
      <c r="T69">
        <f t="shared" si="25"/>
        <v>0</v>
      </c>
    </row>
    <row r="70" spans="1:20">
      <c r="A70" t="str">
        <f t="shared" si="13"/>
        <v>16-2</v>
      </c>
      <c r="B70">
        <v>16</v>
      </c>
      <c r="C70">
        <v>2</v>
      </c>
      <c r="D70" t="s">
        <v>6</v>
      </c>
      <c r="E70">
        <v>84808</v>
      </c>
      <c r="F70">
        <v>15129</v>
      </c>
      <c r="G70">
        <v>35696</v>
      </c>
      <c r="H70">
        <v>29417</v>
      </c>
      <c r="I70">
        <f t="shared" si="14"/>
        <v>0.54821617802896505</v>
      </c>
      <c r="J70">
        <f t="shared" si="15"/>
        <v>0.45178382197103495</v>
      </c>
      <c r="K70">
        <f t="shared" si="16"/>
        <v>0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>
        <f t="shared" si="22"/>
        <v>1</v>
      </c>
      <c r="R70">
        <f t="shared" si="23"/>
        <v>0</v>
      </c>
      <c r="S70">
        <f t="shared" si="24"/>
        <v>0</v>
      </c>
      <c r="T70">
        <f t="shared" si="25"/>
        <v>0</v>
      </c>
    </row>
    <row r="71" spans="1:20">
      <c r="A71" t="str">
        <f t="shared" si="13"/>
        <v>16-3</v>
      </c>
      <c r="B71">
        <v>16</v>
      </c>
      <c r="C71">
        <v>3</v>
      </c>
      <c r="D71" t="s">
        <v>9</v>
      </c>
      <c r="E71">
        <v>91907</v>
      </c>
      <c r="F71">
        <v>14561</v>
      </c>
      <c r="G71">
        <v>43608</v>
      </c>
      <c r="H71">
        <v>28468</v>
      </c>
      <c r="I71">
        <f t="shared" si="14"/>
        <v>0.60502802597258454</v>
      </c>
      <c r="J71">
        <f t="shared" si="15"/>
        <v>0.39497197402741552</v>
      </c>
      <c r="K71">
        <f t="shared" si="16"/>
        <v>0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>
        <f t="shared" si="22"/>
        <v>0</v>
      </c>
      <c r="R71">
        <f t="shared" si="23"/>
        <v>0</v>
      </c>
      <c r="S71">
        <f t="shared" si="24"/>
        <v>1</v>
      </c>
      <c r="T71">
        <f t="shared" si="25"/>
        <v>0</v>
      </c>
    </row>
    <row r="72" spans="1:20">
      <c r="A72" t="str">
        <f t="shared" si="13"/>
        <v>17-1</v>
      </c>
      <c r="B72">
        <v>17</v>
      </c>
      <c r="C72">
        <v>1</v>
      </c>
      <c r="D72" t="s">
        <v>3</v>
      </c>
      <c r="E72">
        <v>98830</v>
      </c>
      <c r="F72">
        <v>17694</v>
      </c>
      <c r="G72">
        <v>42967</v>
      </c>
      <c r="H72">
        <v>34325</v>
      </c>
      <c r="I72">
        <f t="shared" si="14"/>
        <v>0.55590488019458673</v>
      </c>
      <c r="J72">
        <f t="shared" si="15"/>
        <v>0.44409511980541322</v>
      </c>
      <c r="K72">
        <f t="shared" si="16"/>
        <v>0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>
        <f t="shared" si="22"/>
        <v>0</v>
      </c>
      <c r="R72">
        <f t="shared" si="23"/>
        <v>1</v>
      </c>
      <c r="S72">
        <f t="shared" si="24"/>
        <v>0</v>
      </c>
      <c r="T72">
        <f t="shared" si="25"/>
        <v>0</v>
      </c>
    </row>
    <row r="73" spans="1:20">
      <c r="A73" t="str">
        <f t="shared" si="13"/>
        <v>17-2</v>
      </c>
      <c r="B73">
        <v>17</v>
      </c>
      <c r="C73">
        <v>2</v>
      </c>
      <c r="D73" t="s">
        <v>6</v>
      </c>
      <c r="E73">
        <v>97505</v>
      </c>
      <c r="F73">
        <v>17071</v>
      </c>
      <c r="G73">
        <v>41788</v>
      </c>
      <c r="H73">
        <v>33912</v>
      </c>
      <c r="I73">
        <f t="shared" si="14"/>
        <v>0.55202113606340819</v>
      </c>
      <c r="J73">
        <f t="shared" si="15"/>
        <v>0.44797886393659181</v>
      </c>
      <c r="K73">
        <f t="shared" si="16"/>
        <v>0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>
        <f t="shared" si="22"/>
        <v>0</v>
      </c>
      <c r="R73">
        <f t="shared" si="23"/>
        <v>1</v>
      </c>
      <c r="S73">
        <f t="shared" si="24"/>
        <v>0</v>
      </c>
      <c r="T73">
        <f t="shared" si="25"/>
        <v>0</v>
      </c>
    </row>
    <row r="74" spans="1:20">
      <c r="A74" t="str">
        <f t="shared" si="13"/>
        <v>17-3</v>
      </c>
      <c r="B74">
        <v>17</v>
      </c>
      <c r="C74">
        <v>3</v>
      </c>
      <c r="D74" t="s">
        <v>9</v>
      </c>
      <c r="E74">
        <v>81936</v>
      </c>
      <c r="F74">
        <v>15190</v>
      </c>
      <c r="G74">
        <v>34174</v>
      </c>
      <c r="H74">
        <v>28310</v>
      </c>
      <c r="I74">
        <f t="shared" si="14"/>
        <v>0.54692401254721212</v>
      </c>
      <c r="J74">
        <f t="shared" si="15"/>
        <v>0.45307598745278793</v>
      </c>
      <c r="K74">
        <f t="shared" si="16"/>
        <v>0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>
        <f t="shared" si="22"/>
        <v>1</v>
      </c>
      <c r="R74">
        <f t="shared" si="23"/>
        <v>0</v>
      </c>
      <c r="S74">
        <f t="shared" si="24"/>
        <v>0</v>
      </c>
      <c r="T74">
        <f t="shared" si="25"/>
        <v>0</v>
      </c>
    </row>
    <row r="75" spans="1:20">
      <c r="A75" t="str">
        <f t="shared" si="13"/>
        <v>17-4</v>
      </c>
      <c r="B75">
        <v>17</v>
      </c>
      <c r="C75">
        <v>4</v>
      </c>
      <c r="D75" t="s">
        <v>12</v>
      </c>
      <c r="E75">
        <v>87771</v>
      </c>
      <c r="F75">
        <v>15242</v>
      </c>
      <c r="G75">
        <v>32484</v>
      </c>
      <c r="H75">
        <v>35064</v>
      </c>
      <c r="I75">
        <f t="shared" si="14"/>
        <v>0.48090246935512526</v>
      </c>
      <c r="J75">
        <f t="shared" si="15"/>
        <v>0.51909753064487474</v>
      </c>
      <c r="K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1</v>
      </c>
      <c r="P75">
        <f t="shared" si="21"/>
        <v>0</v>
      </c>
      <c r="Q75">
        <f t="shared" si="22"/>
        <v>0</v>
      </c>
      <c r="R75">
        <f t="shared" si="23"/>
        <v>0</v>
      </c>
      <c r="S75">
        <f t="shared" si="24"/>
        <v>0</v>
      </c>
      <c r="T75">
        <f t="shared" si="25"/>
        <v>0</v>
      </c>
    </row>
    <row r="76" spans="1:20">
      <c r="A76" t="str">
        <f t="shared" si="13"/>
        <v>17-5</v>
      </c>
      <c r="B76">
        <v>17</v>
      </c>
      <c r="C76">
        <v>5</v>
      </c>
      <c r="D76" t="s">
        <v>15</v>
      </c>
      <c r="E76">
        <v>105982</v>
      </c>
      <c r="F76">
        <v>18119</v>
      </c>
      <c r="G76">
        <v>36974</v>
      </c>
      <c r="H76">
        <v>45333</v>
      </c>
      <c r="I76">
        <f t="shared" si="14"/>
        <v>0.44922060092094235</v>
      </c>
      <c r="J76">
        <f t="shared" si="15"/>
        <v>0.55077939907905771</v>
      </c>
      <c r="K76">
        <f t="shared" si="16"/>
        <v>0</v>
      </c>
      <c r="L76">
        <f t="shared" si="17"/>
        <v>0</v>
      </c>
      <c r="M76">
        <f t="shared" si="18"/>
        <v>1</v>
      </c>
      <c r="N76">
        <f t="shared" si="19"/>
        <v>0</v>
      </c>
      <c r="O76">
        <f t="shared" si="20"/>
        <v>0</v>
      </c>
      <c r="P76">
        <f t="shared" si="21"/>
        <v>0</v>
      </c>
      <c r="Q76">
        <f t="shared" si="22"/>
        <v>0</v>
      </c>
      <c r="R76">
        <f t="shared" si="23"/>
        <v>0</v>
      </c>
      <c r="S76">
        <f t="shared" si="24"/>
        <v>0</v>
      </c>
      <c r="T76">
        <f t="shared" si="25"/>
        <v>0</v>
      </c>
    </row>
    <row r="77" spans="1:20">
      <c r="A77" t="str">
        <f t="shared" si="13"/>
        <v>18-1</v>
      </c>
      <c r="B77">
        <v>18</v>
      </c>
      <c r="C77">
        <v>1</v>
      </c>
      <c r="D77" t="s">
        <v>3</v>
      </c>
      <c r="E77">
        <v>73758</v>
      </c>
      <c r="F77">
        <v>14666</v>
      </c>
      <c r="G77">
        <v>27763</v>
      </c>
      <c r="H77">
        <v>27258</v>
      </c>
      <c r="I77">
        <f t="shared" si="14"/>
        <v>0.50458915686737793</v>
      </c>
      <c r="J77">
        <f t="shared" si="15"/>
        <v>0.49541084313262207</v>
      </c>
      <c r="K77">
        <f t="shared" si="16"/>
        <v>0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1</v>
      </c>
      <c r="Q77">
        <f t="shared" si="22"/>
        <v>0</v>
      </c>
      <c r="R77">
        <f t="shared" si="23"/>
        <v>0</v>
      </c>
      <c r="S77">
        <f t="shared" si="24"/>
        <v>0</v>
      </c>
      <c r="T77">
        <f t="shared" si="25"/>
        <v>0</v>
      </c>
    </row>
    <row r="78" spans="1:20">
      <c r="A78" t="str">
        <f t="shared" si="13"/>
        <v>18-2</v>
      </c>
      <c r="B78">
        <v>18</v>
      </c>
      <c r="C78">
        <v>2</v>
      </c>
      <c r="D78" t="s">
        <v>6</v>
      </c>
      <c r="E78">
        <v>70156</v>
      </c>
      <c r="F78">
        <v>14709</v>
      </c>
      <c r="G78">
        <v>29920</v>
      </c>
      <c r="H78">
        <v>21549</v>
      </c>
      <c r="I78">
        <f t="shared" si="14"/>
        <v>0.58132079504167555</v>
      </c>
      <c r="J78">
        <f t="shared" si="15"/>
        <v>0.41867920495832445</v>
      </c>
      <c r="K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>
        <f t="shared" si="22"/>
        <v>0</v>
      </c>
      <c r="R78">
        <f t="shared" si="23"/>
        <v>1</v>
      </c>
      <c r="S78">
        <f t="shared" si="24"/>
        <v>0</v>
      </c>
      <c r="T78">
        <f t="shared" si="25"/>
        <v>0</v>
      </c>
    </row>
    <row r="79" spans="1:20">
      <c r="A79" t="str">
        <f t="shared" si="13"/>
        <v>18-3</v>
      </c>
      <c r="B79">
        <v>18</v>
      </c>
      <c r="C79">
        <v>3</v>
      </c>
      <c r="D79" t="s">
        <v>9</v>
      </c>
      <c r="E79">
        <v>87101</v>
      </c>
      <c r="F79">
        <v>16410</v>
      </c>
      <c r="G79">
        <v>35174</v>
      </c>
      <c r="H79">
        <v>30152</v>
      </c>
      <c r="I79">
        <f t="shared" si="14"/>
        <v>0.53843798793742159</v>
      </c>
      <c r="J79">
        <f t="shared" si="15"/>
        <v>0.46156201206257846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>
        <f t="shared" si="22"/>
        <v>1</v>
      </c>
      <c r="R79">
        <f t="shared" si="23"/>
        <v>0</v>
      </c>
      <c r="S79">
        <f t="shared" si="24"/>
        <v>0</v>
      </c>
      <c r="T79">
        <f t="shared" si="25"/>
        <v>0</v>
      </c>
    </row>
    <row r="80" spans="1:20">
      <c r="A80" t="str">
        <f t="shared" si="13"/>
        <v>19-1</v>
      </c>
      <c r="B80">
        <v>19</v>
      </c>
      <c r="C80">
        <v>1</v>
      </c>
      <c r="D80" t="s">
        <v>3</v>
      </c>
      <c r="E80">
        <v>94668</v>
      </c>
      <c r="F80">
        <v>11775</v>
      </c>
      <c r="G80">
        <v>52980</v>
      </c>
      <c r="H80">
        <v>25352</v>
      </c>
      <c r="I80">
        <f t="shared" si="14"/>
        <v>0.676351937905326</v>
      </c>
      <c r="J80">
        <f t="shared" si="15"/>
        <v>0.32364806209467395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>
        <f t="shared" si="22"/>
        <v>0</v>
      </c>
      <c r="R80">
        <f t="shared" si="23"/>
        <v>0</v>
      </c>
      <c r="S80">
        <f t="shared" si="24"/>
        <v>1</v>
      </c>
      <c r="T80">
        <f t="shared" si="25"/>
        <v>0</v>
      </c>
    </row>
    <row r="81" spans="1:20">
      <c r="A81" t="str">
        <f t="shared" si="13"/>
        <v>19-2</v>
      </c>
      <c r="B81">
        <v>19</v>
      </c>
      <c r="C81">
        <v>2</v>
      </c>
      <c r="D81" t="s">
        <v>6</v>
      </c>
      <c r="E81">
        <v>91953</v>
      </c>
      <c r="F81">
        <v>13694</v>
      </c>
      <c r="G81">
        <v>45784</v>
      </c>
      <c r="H81">
        <v>28150</v>
      </c>
      <c r="I81">
        <f t="shared" si="14"/>
        <v>0.61925501122622884</v>
      </c>
      <c r="J81">
        <f t="shared" si="15"/>
        <v>0.38074498877377122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>
        <f t="shared" si="22"/>
        <v>0</v>
      </c>
      <c r="R81">
        <f t="shared" si="23"/>
        <v>0</v>
      </c>
      <c r="S81">
        <f t="shared" si="24"/>
        <v>1</v>
      </c>
      <c r="T81">
        <f t="shared" si="25"/>
        <v>0</v>
      </c>
    </row>
    <row r="82" spans="1:20">
      <c r="A82" t="str">
        <f t="shared" si="13"/>
        <v>2A-1</v>
      </c>
      <c r="B82" t="s">
        <v>179</v>
      </c>
      <c r="C82">
        <v>1</v>
      </c>
      <c r="D82" t="s">
        <v>3</v>
      </c>
      <c r="E82">
        <v>47907</v>
      </c>
      <c r="F82">
        <v>11762</v>
      </c>
      <c r="G82">
        <v>15197</v>
      </c>
      <c r="H82">
        <v>18899</v>
      </c>
      <c r="I82">
        <f t="shared" si="14"/>
        <v>0.44571210699202252</v>
      </c>
      <c r="J82">
        <f t="shared" si="15"/>
        <v>0.55428789300797743</v>
      </c>
      <c r="K82">
        <f t="shared" si="16"/>
        <v>0</v>
      </c>
      <c r="L82">
        <f t="shared" si="17"/>
        <v>0</v>
      </c>
      <c r="M82">
        <f t="shared" si="18"/>
        <v>1</v>
      </c>
      <c r="N82">
        <f t="shared" si="19"/>
        <v>0</v>
      </c>
      <c r="O82">
        <f t="shared" si="20"/>
        <v>0</v>
      </c>
      <c r="P82">
        <f t="shared" si="21"/>
        <v>0</v>
      </c>
      <c r="Q82">
        <f t="shared" si="22"/>
        <v>0</v>
      </c>
      <c r="R82">
        <f t="shared" si="23"/>
        <v>0</v>
      </c>
      <c r="S82">
        <f t="shared" si="24"/>
        <v>0</v>
      </c>
      <c r="T82">
        <f t="shared" si="25"/>
        <v>0</v>
      </c>
    </row>
    <row r="83" spans="1:20">
      <c r="A83" t="str">
        <f t="shared" si="13"/>
        <v>2A-2</v>
      </c>
      <c r="B83" t="s">
        <v>179</v>
      </c>
      <c r="C83">
        <v>2</v>
      </c>
      <c r="D83" t="s">
        <v>6</v>
      </c>
      <c r="E83">
        <v>53767</v>
      </c>
      <c r="F83">
        <v>12913</v>
      </c>
      <c r="G83">
        <v>15594</v>
      </c>
      <c r="H83">
        <v>22936</v>
      </c>
      <c r="I83">
        <f t="shared" si="14"/>
        <v>0.40472359200622893</v>
      </c>
      <c r="J83">
        <f t="shared" si="15"/>
        <v>0.59527640799377113</v>
      </c>
      <c r="K83">
        <f t="shared" si="16"/>
        <v>0</v>
      </c>
      <c r="L83">
        <f t="shared" si="17"/>
        <v>0</v>
      </c>
      <c r="M83">
        <f t="shared" si="18"/>
        <v>1</v>
      </c>
      <c r="N83">
        <f t="shared" si="19"/>
        <v>0</v>
      </c>
      <c r="O83">
        <f t="shared" si="20"/>
        <v>0</v>
      </c>
      <c r="P83">
        <f t="shared" si="21"/>
        <v>0</v>
      </c>
      <c r="Q83">
        <f t="shared" si="22"/>
        <v>0</v>
      </c>
      <c r="R83">
        <f t="shared" si="23"/>
        <v>0</v>
      </c>
      <c r="S83">
        <f t="shared" si="24"/>
        <v>0</v>
      </c>
      <c r="T83">
        <f t="shared" si="25"/>
        <v>0</v>
      </c>
    </row>
    <row r="84" spans="1:20">
      <c r="A84" t="str">
        <f t="shared" si="13"/>
        <v>2B-1</v>
      </c>
      <c r="B84" t="s">
        <v>184</v>
      </c>
      <c r="C84">
        <v>1</v>
      </c>
      <c r="D84" t="s">
        <v>3</v>
      </c>
      <c r="E84">
        <v>54660</v>
      </c>
      <c r="F84">
        <v>12126</v>
      </c>
      <c r="G84">
        <v>17978</v>
      </c>
      <c r="H84">
        <v>22186</v>
      </c>
      <c r="I84">
        <f t="shared" si="14"/>
        <v>0.44761477940444178</v>
      </c>
      <c r="J84">
        <f t="shared" si="15"/>
        <v>0.55238522059555817</v>
      </c>
      <c r="K84">
        <f t="shared" si="16"/>
        <v>0</v>
      </c>
      <c r="L84">
        <f t="shared" si="17"/>
        <v>0</v>
      </c>
      <c r="M84">
        <f t="shared" si="18"/>
        <v>1</v>
      </c>
      <c r="N84">
        <f t="shared" si="19"/>
        <v>0</v>
      </c>
      <c r="O84">
        <f t="shared" si="20"/>
        <v>0</v>
      </c>
      <c r="P84">
        <f t="shared" si="21"/>
        <v>0</v>
      </c>
      <c r="Q84">
        <f t="shared" si="22"/>
        <v>0</v>
      </c>
      <c r="R84">
        <f t="shared" si="23"/>
        <v>0</v>
      </c>
      <c r="S84">
        <f t="shared" si="24"/>
        <v>0</v>
      </c>
      <c r="T84">
        <f t="shared" si="25"/>
        <v>0</v>
      </c>
    </row>
    <row r="85" spans="1:20">
      <c r="A85" t="str">
        <f t="shared" si="13"/>
        <v>2B-2</v>
      </c>
      <c r="B85" t="s">
        <v>184</v>
      </c>
      <c r="C85">
        <v>2</v>
      </c>
      <c r="D85" t="s">
        <v>6</v>
      </c>
      <c r="E85">
        <v>63981</v>
      </c>
      <c r="F85">
        <v>15345</v>
      </c>
      <c r="G85">
        <v>21379</v>
      </c>
      <c r="H85">
        <v>24779</v>
      </c>
      <c r="I85">
        <f t="shared" si="14"/>
        <v>0.46316998136834353</v>
      </c>
      <c r="J85">
        <f t="shared" si="15"/>
        <v>0.53683001863165647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1</v>
      </c>
      <c r="O85">
        <f t="shared" si="20"/>
        <v>0</v>
      </c>
      <c r="P85">
        <f t="shared" si="21"/>
        <v>0</v>
      </c>
      <c r="Q85">
        <f t="shared" si="22"/>
        <v>0</v>
      </c>
      <c r="R85">
        <f t="shared" si="23"/>
        <v>0</v>
      </c>
      <c r="S85">
        <f t="shared" si="24"/>
        <v>0</v>
      </c>
      <c r="T85">
        <f t="shared" si="25"/>
        <v>0</v>
      </c>
    </row>
    <row r="86" spans="1:20">
      <c r="A86" t="str">
        <f t="shared" si="13"/>
        <v>21-1</v>
      </c>
      <c r="B86">
        <v>21</v>
      </c>
      <c r="C86">
        <v>1</v>
      </c>
      <c r="D86" t="s">
        <v>3</v>
      </c>
      <c r="E86">
        <v>67615</v>
      </c>
      <c r="F86">
        <v>10460</v>
      </c>
      <c r="G86">
        <v>26711</v>
      </c>
      <c r="H86">
        <v>27773</v>
      </c>
      <c r="I86">
        <f t="shared" si="14"/>
        <v>0.49025401952866898</v>
      </c>
      <c r="J86">
        <f t="shared" si="15"/>
        <v>0.50974598047133102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1</v>
      </c>
      <c r="P86">
        <f t="shared" si="21"/>
        <v>0</v>
      </c>
      <c r="Q86">
        <f t="shared" si="22"/>
        <v>0</v>
      </c>
      <c r="R86">
        <f t="shared" si="23"/>
        <v>0</v>
      </c>
      <c r="S86">
        <f t="shared" si="24"/>
        <v>0</v>
      </c>
      <c r="T86">
        <f t="shared" si="25"/>
        <v>0</v>
      </c>
    </row>
    <row r="87" spans="1:20">
      <c r="A87" t="str">
        <f t="shared" si="13"/>
        <v>21-2</v>
      </c>
      <c r="B87">
        <v>21</v>
      </c>
      <c r="C87">
        <v>2</v>
      </c>
      <c r="D87" t="s">
        <v>6</v>
      </c>
      <c r="E87">
        <v>66120</v>
      </c>
      <c r="F87">
        <v>11185</v>
      </c>
      <c r="G87">
        <v>25284</v>
      </c>
      <c r="H87">
        <v>26478</v>
      </c>
      <c r="I87">
        <f t="shared" si="14"/>
        <v>0.48846644256404315</v>
      </c>
      <c r="J87">
        <f t="shared" si="15"/>
        <v>0.51153355743595685</v>
      </c>
      <c r="K87">
        <f t="shared" si="16"/>
        <v>0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1</v>
      </c>
      <c r="P87">
        <f t="shared" si="21"/>
        <v>0</v>
      </c>
      <c r="Q87">
        <f t="shared" si="22"/>
        <v>0</v>
      </c>
      <c r="R87">
        <f t="shared" si="23"/>
        <v>0</v>
      </c>
      <c r="S87">
        <f t="shared" si="24"/>
        <v>0</v>
      </c>
      <c r="T87">
        <f t="shared" si="25"/>
        <v>0</v>
      </c>
    </row>
    <row r="88" spans="1:20">
      <c r="A88" t="str">
        <f t="shared" si="13"/>
        <v>21-3</v>
      </c>
      <c r="B88">
        <v>21</v>
      </c>
      <c r="C88">
        <v>3</v>
      </c>
      <c r="D88" t="s">
        <v>9</v>
      </c>
      <c r="E88">
        <v>69112</v>
      </c>
      <c r="F88">
        <v>12099</v>
      </c>
      <c r="G88">
        <v>28692</v>
      </c>
      <c r="H88">
        <v>24944</v>
      </c>
      <c r="I88">
        <f t="shared" si="14"/>
        <v>0.53493921992691473</v>
      </c>
      <c r="J88">
        <f t="shared" si="15"/>
        <v>0.46506078007308527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>
        <f t="shared" si="22"/>
        <v>1</v>
      </c>
      <c r="R88">
        <f t="shared" si="23"/>
        <v>0</v>
      </c>
      <c r="S88">
        <f t="shared" si="24"/>
        <v>0</v>
      </c>
      <c r="T88">
        <f t="shared" si="25"/>
        <v>0</v>
      </c>
    </row>
    <row r="89" spans="1:20">
      <c r="A89" t="str">
        <f t="shared" si="13"/>
        <v>21-4</v>
      </c>
      <c r="B89">
        <v>21</v>
      </c>
      <c r="C89">
        <v>4</v>
      </c>
      <c r="D89" t="s">
        <v>12</v>
      </c>
      <c r="E89">
        <v>69032</v>
      </c>
      <c r="F89">
        <v>11216</v>
      </c>
      <c r="G89">
        <v>25738</v>
      </c>
      <c r="H89">
        <v>28216</v>
      </c>
      <c r="I89">
        <f t="shared" si="14"/>
        <v>0.47703599362419841</v>
      </c>
      <c r="J89">
        <f t="shared" si="15"/>
        <v>0.52296400637580165</v>
      </c>
      <c r="K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1</v>
      </c>
      <c r="O89">
        <f t="shared" si="20"/>
        <v>0</v>
      </c>
      <c r="P89">
        <f t="shared" si="21"/>
        <v>0</v>
      </c>
      <c r="Q89">
        <f t="shared" si="22"/>
        <v>0</v>
      </c>
      <c r="R89">
        <f t="shared" si="23"/>
        <v>0</v>
      </c>
      <c r="S89">
        <f t="shared" si="24"/>
        <v>0</v>
      </c>
      <c r="T89">
        <f t="shared" si="25"/>
        <v>0</v>
      </c>
    </row>
    <row r="90" spans="1:20">
      <c r="A90" t="str">
        <f t="shared" si="13"/>
        <v>21-5</v>
      </c>
      <c r="B90">
        <v>21</v>
      </c>
      <c r="C90">
        <v>5</v>
      </c>
      <c r="D90" t="s">
        <v>15</v>
      </c>
      <c r="E90">
        <v>82926</v>
      </c>
      <c r="F90">
        <v>13900</v>
      </c>
      <c r="G90">
        <v>28511</v>
      </c>
      <c r="H90">
        <v>36146</v>
      </c>
      <c r="I90">
        <f t="shared" si="14"/>
        <v>0.44095766892989158</v>
      </c>
      <c r="J90">
        <f t="shared" si="15"/>
        <v>0.55904233107010837</v>
      </c>
      <c r="K90">
        <f t="shared" si="16"/>
        <v>0</v>
      </c>
      <c r="L90">
        <f t="shared" si="17"/>
        <v>0</v>
      </c>
      <c r="M90">
        <f t="shared" si="18"/>
        <v>1</v>
      </c>
      <c r="N90">
        <f t="shared" si="19"/>
        <v>0</v>
      </c>
      <c r="O90">
        <f t="shared" si="20"/>
        <v>0</v>
      </c>
      <c r="P90">
        <f t="shared" si="21"/>
        <v>0</v>
      </c>
      <c r="Q90">
        <f t="shared" si="22"/>
        <v>0</v>
      </c>
      <c r="R90">
        <f t="shared" si="23"/>
        <v>0</v>
      </c>
      <c r="S90">
        <f t="shared" si="24"/>
        <v>0</v>
      </c>
      <c r="T90">
        <f t="shared" si="25"/>
        <v>0</v>
      </c>
    </row>
    <row r="91" spans="1:20">
      <c r="A91" t="str">
        <f t="shared" si="13"/>
        <v>22-1</v>
      </c>
      <c r="B91">
        <v>22</v>
      </c>
      <c r="C91">
        <v>1</v>
      </c>
      <c r="D91" t="s">
        <v>3</v>
      </c>
      <c r="E91">
        <v>89051</v>
      </c>
      <c r="F91">
        <v>14010</v>
      </c>
      <c r="G91">
        <v>43576</v>
      </c>
      <c r="H91">
        <v>27430</v>
      </c>
      <c r="I91">
        <f t="shared" si="14"/>
        <v>0.61369461735627973</v>
      </c>
      <c r="J91">
        <f t="shared" si="15"/>
        <v>0.38630538264372027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>
        <f t="shared" si="22"/>
        <v>0</v>
      </c>
      <c r="R91">
        <f t="shared" si="23"/>
        <v>0</v>
      </c>
      <c r="S91">
        <f t="shared" si="24"/>
        <v>1</v>
      </c>
      <c r="T91">
        <f t="shared" si="25"/>
        <v>0</v>
      </c>
    </row>
    <row r="92" spans="1:20">
      <c r="A92" t="str">
        <f t="shared" si="13"/>
        <v>22-2</v>
      </c>
      <c r="B92">
        <v>22</v>
      </c>
      <c r="C92">
        <v>2</v>
      </c>
      <c r="D92" t="s">
        <v>6</v>
      </c>
      <c r="E92">
        <v>93736</v>
      </c>
      <c r="F92">
        <v>12320</v>
      </c>
      <c r="G92">
        <v>42168</v>
      </c>
      <c r="H92">
        <v>34855</v>
      </c>
      <c r="I92">
        <f t="shared" si="14"/>
        <v>0.54747283279020553</v>
      </c>
      <c r="J92">
        <f t="shared" si="15"/>
        <v>0.45252716720979447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>
        <f t="shared" si="22"/>
        <v>1</v>
      </c>
      <c r="R92">
        <f t="shared" si="23"/>
        <v>0</v>
      </c>
      <c r="S92">
        <f t="shared" si="24"/>
        <v>0</v>
      </c>
      <c r="T92">
        <f t="shared" si="25"/>
        <v>0</v>
      </c>
    </row>
    <row r="93" spans="1:20">
      <c r="A93" t="str">
        <f t="shared" si="13"/>
        <v>22-3</v>
      </c>
      <c r="B93">
        <v>22</v>
      </c>
      <c r="C93">
        <v>3</v>
      </c>
      <c r="D93" t="s">
        <v>9</v>
      </c>
      <c r="E93">
        <v>86313</v>
      </c>
      <c r="F93">
        <v>10942</v>
      </c>
      <c r="G93">
        <v>39596</v>
      </c>
      <c r="H93">
        <v>31482</v>
      </c>
      <c r="I93">
        <f t="shared" si="14"/>
        <v>0.55707813950870877</v>
      </c>
      <c r="J93">
        <f t="shared" si="15"/>
        <v>0.44292186049129123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>
        <f t="shared" si="22"/>
        <v>0</v>
      </c>
      <c r="R93">
        <f t="shared" si="23"/>
        <v>1</v>
      </c>
      <c r="S93">
        <f t="shared" si="24"/>
        <v>0</v>
      </c>
      <c r="T93">
        <f t="shared" si="25"/>
        <v>0</v>
      </c>
    </row>
    <row r="94" spans="1:20">
      <c r="A94" t="str">
        <f t="shared" si="13"/>
        <v>22-4</v>
      </c>
      <c r="B94">
        <v>22</v>
      </c>
      <c r="C94">
        <v>4</v>
      </c>
      <c r="D94" t="s">
        <v>12</v>
      </c>
      <c r="E94">
        <v>79581</v>
      </c>
      <c r="F94">
        <v>10759</v>
      </c>
      <c r="G94">
        <v>42726</v>
      </c>
      <c r="H94">
        <v>22303</v>
      </c>
      <c r="I94">
        <f t="shared" si="14"/>
        <v>0.65702994048808994</v>
      </c>
      <c r="J94">
        <f t="shared" si="15"/>
        <v>0.34297005951191006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>
        <f t="shared" si="22"/>
        <v>0</v>
      </c>
      <c r="R94">
        <f t="shared" si="23"/>
        <v>0</v>
      </c>
      <c r="S94">
        <f t="shared" si="24"/>
        <v>1</v>
      </c>
      <c r="T94">
        <f t="shared" si="25"/>
        <v>0</v>
      </c>
    </row>
    <row r="95" spans="1:20">
      <c r="A95" t="str">
        <f t="shared" si="13"/>
        <v>22-5</v>
      </c>
      <c r="B95">
        <v>22</v>
      </c>
      <c r="C95">
        <v>5</v>
      </c>
      <c r="D95" t="s">
        <v>15</v>
      </c>
      <c r="E95">
        <v>102333</v>
      </c>
      <c r="F95">
        <v>14509</v>
      </c>
      <c r="G95">
        <v>49543</v>
      </c>
      <c r="H95">
        <v>33960</v>
      </c>
      <c r="I95">
        <f t="shared" si="14"/>
        <v>0.59330802486138223</v>
      </c>
      <c r="J95">
        <f t="shared" si="15"/>
        <v>0.40669197513861777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>
        <f t="shared" si="22"/>
        <v>0</v>
      </c>
      <c r="R95">
        <f t="shared" si="23"/>
        <v>1</v>
      </c>
      <c r="S95">
        <f t="shared" si="24"/>
        <v>0</v>
      </c>
      <c r="T95">
        <f t="shared" si="25"/>
        <v>0</v>
      </c>
    </row>
    <row r="96" spans="1:20">
      <c r="A96" t="str">
        <f t="shared" si="13"/>
        <v>23-1</v>
      </c>
      <c r="B96">
        <v>23</v>
      </c>
      <c r="C96">
        <v>1</v>
      </c>
      <c r="D96" t="s">
        <v>3</v>
      </c>
      <c r="E96">
        <v>96857</v>
      </c>
      <c r="F96">
        <v>16141</v>
      </c>
      <c r="G96">
        <v>45870</v>
      </c>
      <c r="H96">
        <v>29306</v>
      </c>
      <c r="I96">
        <f t="shared" si="14"/>
        <v>0.61016813876769183</v>
      </c>
      <c r="J96">
        <f t="shared" si="15"/>
        <v>0.38983186123230817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>
        <f t="shared" si="22"/>
        <v>0</v>
      </c>
      <c r="R96">
        <f t="shared" si="23"/>
        <v>0</v>
      </c>
      <c r="S96">
        <f t="shared" si="24"/>
        <v>1</v>
      </c>
      <c r="T96">
        <f t="shared" si="25"/>
        <v>0</v>
      </c>
    </row>
    <row r="97" spans="1:20">
      <c r="A97" t="str">
        <f t="shared" si="13"/>
        <v>24-1</v>
      </c>
      <c r="B97">
        <v>24</v>
      </c>
      <c r="C97">
        <v>1</v>
      </c>
      <c r="D97" t="s">
        <v>3</v>
      </c>
      <c r="E97">
        <v>74944</v>
      </c>
      <c r="F97">
        <v>11115</v>
      </c>
      <c r="G97">
        <v>36930</v>
      </c>
      <c r="H97">
        <v>22889</v>
      </c>
      <c r="I97">
        <f t="shared" si="14"/>
        <v>0.61736237650244907</v>
      </c>
      <c r="J97">
        <f t="shared" si="15"/>
        <v>0.38263762349755093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>
        <f t="shared" si="22"/>
        <v>0</v>
      </c>
      <c r="R97">
        <f t="shared" si="23"/>
        <v>0</v>
      </c>
      <c r="S97">
        <f t="shared" si="24"/>
        <v>1</v>
      </c>
      <c r="T97">
        <f t="shared" si="25"/>
        <v>0</v>
      </c>
    </row>
    <row r="98" spans="1:20">
      <c r="A98" t="str">
        <f t="shared" si="13"/>
        <v>24-2</v>
      </c>
      <c r="B98">
        <v>24</v>
      </c>
      <c r="C98">
        <v>2</v>
      </c>
      <c r="D98" t="s">
        <v>6</v>
      </c>
      <c r="E98">
        <v>81096</v>
      </c>
      <c r="F98">
        <v>12662</v>
      </c>
      <c r="G98">
        <v>34789</v>
      </c>
      <c r="H98">
        <v>28754</v>
      </c>
      <c r="I98">
        <f t="shared" si="14"/>
        <v>0.54748752813055723</v>
      </c>
      <c r="J98">
        <f t="shared" si="15"/>
        <v>0.45251247186944277</v>
      </c>
      <c r="K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  <c r="Q98">
        <f t="shared" si="22"/>
        <v>1</v>
      </c>
      <c r="R98">
        <f t="shared" si="23"/>
        <v>0</v>
      </c>
      <c r="S98">
        <f t="shared" si="24"/>
        <v>0</v>
      </c>
      <c r="T98">
        <f t="shared" si="25"/>
        <v>0</v>
      </c>
    </row>
    <row r="99" spans="1:20">
      <c r="A99" t="str">
        <f t="shared" si="13"/>
        <v>24-3</v>
      </c>
      <c r="B99">
        <v>24</v>
      </c>
      <c r="C99">
        <v>3</v>
      </c>
      <c r="D99" t="s">
        <v>9</v>
      </c>
      <c r="E99">
        <v>69042</v>
      </c>
      <c r="F99">
        <v>9028</v>
      </c>
      <c r="G99">
        <v>33180</v>
      </c>
      <c r="H99">
        <v>22784</v>
      </c>
      <c r="I99">
        <f t="shared" si="14"/>
        <v>0.59288113787434782</v>
      </c>
      <c r="J99">
        <f t="shared" si="15"/>
        <v>0.40711886212565218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>
        <f t="shared" si="22"/>
        <v>0</v>
      </c>
      <c r="R99">
        <f t="shared" si="23"/>
        <v>1</v>
      </c>
      <c r="S99">
        <f t="shared" si="24"/>
        <v>0</v>
      </c>
      <c r="T99">
        <f t="shared" si="25"/>
        <v>0</v>
      </c>
    </row>
    <row r="100" spans="1:20">
      <c r="A100" t="str">
        <f t="shared" si="13"/>
        <v>24-4</v>
      </c>
      <c r="B100">
        <v>24</v>
      </c>
      <c r="C100">
        <v>4</v>
      </c>
      <c r="D100" t="s">
        <v>12</v>
      </c>
      <c r="E100">
        <v>86701</v>
      </c>
      <c r="F100">
        <v>11123</v>
      </c>
      <c r="G100">
        <v>43112</v>
      </c>
      <c r="H100">
        <v>27853</v>
      </c>
      <c r="I100">
        <f t="shared" si="14"/>
        <v>0.60751074473331923</v>
      </c>
      <c r="J100">
        <f t="shared" si="15"/>
        <v>0.39248925526668077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>
        <f t="shared" si="22"/>
        <v>0</v>
      </c>
      <c r="R100">
        <f t="shared" si="23"/>
        <v>0</v>
      </c>
      <c r="S100">
        <f t="shared" si="24"/>
        <v>1</v>
      </c>
      <c r="T100">
        <f t="shared" si="25"/>
        <v>0</v>
      </c>
    </row>
    <row r="101" spans="1:20">
      <c r="A101" t="str">
        <f t="shared" si="13"/>
        <v>25-1</v>
      </c>
      <c r="B101">
        <v>25</v>
      </c>
      <c r="C101">
        <v>1</v>
      </c>
      <c r="D101" t="s">
        <v>3</v>
      </c>
      <c r="E101">
        <v>72906</v>
      </c>
      <c r="F101">
        <v>12779</v>
      </c>
      <c r="G101">
        <v>30387</v>
      </c>
      <c r="H101">
        <v>26258</v>
      </c>
      <c r="I101">
        <f t="shared" si="14"/>
        <v>0.53644628828669783</v>
      </c>
      <c r="J101">
        <f t="shared" si="15"/>
        <v>0.46355371171330212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>
        <f t="shared" si="22"/>
        <v>1</v>
      </c>
      <c r="R101">
        <f t="shared" si="23"/>
        <v>0</v>
      </c>
      <c r="S101">
        <f t="shared" si="24"/>
        <v>0</v>
      </c>
      <c r="T101">
        <f t="shared" si="25"/>
        <v>0</v>
      </c>
    </row>
    <row r="102" spans="1:20">
      <c r="A102" t="str">
        <f t="shared" si="13"/>
        <v>25-2</v>
      </c>
      <c r="B102">
        <v>25</v>
      </c>
      <c r="C102">
        <v>2</v>
      </c>
      <c r="D102" t="s">
        <v>6</v>
      </c>
      <c r="E102">
        <v>76233</v>
      </c>
      <c r="F102">
        <v>12516</v>
      </c>
      <c r="G102">
        <v>31359</v>
      </c>
      <c r="H102">
        <v>28751</v>
      </c>
      <c r="I102">
        <f t="shared" si="14"/>
        <v>0.52169356180336046</v>
      </c>
      <c r="J102">
        <f t="shared" si="15"/>
        <v>0.47830643819663948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>
        <f t="shared" si="22"/>
        <v>1</v>
      </c>
      <c r="R102">
        <f t="shared" si="23"/>
        <v>0</v>
      </c>
      <c r="S102">
        <f t="shared" si="24"/>
        <v>0</v>
      </c>
      <c r="T102">
        <f t="shared" si="25"/>
        <v>0</v>
      </c>
    </row>
    <row r="103" spans="1:20">
      <c r="A103" t="str">
        <f t="shared" si="13"/>
        <v>25-3</v>
      </c>
      <c r="B103">
        <v>25</v>
      </c>
      <c r="C103">
        <v>3</v>
      </c>
      <c r="D103" t="s">
        <v>9</v>
      </c>
      <c r="E103">
        <v>65433</v>
      </c>
      <c r="F103">
        <v>11213</v>
      </c>
      <c r="G103">
        <v>24004</v>
      </c>
      <c r="H103">
        <v>26231</v>
      </c>
      <c r="I103">
        <f t="shared" si="14"/>
        <v>0.47783417935702199</v>
      </c>
      <c r="J103">
        <f t="shared" si="15"/>
        <v>0.52216582064297801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1</v>
      </c>
      <c r="O103">
        <f t="shared" si="20"/>
        <v>0</v>
      </c>
      <c r="P103">
        <f t="shared" si="21"/>
        <v>0</v>
      </c>
      <c r="Q103">
        <f t="shared" si="22"/>
        <v>0</v>
      </c>
      <c r="R103">
        <f t="shared" si="23"/>
        <v>0</v>
      </c>
      <c r="S103">
        <f t="shared" si="24"/>
        <v>0</v>
      </c>
      <c r="T103">
        <f t="shared" si="25"/>
        <v>0</v>
      </c>
    </row>
    <row r="104" spans="1:20">
      <c r="A104" t="str">
        <f t="shared" si="13"/>
        <v>25-4</v>
      </c>
      <c r="B104">
        <v>25</v>
      </c>
      <c r="C104">
        <v>4</v>
      </c>
      <c r="D104" t="s">
        <v>12</v>
      </c>
      <c r="E104">
        <v>67346</v>
      </c>
      <c r="F104">
        <v>12508</v>
      </c>
      <c r="G104">
        <v>25911</v>
      </c>
      <c r="H104">
        <v>24626</v>
      </c>
      <c r="I104">
        <f t="shared" si="14"/>
        <v>0.51271345746680652</v>
      </c>
      <c r="J104">
        <f t="shared" si="15"/>
        <v>0.48728654253319348</v>
      </c>
      <c r="K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1</v>
      </c>
      <c r="Q104">
        <f t="shared" si="22"/>
        <v>0</v>
      </c>
      <c r="R104">
        <f t="shared" si="23"/>
        <v>0</v>
      </c>
      <c r="S104">
        <f t="shared" si="24"/>
        <v>0</v>
      </c>
      <c r="T104">
        <f t="shared" si="25"/>
        <v>0</v>
      </c>
    </row>
    <row r="105" spans="1:20">
      <c r="A105" t="str">
        <f t="shared" si="13"/>
        <v>25-5</v>
      </c>
      <c r="B105">
        <v>25</v>
      </c>
      <c r="C105">
        <v>5</v>
      </c>
      <c r="D105" t="s">
        <v>15</v>
      </c>
      <c r="E105">
        <v>77266</v>
      </c>
      <c r="F105">
        <v>11112</v>
      </c>
      <c r="G105">
        <v>22914</v>
      </c>
      <c r="H105">
        <v>39413</v>
      </c>
      <c r="I105">
        <f t="shared" si="14"/>
        <v>0.36764163203747974</v>
      </c>
      <c r="J105">
        <f t="shared" si="15"/>
        <v>0.63235836796252021</v>
      </c>
      <c r="K105">
        <f t="shared" si="16"/>
        <v>0</v>
      </c>
      <c r="L105">
        <f t="shared" si="17"/>
        <v>1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>
        <f t="shared" si="22"/>
        <v>0</v>
      </c>
      <c r="R105">
        <f t="shared" si="23"/>
        <v>0</v>
      </c>
      <c r="S105">
        <f t="shared" si="24"/>
        <v>0</v>
      </c>
      <c r="T105">
        <f t="shared" si="25"/>
        <v>0</v>
      </c>
    </row>
    <row r="106" spans="1:20">
      <c r="A106" t="str">
        <f t="shared" si="13"/>
        <v>26-1</v>
      </c>
      <c r="B106">
        <v>26</v>
      </c>
      <c r="C106">
        <v>1</v>
      </c>
      <c r="D106" t="s">
        <v>3</v>
      </c>
      <c r="E106">
        <v>72823</v>
      </c>
      <c r="F106">
        <v>13457</v>
      </c>
      <c r="G106">
        <v>28319</v>
      </c>
      <c r="H106">
        <v>27793</v>
      </c>
      <c r="I106">
        <f t="shared" si="14"/>
        <v>0.50468705446250361</v>
      </c>
      <c r="J106">
        <f t="shared" si="15"/>
        <v>0.49531294553749644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1</v>
      </c>
      <c r="Q106">
        <f t="shared" si="22"/>
        <v>0</v>
      </c>
      <c r="R106">
        <f t="shared" si="23"/>
        <v>0</v>
      </c>
      <c r="S106">
        <f t="shared" si="24"/>
        <v>0</v>
      </c>
      <c r="T106">
        <f t="shared" si="25"/>
        <v>0</v>
      </c>
    </row>
    <row r="107" spans="1:20">
      <c r="A107" t="str">
        <f t="shared" si="13"/>
        <v>26-2</v>
      </c>
      <c r="B107">
        <v>26</v>
      </c>
      <c r="C107">
        <v>2</v>
      </c>
      <c r="D107" t="s">
        <v>6</v>
      </c>
      <c r="E107">
        <v>87743</v>
      </c>
      <c r="F107">
        <v>15737</v>
      </c>
      <c r="G107">
        <v>31784</v>
      </c>
      <c r="H107">
        <v>35332</v>
      </c>
      <c r="I107">
        <f t="shared" si="14"/>
        <v>0.47356815066452113</v>
      </c>
      <c r="J107">
        <f t="shared" si="15"/>
        <v>0.52643184933547882</v>
      </c>
      <c r="K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1</v>
      </c>
      <c r="O107">
        <f t="shared" si="20"/>
        <v>0</v>
      </c>
      <c r="P107">
        <f t="shared" si="21"/>
        <v>0</v>
      </c>
      <c r="Q107">
        <f t="shared" si="22"/>
        <v>0</v>
      </c>
      <c r="R107">
        <f t="shared" si="23"/>
        <v>0</v>
      </c>
      <c r="S107">
        <f t="shared" si="24"/>
        <v>0</v>
      </c>
      <c r="T107">
        <f t="shared" si="25"/>
        <v>0</v>
      </c>
    </row>
    <row r="108" spans="1:20">
      <c r="A108" t="str">
        <f t="shared" si="13"/>
        <v>26-3</v>
      </c>
      <c r="B108">
        <v>26</v>
      </c>
      <c r="C108">
        <v>3</v>
      </c>
      <c r="D108" t="s">
        <v>9</v>
      </c>
      <c r="E108">
        <v>102570</v>
      </c>
      <c r="F108">
        <v>15236</v>
      </c>
      <c r="G108">
        <v>41806</v>
      </c>
      <c r="H108">
        <v>39933</v>
      </c>
      <c r="I108">
        <f t="shared" si="14"/>
        <v>0.51145719913382837</v>
      </c>
      <c r="J108">
        <f t="shared" si="15"/>
        <v>0.48854280086617158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1</v>
      </c>
      <c r="Q108">
        <f t="shared" si="22"/>
        <v>0</v>
      </c>
      <c r="R108">
        <f t="shared" si="23"/>
        <v>0</v>
      </c>
      <c r="S108">
        <f t="shared" si="24"/>
        <v>0</v>
      </c>
      <c r="T108">
        <f t="shared" si="25"/>
        <v>0</v>
      </c>
    </row>
    <row r="109" spans="1:20">
      <c r="A109" t="str">
        <f t="shared" si="13"/>
        <v>26-4</v>
      </c>
      <c r="B109">
        <v>26</v>
      </c>
      <c r="C109">
        <v>4</v>
      </c>
      <c r="D109" t="s">
        <v>12</v>
      </c>
      <c r="E109">
        <v>89978</v>
      </c>
      <c r="F109">
        <v>15700</v>
      </c>
      <c r="G109">
        <v>33050</v>
      </c>
      <c r="H109">
        <v>36378</v>
      </c>
      <c r="I109">
        <f t="shared" si="14"/>
        <v>0.47603272454917323</v>
      </c>
      <c r="J109">
        <f t="shared" si="15"/>
        <v>0.52396727545082677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1</v>
      </c>
      <c r="O109">
        <f t="shared" si="20"/>
        <v>0</v>
      </c>
      <c r="P109">
        <f t="shared" si="21"/>
        <v>0</v>
      </c>
      <c r="Q109">
        <f t="shared" si="22"/>
        <v>0</v>
      </c>
      <c r="R109">
        <f t="shared" si="23"/>
        <v>0</v>
      </c>
      <c r="S109">
        <f t="shared" si="24"/>
        <v>0</v>
      </c>
      <c r="T109">
        <f t="shared" si="25"/>
        <v>0</v>
      </c>
    </row>
    <row r="110" spans="1:20">
      <c r="A110" t="str">
        <f t="shared" si="13"/>
        <v>27-1</v>
      </c>
      <c r="B110">
        <v>27</v>
      </c>
      <c r="C110">
        <v>1</v>
      </c>
      <c r="D110" t="s">
        <v>3</v>
      </c>
      <c r="E110">
        <v>85314</v>
      </c>
      <c r="F110">
        <v>16925</v>
      </c>
      <c r="G110">
        <v>28364</v>
      </c>
      <c r="H110">
        <v>35739</v>
      </c>
      <c r="I110">
        <f t="shared" si="14"/>
        <v>0.44247539116734008</v>
      </c>
      <c r="J110">
        <f t="shared" si="15"/>
        <v>0.55752460883265997</v>
      </c>
      <c r="K110">
        <f t="shared" si="16"/>
        <v>0</v>
      </c>
      <c r="L110">
        <f t="shared" si="17"/>
        <v>0</v>
      </c>
      <c r="M110">
        <f t="shared" si="18"/>
        <v>1</v>
      </c>
      <c r="N110">
        <f t="shared" si="19"/>
        <v>0</v>
      </c>
      <c r="O110">
        <f t="shared" si="20"/>
        <v>0</v>
      </c>
      <c r="P110">
        <f t="shared" si="21"/>
        <v>0</v>
      </c>
      <c r="Q110">
        <f t="shared" si="22"/>
        <v>0</v>
      </c>
      <c r="R110">
        <f t="shared" si="23"/>
        <v>0</v>
      </c>
      <c r="S110">
        <f t="shared" si="24"/>
        <v>0</v>
      </c>
      <c r="T110">
        <f t="shared" si="25"/>
        <v>0</v>
      </c>
    </row>
    <row r="111" spans="1:20">
      <c r="A111" t="str">
        <f t="shared" si="13"/>
        <v>27-2</v>
      </c>
      <c r="B111">
        <v>27</v>
      </c>
      <c r="C111">
        <v>2</v>
      </c>
      <c r="D111" t="s">
        <v>6</v>
      </c>
      <c r="E111">
        <v>76963</v>
      </c>
      <c r="F111">
        <v>13420</v>
      </c>
      <c r="G111">
        <v>28235</v>
      </c>
      <c r="H111">
        <v>31065</v>
      </c>
      <c r="I111">
        <f t="shared" si="14"/>
        <v>0.47613827993254637</v>
      </c>
      <c r="J111">
        <f t="shared" si="15"/>
        <v>0.52386172006745357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1</v>
      </c>
      <c r="O111">
        <f t="shared" si="20"/>
        <v>0</v>
      </c>
      <c r="P111">
        <f t="shared" si="21"/>
        <v>0</v>
      </c>
      <c r="Q111">
        <f t="shared" si="22"/>
        <v>0</v>
      </c>
      <c r="R111">
        <f t="shared" si="23"/>
        <v>0</v>
      </c>
      <c r="S111">
        <f t="shared" si="24"/>
        <v>0</v>
      </c>
      <c r="T111">
        <f t="shared" si="25"/>
        <v>0</v>
      </c>
    </row>
    <row r="112" spans="1:20">
      <c r="A112" t="str">
        <f t="shared" si="13"/>
        <v>27-3</v>
      </c>
      <c r="B112">
        <v>27</v>
      </c>
      <c r="C112">
        <v>3</v>
      </c>
      <c r="D112" t="s">
        <v>9</v>
      </c>
      <c r="E112">
        <v>81678</v>
      </c>
      <c r="F112">
        <v>14117</v>
      </c>
      <c r="G112">
        <v>30031</v>
      </c>
      <c r="H112">
        <v>33224</v>
      </c>
      <c r="I112">
        <f t="shared" si="14"/>
        <v>0.47476088846731485</v>
      </c>
      <c r="J112">
        <f t="shared" si="15"/>
        <v>0.52523911153268521</v>
      </c>
      <c r="K112">
        <f t="shared" si="16"/>
        <v>0</v>
      </c>
      <c r="L112">
        <f t="shared" si="17"/>
        <v>0</v>
      </c>
      <c r="M112">
        <f t="shared" si="18"/>
        <v>0</v>
      </c>
      <c r="N112">
        <f t="shared" si="19"/>
        <v>1</v>
      </c>
      <c r="O112">
        <f t="shared" si="20"/>
        <v>0</v>
      </c>
      <c r="P112">
        <f t="shared" si="21"/>
        <v>0</v>
      </c>
      <c r="Q112">
        <f t="shared" si="22"/>
        <v>0</v>
      </c>
      <c r="R112">
        <f t="shared" si="23"/>
        <v>0</v>
      </c>
      <c r="S112">
        <f t="shared" si="24"/>
        <v>0</v>
      </c>
      <c r="T112">
        <f t="shared" si="25"/>
        <v>0</v>
      </c>
    </row>
    <row r="113" spans="1:20">
      <c r="A113" t="str">
        <f t="shared" si="13"/>
        <v>27-4</v>
      </c>
      <c r="B113">
        <v>27</v>
      </c>
      <c r="C113">
        <v>4</v>
      </c>
      <c r="D113" t="s">
        <v>12</v>
      </c>
      <c r="E113">
        <v>86662</v>
      </c>
      <c r="F113">
        <v>16554</v>
      </c>
      <c r="G113">
        <v>33661</v>
      </c>
      <c r="H113">
        <v>31905</v>
      </c>
      <c r="I113">
        <f t="shared" si="14"/>
        <v>0.51339108684379098</v>
      </c>
      <c r="J113">
        <f t="shared" si="15"/>
        <v>0.48660891315620902</v>
      </c>
      <c r="K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1</v>
      </c>
      <c r="Q113">
        <f t="shared" si="22"/>
        <v>0</v>
      </c>
      <c r="R113">
        <f t="shared" si="23"/>
        <v>0</v>
      </c>
      <c r="S113">
        <f t="shared" si="24"/>
        <v>0</v>
      </c>
      <c r="T113">
        <f t="shared" si="25"/>
        <v>0</v>
      </c>
    </row>
    <row r="114" spans="1:20">
      <c r="A114" t="str">
        <f t="shared" si="13"/>
        <v>27-5</v>
      </c>
      <c r="B114">
        <v>27</v>
      </c>
      <c r="C114">
        <v>5</v>
      </c>
      <c r="D114" t="s">
        <v>15</v>
      </c>
      <c r="E114">
        <v>87188</v>
      </c>
      <c r="F114">
        <v>16517</v>
      </c>
      <c r="G114">
        <v>31036</v>
      </c>
      <c r="H114">
        <v>35016</v>
      </c>
      <c r="I114">
        <f t="shared" si="14"/>
        <v>0.46987222188578698</v>
      </c>
      <c r="J114">
        <f t="shared" si="15"/>
        <v>0.53012777811421308</v>
      </c>
      <c r="K114">
        <f t="shared" si="16"/>
        <v>0</v>
      </c>
      <c r="L114">
        <f t="shared" si="17"/>
        <v>0</v>
      </c>
      <c r="M114">
        <f t="shared" si="18"/>
        <v>0</v>
      </c>
      <c r="N114">
        <f t="shared" si="19"/>
        <v>1</v>
      </c>
      <c r="O114">
        <f t="shared" si="20"/>
        <v>0</v>
      </c>
      <c r="P114">
        <f t="shared" si="21"/>
        <v>0</v>
      </c>
      <c r="Q114">
        <f t="shared" si="22"/>
        <v>0</v>
      </c>
      <c r="R114">
        <f t="shared" si="23"/>
        <v>0</v>
      </c>
      <c r="S114">
        <f t="shared" si="24"/>
        <v>0</v>
      </c>
      <c r="T114">
        <f t="shared" si="25"/>
        <v>0</v>
      </c>
    </row>
    <row r="115" spans="1:20">
      <c r="A115" t="str">
        <f t="shared" si="13"/>
        <v>28-1</v>
      </c>
      <c r="B115">
        <v>28</v>
      </c>
      <c r="C115">
        <v>1</v>
      </c>
      <c r="D115" t="s">
        <v>3</v>
      </c>
      <c r="E115">
        <v>87335</v>
      </c>
      <c r="F115">
        <v>15890</v>
      </c>
      <c r="G115">
        <v>31772</v>
      </c>
      <c r="H115">
        <v>35605</v>
      </c>
      <c r="I115">
        <f t="shared" si="14"/>
        <v>0.47155557534470222</v>
      </c>
      <c r="J115">
        <f t="shared" si="15"/>
        <v>0.52844442465529784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1</v>
      </c>
      <c r="O115">
        <f t="shared" si="20"/>
        <v>0</v>
      </c>
      <c r="P115">
        <f t="shared" si="21"/>
        <v>0</v>
      </c>
      <c r="Q115">
        <f t="shared" si="22"/>
        <v>0</v>
      </c>
      <c r="R115">
        <f t="shared" si="23"/>
        <v>0</v>
      </c>
      <c r="S115">
        <f t="shared" si="24"/>
        <v>0</v>
      </c>
      <c r="T115">
        <f t="shared" si="25"/>
        <v>0</v>
      </c>
    </row>
    <row r="116" spans="1:20">
      <c r="A116" t="str">
        <f t="shared" si="13"/>
        <v>28-2</v>
      </c>
      <c r="B116">
        <v>28</v>
      </c>
      <c r="C116">
        <v>2</v>
      </c>
      <c r="D116" t="s">
        <v>6</v>
      </c>
      <c r="E116">
        <v>71954</v>
      </c>
      <c r="F116">
        <v>14761</v>
      </c>
      <c r="G116">
        <v>25685</v>
      </c>
      <c r="H116">
        <v>28202</v>
      </c>
      <c r="I116">
        <f t="shared" si="14"/>
        <v>0.4766455731438009</v>
      </c>
      <c r="J116">
        <f t="shared" si="15"/>
        <v>0.52335442685619904</v>
      </c>
      <c r="K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1</v>
      </c>
      <c r="O116">
        <f t="shared" si="20"/>
        <v>0</v>
      </c>
      <c r="P116">
        <f t="shared" si="21"/>
        <v>0</v>
      </c>
      <c r="Q116">
        <f t="shared" si="22"/>
        <v>0</v>
      </c>
      <c r="R116">
        <f t="shared" si="23"/>
        <v>0</v>
      </c>
      <c r="S116">
        <f t="shared" si="24"/>
        <v>0</v>
      </c>
      <c r="T116">
        <f t="shared" si="25"/>
        <v>0</v>
      </c>
    </row>
    <row r="117" spans="1:20">
      <c r="A117" t="str">
        <f t="shared" si="13"/>
        <v>28-3</v>
      </c>
      <c r="B117">
        <v>28</v>
      </c>
      <c r="C117">
        <v>3</v>
      </c>
      <c r="D117" t="s">
        <v>9</v>
      </c>
      <c r="E117">
        <v>71238</v>
      </c>
      <c r="F117">
        <v>13519</v>
      </c>
      <c r="G117">
        <v>25694</v>
      </c>
      <c r="H117">
        <v>28344</v>
      </c>
      <c r="I117">
        <f t="shared" si="14"/>
        <v>0.47548021762463449</v>
      </c>
      <c r="J117">
        <f t="shared" si="15"/>
        <v>0.52451978237536545</v>
      </c>
      <c r="K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1</v>
      </c>
      <c r="O117">
        <f t="shared" si="20"/>
        <v>0</v>
      </c>
      <c r="P117">
        <f t="shared" si="21"/>
        <v>0</v>
      </c>
      <c r="Q117">
        <f t="shared" si="22"/>
        <v>0</v>
      </c>
      <c r="R117">
        <f t="shared" si="23"/>
        <v>0</v>
      </c>
      <c r="S117">
        <f t="shared" si="24"/>
        <v>0</v>
      </c>
      <c r="T117">
        <f t="shared" si="25"/>
        <v>0</v>
      </c>
    </row>
    <row r="118" spans="1:20">
      <c r="A118" t="str">
        <f t="shared" si="13"/>
        <v>28-4</v>
      </c>
      <c r="B118">
        <v>28</v>
      </c>
      <c r="C118">
        <v>4</v>
      </c>
      <c r="D118" t="s">
        <v>12</v>
      </c>
      <c r="E118">
        <v>67235</v>
      </c>
      <c r="F118">
        <v>11581</v>
      </c>
      <c r="G118">
        <v>22525</v>
      </c>
      <c r="H118">
        <v>29301</v>
      </c>
      <c r="I118">
        <f t="shared" si="14"/>
        <v>0.43462740709296493</v>
      </c>
      <c r="J118">
        <f t="shared" si="15"/>
        <v>0.56537259290703512</v>
      </c>
      <c r="K118">
        <f t="shared" si="16"/>
        <v>0</v>
      </c>
      <c r="L118">
        <f t="shared" si="17"/>
        <v>0</v>
      </c>
      <c r="M118">
        <f t="shared" si="18"/>
        <v>1</v>
      </c>
      <c r="N118">
        <f t="shared" si="19"/>
        <v>0</v>
      </c>
      <c r="O118">
        <f t="shared" si="20"/>
        <v>0</v>
      </c>
      <c r="P118">
        <f t="shared" si="21"/>
        <v>0</v>
      </c>
      <c r="Q118">
        <f t="shared" si="22"/>
        <v>0</v>
      </c>
      <c r="R118">
        <f t="shared" si="23"/>
        <v>0</v>
      </c>
      <c r="S118">
        <f t="shared" si="24"/>
        <v>0</v>
      </c>
      <c r="T118">
        <f t="shared" si="25"/>
        <v>0</v>
      </c>
    </row>
    <row r="119" spans="1:20">
      <c r="A119" t="str">
        <f t="shared" si="13"/>
        <v>29-1</v>
      </c>
      <c r="B119">
        <v>29</v>
      </c>
      <c r="C119">
        <v>1</v>
      </c>
      <c r="D119" t="s">
        <v>3</v>
      </c>
      <c r="E119">
        <v>85821</v>
      </c>
      <c r="F119">
        <v>11755</v>
      </c>
      <c r="G119">
        <v>41637</v>
      </c>
      <c r="H119">
        <v>28672</v>
      </c>
      <c r="I119">
        <f t="shared" si="14"/>
        <v>0.59220014507388807</v>
      </c>
      <c r="J119">
        <f t="shared" si="15"/>
        <v>0.40779985492611187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>
        <f t="shared" si="22"/>
        <v>0</v>
      </c>
      <c r="R119">
        <f t="shared" si="23"/>
        <v>1</v>
      </c>
      <c r="S119">
        <f t="shared" si="24"/>
        <v>0</v>
      </c>
      <c r="T119">
        <f t="shared" si="25"/>
        <v>0</v>
      </c>
    </row>
    <row r="120" spans="1:20">
      <c r="A120" t="str">
        <f t="shared" si="13"/>
        <v>29-2</v>
      </c>
      <c r="B120">
        <v>29</v>
      </c>
      <c r="C120">
        <v>2</v>
      </c>
      <c r="D120" t="s">
        <v>6</v>
      </c>
      <c r="E120">
        <v>77981</v>
      </c>
      <c r="F120">
        <v>15609</v>
      </c>
      <c r="G120">
        <v>37165</v>
      </c>
      <c r="H120">
        <v>22187</v>
      </c>
      <c r="I120">
        <f t="shared" si="14"/>
        <v>0.62617940423237628</v>
      </c>
      <c r="J120">
        <f t="shared" si="15"/>
        <v>0.37382059576762366</v>
      </c>
      <c r="K120">
        <f t="shared" si="16"/>
        <v>0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>
        <f t="shared" si="22"/>
        <v>0</v>
      </c>
      <c r="R120">
        <f t="shared" si="23"/>
        <v>0</v>
      </c>
      <c r="S120">
        <f t="shared" si="24"/>
        <v>1</v>
      </c>
      <c r="T120">
        <f t="shared" si="25"/>
        <v>0</v>
      </c>
    </row>
    <row r="121" spans="1:20">
      <c r="A121" t="str">
        <f t="shared" si="13"/>
        <v>29-3</v>
      </c>
      <c r="B121">
        <v>29</v>
      </c>
      <c r="C121">
        <v>3</v>
      </c>
      <c r="D121" t="s">
        <v>9</v>
      </c>
      <c r="E121">
        <v>86191</v>
      </c>
      <c r="F121">
        <v>12859</v>
      </c>
      <c r="G121">
        <v>38947</v>
      </c>
      <c r="H121">
        <v>30755</v>
      </c>
      <c r="I121">
        <f t="shared" si="14"/>
        <v>0.55876445439155265</v>
      </c>
      <c r="J121">
        <f t="shared" si="15"/>
        <v>0.44123554560844741</v>
      </c>
      <c r="K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>
        <f t="shared" si="22"/>
        <v>0</v>
      </c>
      <c r="R121">
        <f t="shared" si="23"/>
        <v>1</v>
      </c>
      <c r="S121">
        <f t="shared" si="24"/>
        <v>0</v>
      </c>
      <c r="T121">
        <f t="shared" si="25"/>
        <v>0</v>
      </c>
    </row>
    <row r="122" spans="1:20">
      <c r="A122" t="str">
        <f t="shared" si="13"/>
        <v>29-4</v>
      </c>
      <c r="B122">
        <v>29</v>
      </c>
      <c r="C122">
        <v>4</v>
      </c>
      <c r="D122" t="s">
        <v>12</v>
      </c>
      <c r="E122">
        <v>82111</v>
      </c>
      <c r="F122">
        <v>11856</v>
      </c>
      <c r="G122">
        <v>40679</v>
      </c>
      <c r="H122">
        <v>26322</v>
      </c>
      <c r="I122">
        <f t="shared" si="14"/>
        <v>0.60714019193743374</v>
      </c>
      <c r="J122">
        <f t="shared" si="15"/>
        <v>0.39285980806256621</v>
      </c>
      <c r="K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>
        <f t="shared" si="22"/>
        <v>0</v>
      </c>
      <c r="R122">
        <f t="shared" si="23"/>
        <v>0</v>
      </c>
      <c r="S122">
        <f t="shared" si="24"/>
        <v>1</v>
      </c>
      <c r="T122">
        <f t="shared" si="25"/>
        <v>0</v>
      </c>
    </row>
    <row r="123" spans="1:20">
      <c r="A123" t="str">
        <f t="shared" si="13"/>
        <v>29-5</v>
      </c>
      <c r="B123">
        <v>29</v>
      </c>
      <c r="C123">
        <v>5</v>
      </c>
      <c r="D123" t="s">
        <v>15</v>
      </c>
      <c r="E123">
        <v>91053</v>
      </c>
      <c r="F123">
        <v>12852</v>
      </c>
      <c r="G123">
        <v>41217</v>
      </c>
      <c r="H123">
        <v>33206</v>
      </c>
      <c r="I123">
        <f t="shared" si="14"/>
        <v>0.55382072746328415</v>
      </c>
      <c r="J123">
        <f t="shared" si="15"/>
        <v>0.4461792725367158</v>
      </c>
      <c r="K123">
        <f t="shared" si="16"/>
        <v>0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>
        <f t="shared" si="22"/>
        <v>0</v>
      </c>
      <c r="R123">
        <f t="shared" si="23"/>
        <v>1</v>
      </c>
      <c r="S123">
        <f t="shared" si="24"/>
        <v>0</v>
      </c>
      <c r="T123">
        <f t="shared" si="25"/>
        <v>0</v>
      </c>
    </row>
    <row r="124" spans="1:20">
      <c r="A124" t="str">
        <f t="shared" si="13"/>
        <v>29-6</v>
      </c>
      <c r="B124">
        <v>29</v>
      </c>
      <c r="C124">
        <v>6</v>
      </c>
      <c r="D124" t="s">
        <v>55</v>
      </c>
      <c r="E124">
        <v>89302</v>
      </c>
      <c r="F124">
        <v>13120</v>
      </c>
      <c r="G124">
        <v>42781</v>
      </c>
      <c r="H124">
        <v>29416</v>
      </c>
      <c r="I124">
        <f t="shared" si="14"/>
        <v>0.59255924761416678</v>
      </c>
      <c r="J124">
        <f t="shared" si="15"/>
        <v>0.40744075238583322</v>
      </c>
      <c r="K124">
        <f t="shared" si="16"/>
        <v>0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>
        <f t="shared" si="22"/>
        <v>0</v>
      </c>
      <c r="R124">
        <f t="shared" si="23"/>
        <v>1</v>
      </c>
      <c r="S124">
        <f t="shared" si="24"/>
        <v>0</v>
      </c>
      <c r="T124">
        <f t="shared" si="25"/>
        <v>0</v>
      </c>
    </row>
    <row r="125" spans="1:20">
      <c r="A125" t="str">
        <f t="shared" si="13"/>
        <v>29-7</v>
      </c>
      <c r="B125">
        <v>29</v>
      </c>
      <c r="C125">
        <v>7</v>
      </c>
      <c r="D125" t="s">
        <v>58</v>
      </c>
      <c r="E125">
        <v>79740</v>
      </c>
      <c r="F125">
        <v>12287</v>
      </c>
      <c r="G125">
        <v>37573</v>
      </c>
      <c r="H125">
        <v>26159</v>
      </c>
      <c r="I125">
        <f t="shared" si="14"/>
        <v>0.5895468524446118</v>
      </c>
      <c r="J125">
        <f t="shared" si="15"/>
        <v>0.4104531475553882</v>
      </c>
      <c r="K125">
        <f t="shared" si="16"/>
        <v>0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>
        <f t="shared" si="22"/>
        <v>0</v>
      </c>
      <c r="R125">
        <f t="shared" si="23"/>
        <v>1</v>
      </c>
      <c r="S125">
        <f t="shared" si="24"/>
        <v>0</v>
      </c>
      <c r="T125">
        <f t="shared" si="25"/>
        <v>0</v>
      </c>
    </row>
    <row r="126" spans="1:20">
      <c r="A126" t="str">
        <f t="shared" si="13"/>
        <v>29-8</v>
      </c>
      <c r="B126">
        <v>29</v>
      </c>
      <c r="C126">
        <v>8</v>
      </c>
      <c r="D126" t="s">
        <v>60</v>
      </c>
      <c r="E126">
        <v>84304</v>
      </c>
      <c r="F126">
        <v>13539</v>
      </c>
      <c r="G126">
        <v>39790</v>
      </c>
      <c r="H126">
        <v>26765</v>
      </c>
      <c r="I126">
        <f t="shared" si="14"/>
        <v>0.59785140109683721</v>
      </c>
      <c r="J126">
        <f t="shared" si="15"/>
        <v>0.40214859890316279</v>
      </c>
      <c r="K126">
        <f t="shared" si="16"/>
        <v>0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>
        <f t="shared" si="22"/>
        <v>0</v>
      </c>
      <c r="R126">
        <f t="shared" si="23"/>
        <v>1</v>
      </c>
      <c r="S126">
        <f t="shared" si="24"/>
        <v>0</v>
      </c>
      <c r="T126">
        <f t="shared" si="25"/>
        <v>0</v>
      </c>
    </row>
    <row r="127" spans="1:20">
      <c r="A127" t="str">
        <f t="shared" si="13"/>
        <v>30-1</v>
      </c>
      <c r="B127">
        <v>30</v>
      </c>
      <c r="C127">
        <v>1</v>
      </c>
      <c r="D127" t="s">
        <v>3</v>
      </c>
      <c r="E127">
        <v>83308</v>
      </c>
      <c r="F127">
        <v>16027</v>
      </c>
      <c r="G127">
        <v>30266</v>
      </c>
      <c r="H127">
        <v>33080</v>
      </c>
      <c r="I127">
        <f t="shared" si="14"/>
        <v>0.47778865279575666</v>
      </c>
      <c r="J127">
        <f t="shared" si="15"/>
        <v>0.52221134720424334</v>
      </c>
      <c r="K127">
        <f t="shared" si="16"/>
        <v>0</v>
      </c>
      <c r="L127">
        <f t="shared" si="17"/>
        <v>0</v>
      </c>
      <c r="M127">
        <f t="shared" si="18"/>
        <v>0</v>
      </c>
      <c r="N127">
        <f t="shared" si="19"/>
        <v>1</v>
      </c>
      <c r="O127">
        <f t="shared" si="20"/>
        <v>0</v>
      </c>
      <c r="P127">
        <f t="shared" si="21"/>
        <v>0</v>
      </c>
      <c r="Q127">
        <f t="shared" si="22"/>
        <v>0</v>
      </c>
      <c r="R127">
        <f t="shared" si="23"/>
        <v>0</v>
      </c>
      <c r="S127">
        <f t="shared" si="24"/>
        <v>0</v>
      </c>
      <c r="T127">
        <f t="shared" si="25"/>
        <v>0</v>
      </c>
    </row>
    <row r="128" spans="1:20">
      <c r="A128" t="str">
        <f t="shared" si="13"/>
        <v>30-2</v>
      </c>
      <c r="B128">
        <v>30</v>
      </c>
      <c r="C128">
        <v>2</v>
      </c>
      <c r="D128" t="s">
        <v>6</v>
      </c>
      <c r="E128">
        <v>82313</v>
      </c>
      <c r="F128">
        <v>13282</v>
      </c>
      <c r="G128">
        <v>28312</v>
      </c>
      <c r="H128">
        <v>36079</v>
      </c>
      <c r="I128">
        <f t="shared" si="14"/>
        <v>0.43968877638179249</v>
      </c>
      <c r="J128">
        <f t="shared" si="15"/>
        <v>0.56031122361820751</v>
      </c>
      <c r="K128">
        <f t="shared" si="16"/>
        <v>0</v>
      </c>
      <c r="L128">
        <f t="shared" si="17"/>
        <v>0</v>
      </c>
      <c r="M128">
        <f t="shared" si="18"/>
        <v>1</v>
      </c>
      <c r="N128">
        <f t="shared" si="19"/>
        <v>0</v>
      </c>
      <c r="O128">
        <f t="shared" si="20"/>
        <v>0</v>
      </c>
      <c r="P128">
        <f t="shared" si="21"/>
        <v>0</v>
      </c>
      <c r="Q128">
        <f t="shared" si="22"/>
        <v>0</v>
      </c>
      <c r="R128">
        <f t="shared" si="23"/>
        <v>0</v>
      </c>
      <c r="S128">
        <f t="shared" si="24"/>
        <v>0</v>
      </c>
      <c r="T128">
        <f t="shared" si="25"/>
        <v>0</v>
      </c>
    </row>
    <row r="129" spans="1:20">
      <c r="A129" t="str">
        <f t="shared" si="13"/>
        <v>30-3</v>
      </c>
      <c r="B129">
        <v>30</v>
      </c>
      <c r="C129">
        <v>3</v>
      </c>
      <c r="D129" t="s">
        <v>9</v>
      </c>
      <c r="E129">
        <v>88777</v>
      </c>
      <c r="F129">
        <v>14561</v>
      </c>
      <c r="G129">
        <v>30938</v>
      </c>
      <c r="H129">
        <v>38277</v>
      </c>
      <c r="I129">
        <f t="shared" si="14"/>
        <v>0.44698403525247415</v>
      </c>
      <c r="J129">
        <f t="shared" si="15"/>
        <v>0.55301596474752579</v>
      </c>
      <c r="K129">
        <f t="shared" si="16"/>
        <v>0</v>
      </c>
      <c r="L129">
        <f t="shared" si="17"/>
        <v>0</v>
      </c>
      <c r="M129">
        <f t="shared" si="18"/>
        <v>1</v>
      </c>
      <c r="N129">
        <f t="shared" si="19"/>
        <v>0</v>
      </c>
      <c r="O129">
        <f t="shared" si="20"/>
        <v>0</v>
      </c>
      <c r="P129">
        <f t="shared" si="21"/>
        <v>0</v>
      </c>
      <c r="Q129">
        <f t="shared" si="22"/>
        <v>0</v>
      </c>
      <c r="R129">
        <f t="shared" si="23"/>
        <v>0</v>
      </c>
      <c r="S129">
        <f t="shared" si="24"/>
        <v>0</v>
      </c>
      <c r="T129">
        <f t="shared" si="25"/>
        <v>0</v>
      </c>
    </row>
    <row r="130" spans="1:20">
      <c r="A130" t="str">
        <f t="shared" si="13"/>
        <v>30-4</v>
      </c>
      <c r="B130">
        <v>30</v>
      </c>
      <c r="C130">
        <v>4</v>
      </c>
      <c r="D130" t="s">
        <v>12</v>
      </c>
      <c r="E130">
        <v>87655</v>
      </c>
      <c r="F130">
        <v>14572</v>
      </c>
      <c r="G130">
        <v>34931</v>
      </c>
      <c r="H130">
        <v>32649</v>
      </c>
      <c r="I130">
        <f t="shared" si="14"/>
        <v>0.51688369340041429</v>
      </c>
      <c r="J130">
        <f t="shared" si="15"/>
        <v>0.48311630659958565</v>
      </c>
      <c r="K130">
        <f t="shared" si="16"/>
        <v>0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1</v>
      </c>
      <c r="Q130">
        <f t="shared" si="22"/>
        <v>0</v>
      </c>
      <c r="R130">
        <f t="shared" si="23"/>
        <v>0</v>
      </c>
      <c r="S130">
        <f t="shared" si="24"/>
        <v>0</v>
      </c>
      <c r="T130">
        <f t="shared" si="25"/>
        <v>0</v>
      </c>
    </row>
    <row r="131" spans="1:20">
      <c r="A131" t="str">
        <f t="shared" ref="A131:A194" si="26">UPPER(B131)&amp;"-"&amp;C131</f>
        <v>30-5</v>
      </c>
      <c r="B131">
        <v>30</v>
      </c>
      <c r="C131">
        <v>5</v>
      </c>
      <c r="D131" t="s">
        <v>15</v>
      </c>
      <c r="E131">
        <v>93381</v>
      </c>
      <c r="F131">
        <v>15296</v>
      </c>
      <c r="G131">
        <v>41223</v>
      </c>
      <c r="H131">
        <v>31442</v>
      </c>
      <c r="I131">
        <f t="shared" ref="I131:I194" si="27">G131/(G131+H131)</f>
        <v>0.56730200233950323</v>
      </c>
      <c r="J131">
        <f t="shared" ref="J131:J194" si="28">H131/(G131+H131)</f>
        <v>0.43269799766049682</v>
      </c>
      <c r="K131">
        <f t="shared" ref="K131:K194" si="29">--(I131&lt;=0.3)</f>
        <v>0</v>
      </c>
      <c r="L131">
        <f t="shared" ref="L131:L194" si="30">--AND($I131&gt;0.3,$I131&lt;=0.4)</f>
        <v>0</v>
      </c>
      <c r="M131">
        <f t="shared" ref="M131:M194" si="31">--AND($I131&gt;0.4,$I131&lt;=0.45)</f>
        <v>0</v>
      </c>
      <c r="N131">
        <f t="shared" ref="N131:N194" si="32">--AND($I131&gt;0.45,$I131&lt;=0.48)</f>
        <v>0</v>
      </c>
      <c r="O131">
        <f t="shared" ref="O131:O194" si="33">--AND($I131&gt;0.48,$I131&lt;=0.5)</f>
        <v>0</v>
      </c>
      <c r="P131">
        <f t="shared" ref="P131:P194" si="34">--AND($I131&gt;0.5,$I131&lt;=0.52)</f>
        <v>0</v>
      </c>
      <c r="Q131">
        <f t="shared" ref="Q131:Q194" si="35">--AND($I131&gt;0.52,$I131&lt;=0.55)</f>
        <v>0</v>
      </c>
      <c r="R131">
        <f t="shared" ref="R131:R194" si="36">--AND($I131&gt;0.55,$I131&lt;=0.6)</f>
        <v>1</v>
      </c>
      <c r="S131">
        <f t="shared" ref="S131:S194" si="37">--AND($I131&gt;0.6,$I131&lt;=0.7)</f>
        <v>0</v>
      </c>
      <c r="T131">
        <f t="shared" ref="T131:T194" si="38">--AND($I131&gt;0.7)</f>
        <v>0</v>
      </c>
    </row>
    <row r="132" spans="1:20">
      <c r="A132" t="str">
        <f t="shared" si="26"/>
        <v>30-6</v>
      </c>
      <c r="B132">
        <v>30</v>
      </c>
      <c r="C132">
        <v>6</v>
      </c>
      <c r="D132" t="s">
        <v>55</v>
      </c>
      <c r="E132">
        <v>77573</v>
      </c>
      <c r="F132">
        <v>14458</v>
      </c>
      <c r="G132">
        <v>27817</v>
      </c>
      <c r="H132">
        <v>31468</v>
      </c>
      <c r="I132">
        <f t="shared" si="27"/>
        <v>0.46920806274774396</v>
      </c>
      <c r="J132">
        <f t="shared" si="28"/>
        <v>0.53079193725225604</v>
      </c>
      <c r="K132">
        <f t="shared" si="29"/>
        <v>0</v>
      </c>
      <c r="L132">
        <f t="shared" si="30"/>
        <v>0</v>
      </c>
      <c r="M132">
        <f t="shared" si="31"/>
        <v>0</v>
      </c>
      <c r="N132">
        <f t="shared" si="32"/>
        <v>1</v>
      </c>
      <c r="O132">
        <f t="shared" si="33"/>
        <v>0</v>
      </c>
      <c r="P132">
        <f t="shared" si="34"/>
        <v>0</v>
      </c>
      <c r="Q132">
        <f t="shared" si="35"/>
        <v>0</v>
      </c>
      <c r="R132">
        <f t="shared" si="36"/>
        <v>0</v>
      </c>
      <c r="S132">
        <f t="shared" si="37"/>
        <v>0</v>
      </c>
      <c r="T132">
        <f t="shared" si="38"/>
        <v>0</v>
      </c>
    </row>
    <row r="133" spans="1:20">
      <c r="A133" t="str">
        <f t="shared" si="26"/>
        <v>31-1</v>
      </c>
      <c r="B133">
        <v>31</v>
      </c>
      <c r="C133">
        <v>1</v>
      </c>
      <c r="D133" t="s">
        <v>3</v>
      </c>
      <c r="E133">
        <v>76411</v>
      </c>
      <c r="F133">
        <v>15507</v>
      </c>
      <c r="G133">
        <v>35821</v>
      </c>
      <c r="H133">
        <v>22267</v>
      </c>
      <c r="I133">
        <f t="shared" si="27"/>
        <v>0.61666781435064044</v>
      </c>
      <c r="J133">
        <f t="shared" si="28"/>
        <v>0.38333218564935961</v>
      </c>
      <c r="K133">
        <f t="shared" si="29"/>
        <v>0</v>
      </c>
      <c r="L133">
        <f t="shared" si="30"/>
        <v>0</v>
      </c>
      <c r="M133">
        <f t="shared" si="31"/>
        <v>0</v>
      </c>
      <c r="N133">
        <f t="shared" si="32"/>
        <v>0</v>
      </c>
      <c r="O133">
        <f t="shared" si="33"/>
        <v>0</v>
      </c>
      <c r="P133">
        <f t="shared" si="34"/>
        <v>0</v>
      </c>
      <c r="Q133">
        <f t="shared" si="35"/>
        <v>0</v>
      </c>
      <c r="R133">
        <f t="shared" si="36"/>
        <v>0</v>
      </c>
      <c r="S133">
        <f t="shared" si="37"/>
        <v>1</v>
      </c>
      <c r="T133">
        <f t="shared" si="38"/>
        <v>0</v>
      </c>
    </row>
    <row r="134" spans="1:20">
      <c r="A134" t="str">
        <f t="shared" si="26"/>
        <v>31-2</v>
      </c>
      <c r="B134">
        <v>31</v>
      </c>
      <c r="C134">
        <v>2</v>
      </c>
      <c r="D134" t="s">
        <v>6</v>
      </c>
      <c r="E134">
        <v>94400</v>
      </c>
      <c r="F134">
        <v>17489</v>
      </c>
      <c r="G134">
        <v>42889</v>
      </c>
      <c r="H134">
        <v>30100</v>
      </c>
      <c r="I134">
        <f t="shared" si="27"/>
        <v>0.58760909178095333</v>
      </c>
      <c r="J134">
        <f t="shared" si="28"/>
        <v>0.41239090821904673</v>
      </c>
      <c r="K134">
        <f t="shared" si="29"/>
        <v>0</v>
      </c>
      <c r="L134">
        <f t="shared" si="30"/>
        <v>0</v>
      </c>
      <c r="M134">
        <f t="shared" si="31"/>
        <v>0</v>
      </c>
      <c r="N134">
        <f t="shared" si="32"/>
        <v>0</v>
      </c>
      <c r="O134">
        <f t="shared" si="33"/>
        <v>0</v>
      </c>
      <c r="P134">
        <f t="shared" si="34"/>
        <v>0</v>
      </c>
      <c r="Q134">
        <f t="shared" si="35"/>
        <v>0</v>
      </c>
      <c r="R134">
        <f t="shared" si="36"/>
        <v>1</v>
      </c>
      <c r="S134">
        <f t="shared" si="37"/>
        <v>0</v>
      </c>
      <c r="T134">
        <f t="shared" si="38"/>
        <v>0</v>
      </c>
    </row>
    <row r="135" spans="1:20">
      <c r="A135" t="str">
        <f t="shared" si="26"/>
        <v>31-3</v>
      </c>
      <c r="B135">
        <v>31</v>
      </c>
      <c r="C135">
        <v>3</v>
      </c>
      <c r="D135" t="s">
        <v>9</v>
      </c>
      <c r="E135">
        <v>73090</v>
      </c>
      <c r="F135">
        <v>12722</v>
      </c>
      <c r="G135">
        <v>30373</v>
      </c>
      <c r="H135">
        <v>27302</v>
      </c>
      <c r="I135">
        <f t="shared" si="27"/>
        <v>0.52662332032943215</v>
      </c>
      <c r="J135">
        <f t="shared" si="28"/>
        <v>0.47337667967056785</v>
      </c>
      <c r="K135">
        <f t="shared" si="29"/>
        <v>0</v>
      </c>
      <c r="L135">
        <f t="shared" si="30"/>
        <v>0</v>
      </c>
      <c r="M135">
        <f t="shared" si="31"/>
        <v>0</v>
      </c>
      <c r="N135">
        <f t="shared" si="32"/>
        <v>0</v>
      </c>
      <c r="O135">
        <f t="shared" si="33"/>
        <v>0</v>
      </c>
      <c r="P135">
        <f t="shared" si="34"/>
        <v>0</v>
      </c>
      <c r="Q135">
        <f t="shared" si="35"/>
        <v>1</v>
      </c>
      <c r="R135">
        <f t="shared" si="36"/>
        <v>0</v>
      </c>
      <c r="S135">
        <f t="shared" si="37"/>
        <v>0</v>
      </c>
      <c r="T135">
        <f t="shared" si="38"/>
        <v>0</v>
      </c>
    </row>
    <row r="136" spans="1:20">
      <c r="A136" t="str">
        <f t="shared" si="26"/>
        <v>31-4</v>
      </c>
      <c r="B136">
        <v>31</v>
      </c>
      <c r="C136">
        <v>4</v>
      </c>
      <c r="D136" t="s">
        <v>12</v>
      </c>
      <c r="E136">
        <v>66118</v>
      </c>
      <c r="F136">
        <v>15215</v>
      </c>
      <c r="G136">
        <v>31365</v>
      </c>
      <c r="H136">
        <v>17385</v>
      </c>
      <c r="I136">
        <f t="shared" si="27"/>
        <v>0.64338461538461533</v>
      </c>
      <c r="J136">
        <f t="shared" si="28"/>
        <v>0.35661538461538461</v>
      </c>
      <c r="K136">
        <f t="shared" si="29"/>
        <v>0</v>
      </c>
      <c r="L136">
        <f t="shared" si="30"/>
        <v>0</v>
      </c>
      <c r="M136">
        <f t="shared" si="31"/>
        <v>0</v>
      </c>
      <c r="N136">
        <f t="shared" si="32"/>
        <v>0</v>
      </c>
      <c r="O136">
        <f t="shared" si="33"/>
        <v>0</v>
      </c>
      <c r="P136">
        <f t="shared" si="34"/>
        <v>0</v>
      </c>
      <c r="Q136">
        <f t="shared" si="35"/>
        <v>0</v>
      </c>
      <c r="R136">
        <f t="shared" si="36"/>
        <v>0</v>
      </c>
      <c r="S136">
        <f t="shared" si="37"/>
        <v>1</v>
      </c>
      <c r="T136">
        <f t="shared" si="38"/>
        <v>0</v>
      </c>
    </row>
    <row r="137" spans="1:20">
      <c r="A137" t="str">
        <f t="shared" si="26"/>
        <v>31-5</v>
      </c>
      <c r="B137">
        <v>31</v>
      </c>
      <c r="C137">
        <v>5</v>
      </c>
      <c r="D137" t="s">
        <v>15</v>
      </c>
      <c r="E137">
        <v>90241</v>
      </c>
      <c r="F137">
        <v>13457</v>
      </c>
      <c r="G137">
        <v>39311</v>
      </c>
      <c r="H137">
        <v>32642</v>
      </c>
      <c r="I137">
        <f t="shared" si="27"/>
        <v>0.54634275151835221</v>
      </c>
      <c r="J137">
        <f t="shared" si="28"/>
        <v>0.45365724848164773</v>
      </c>
      <c r="K137">
        <f t="shared" si="29"/>
        <v>0</v>
      </c>
      <c r="L137">
        <f t="shared" si="30"/>
        <v>0</v>
      </c>
      <c r="M137">
        <f t="shared" si="31"/>
        <v>0</v>
      </c>
      <c r="N137">
        <f t="shared" si="32"/>
        <v>0</v>
      </c>
      <c r="O137">
        <f t="shared" si="33"/>
        <v>0</v>
      </c>
      <c r="P137">
        <f t="shared" si="34"/>
        <v>0</v>
      </c>
      <c r="Q137">
        <f t="shared" si="35"/>
        <v>1</v>
      </c>
      <c r="R137">
        <f t="shared" si="36"/>
        <v>0</v>
      </c>
      <c r="S137">
        <f t="shared" si="37"/>
        <v>0</v>
      </c>
      <c r="T137">
        <f t="shared" si="38"/>
        <v>0</v>
      </c>
    </row>
    <row r="138" spans="1:20">
      <c r="A138" t="str">
        <f t="shared" si="26"/>
        <v>31-6</v>
      </c>
      <c r="B138">
        <v>31</v>
      </c>
      <c r="C138">
        <v>6</v>
      </c>
      <c r="D138" t="s">
        <v>55</v>
      </c>
      <c r="E138">
        <v>103085</v>
      </c>
      <c r="F138">
        <v>16020</v>
      </c>
      <c r="G138">
        <v>48639</v>
      </c>
      <c r="H138">
        <v>33438</v>
      </c>
      <c r="I138">
        <f t="shared" si="27"/>
        <v>0.59260206878906396</v>
      </c>
      <c r="J138">
        <f t="shared" si="28"/>
        <v>0.40739793121093609</v>
      </c>
      <c r="K138">
        <f t="shared" si="29"/>
        <v>0</v>
      </c>
      <c r="L138">
        <f t="shared" si="30"/>
        <v>0</v>
      </c>
      <c r="M138">
        <f t="shared" si="31"/>
        <v>0</v>
      </c>
      <c r="N138">
        <f t="shared" si="32"/>
        <v>0</v>
      </c>
      <c r="O138">
        <f t="shared" si="33"/>
        <v>0</v>
      </c>
      <c r="P138">
        <f t="shared" si="34"/>
        <v>0</v>
      </c>
      <c r="Q138">
        <f t="shared" si="35"/>
        <v>0</v>
      </c>
      <c r="R138">
        <f t="shared" si="36"/>
        <v>1</v>
      </c>
      <c r="S138">
        <f t="shared" si="37"/>
        <v>0</v>
      </c>
      <c r="T138">
        <f t="shared" si="38"/>
        <v>0</v>
      </c>
    </row>
    <row r="139" spans="1:20">
      <c r="A139" t="str">
        <f t="shared" si="26"/>
        <v>31-7</v>
      </c>
      <c r="B139">
        <v>31</v>
      </c>
      <c r="C139">
        <v>7</v>
      </c>
      <c r="D139" t="s">
        <v>58</v>
      </c>
      <c r="E139">
        <v>92460</v>
      </c>
      <c r="F139">
        <v>14217</v>
      </c>
      <c r="G139">
        <v>41424</v>
      </c>
      <c r="H139">
        <v>31829</v>
      </c>
      <c r="I139">
        <f t="shared" si="27"/>
        <v>0.56549219827174313</v>
      </c>
      <c r="J139">
        <f t="shared" si="28"/>
        <v>0.43450780172825687</v>
      </c>
      <c r="K139">
        <f t="shared" si="29"/>
        <v>0</v>
      </c>
      <c r="L139">
        <f t="shared" si="30"/>
        <v>0</v>
      </c>
      <c r="M139">
        <f t="shared" si="31"/>
        <v>0</v>
      </c>
      <c r="N139">
        <f t="shared" si="32"/>
        <v>0</v>
      </c>
      <c r="O139">
        <f t="shared" si="33"/>
        <v>0</v>
      </c>
      <c r="P139">
        <f t="shared" si="34"/>
        <v>0</v>
      </c>
      <c r="Q139">
        <f t="shared" si="35"/>
        <v>0</v>
      </c>
      <c r="R139">
        <f t="shared" si="36"/>
        <v>1</v>
      </c>
      <c r="S139">
        <f t="shared" si="37"/>
        <v>0</v>
      </c>
      <c r="T139">
        <f t="shared" si="38"/>
        <v>0</v>
      </c>
    </row>
    <row r="140" spans="1:20">
      <c r="A140" t="str">
        <f t="shared" si="26"/>
        <v>31-8</v>
      </c>
      <c r="B140">
        <v>31</v>
      </c>
      <c r="C140">
        <v>8</v>
      </c>
      <c r="D140" t="s">
        <v>60</v>
      </c>
      <c r="E140">
        <v>84928</v>
      </c>
      <c r="F140">
        <v>14056</v>
      </c>
      <c r="G140">
        <v>39401</v>
      </c>
      <c r="H140">
        <v>26481</v>
      </c>
      <c r="I140">
        <f t="shared" si="27"/>
        <v>0.59805409671837528</v>
      </c>
      <c r="J140">
        <f t="shared" si="28"/>
        <v>0.40194590328162472</v>
      </c>
      <c r="K140">
        <f t="shared" si="29"/>
        <v>0</v>
      </c>
      <c r="L140">
        <f t="shared" si="30"/>
        <v>0</v>
      </c>
      <c r="M140">
        <f t="shared" si="31"/>
        <v>0</v>
      </c>
      <c r="N140">
        <f t="shared" si="32"/>
        <v>0</v>
      </c>
      <c r="O140">
        <f t="shared" si="33"/>
        <v>0</v>
      </c>
      <c r="P140">
        <f t="shared" si="34"/>
        <v>0</v>
      </c>
      <c r="Q140">
        <f t="shared" si="35"/>
        <v>0</v>
      </c>
      <c r="R140">
        <f t="shared" si="36"/>
        <v>1</v>
      </c>
      <c r="S140">
        <f t="shared" si="37"/>
        <v>0</v>
      </c>
      <c r="T140">
        <f t="shared" si="38"/>
        <v>0</v>
      </c>
    </row>
    <row r="141" spans="1:20">
      <c r="A141" t="str">
        <f t="shared" si="26"/>
        <v>31-9</v>
      </c>
      <c r="B141">
        <v>31</v>
      </c>
      <c r="C141">
        <v>9</v>
      </c>
      <c r="D141" t="s">
        <v>63</v>
      </c>
      <c r="E141">
        <v>76394</v>
      </c>
      <c r="F141">
        <v>15596</v>
      </c>
      <c r="G141">
        <v>36732</v>
      </c>
      <c r="H141">
        <v>20995</v>
      </c>
      <c r="I141">
        <f t="shared" si="27"/>
        <v>0.63630536837181906</v>
      </c>
      <c r="J141">
        <f t="shared" si="28"/>
        <v>0.36369463162818094</v>
      </c>
      <c r="K141">
        <f t="shared" si="29"/>
        <v>0</v>
      </c>
      <c r="L141">
        <f t="shared" si="30"/>
        <v>0</v>
      </c>
      <c r="M141">
        <f t="shared" si="31"/>
        <v>0</v>
      </c>
      <c r="N141">
        <f t="shared" si="32"/>
        <v>0</v>
      </c>
      <c r="O141">
        <f t="shared" si="33"/>
        <v>0</v>
      </c>
      <c r="P141">
        <f t="shared" si="34"/>
        <v>0</v>
      </c>
      <c r="Q141">
        <f t="shared" si="35"/>
        <v>0</v>
      </c>
      <c r="R141">
        <f t="shared" si="36"/>
        <v>0</v>
      </c>
      <c r="S141">
        <f t="shared" si="37"/>
        <v>1</v>
      </c>
      <c r="T141">
        <f t="shared" si="38"/>
        <v>0</v>
      </c>
    </row>
    <row r="142" spans="1:20">
      <c r="A142" t="str">
        <f t="shared" si="26"/>
        <v>31-10</v>
      </c>
      <c r="B142">
        <v>31</v>
      </c>
      <c r="C142">
        <v>10</v>
      </c>
      <c r="D142" t="s">
        <v>120</v>
      </c>
      <c r="E142">
        <v>88317</v>
      </c>
      <c r="F142">
        <v>10849</v>
      </c>
      <c r="G142">
        <v>42845</v>
      </c>
      <c r="H142">
        <v>30222</v>
      </c>
      <c r="I142">
        <f t="shared" si="27"/>
        <v>0.58637962418054668</v>
      </c>
      <c r="J142">
        <f t="shared" si="28"/>
        <v>0.41362037581945338</v>
      </c>
      <c r="K142">
        <f t="shared" si="29"/>
        <v>0</v>
      </c>
      <c r="L142">
        <f t="shared" si="30"/>
        <v>0</v>
      </c>
      <c r="M142">
        <f t="shared" si="31"/>
        <v>0</v>
      </c>
      <c r="N142">
        <f t="shared" si="32"/>
        <v>0</v>
      </c>
      <c r="O142">
        <f t="shared" si="33"/>
        <v>0</v>
      </c>
      <c r="P142">
        <f t="shared" si="34"/>
        <v>0</v>
      </c>
      <c r="Q142">
        <f t="shared" si="35"/>
        <v>0</v>
      </c>
      <c r="R142">
        <f t="shared" si="36"/>
        <v>1</v>
      </c>
      <c r="S142">
        <f t="shared" si="37"/>
        <v>0</v>
      </c>
      <c r="T142">
        <f t="shared" si="38"/>
        <v>0</v>
      </c>
    </row>
    <row r="143" spans="1:20">
      <c r="A143" t="str">
        <f t="shared" si="26"/>
        <v>32-1</v>
      </c>
      <c r="B143">
        <v>32</v>
      </c>
      <c r="C143">
        <v>1</v>
      </c>
      <c r="D143" t="s">
        <v>3</v>
      </c>
      <c r="E143">
        <v>73631</v>
      </c>
      <c r="F143">
        <v>10223</v>
      </c>
      <c r="G143">
        <v>35243</v>
      </c>
      <c r="H143">
        <v>24047</v>
      </c>
      <c r="I143">
        <f t="shared" si="27"/>
        <v>0.59441727104064768</v>
      </c>
      <c r="J143">
        <f t="shared" si="28"/>
        <v>0.40558272895935232</v>
      </c>
      <c r="K143">
        <f t="shared" si="29"/>
        <v>0</v>
      </c>
      <c r="L143">
        <f t="shared" si="30"/>
        <v>0</v>
      </c>
      <c r="M143">
        <f t="shared" si="31"/>
        <v>0</v>
      </c>
      <c r="N143">
        <f t="shared" si="32"/>
        <v>0</v>
      </c>
      <c r="O143">
        <f t="shared" si="33"/>
        <v>0</v>
      </c>
      <c r="P143">
        <f t="shared" si="34"/>
        <v>0</v>
      </c>
      <c r="Q143">
        <f t="shared" si="35"/>
        <v>0</v>
      </c>
      <c r="R143">
        <f t="shared" si="36"/>
        <v>1</v>
      </c>
      <c r="S143">
        <f t="shared" si="37"/>
        <v>0</v>
      </c>
      <c r="T143">
        <f t="shared" si="38"/>
        <v>0</v>
      </c>
    </row>
    <row r="144" spans="1:20">
      <c r="A144" t="str">
        <f t="shared" si="26"/>
        <v>32-2</v>
      </c>
      <c r="B144">
        <v>32</v>
      </c>
      <c r="C144">
        <v>2</v>
      </c>
      <c r="D144" t="s">
        <v>6</v>
      </c>
      <c r="E144">
        <v>70144</v>
      </c>
      <c r="F144">
        <v>9680</v>
      </c>
      <c r="G144">
        <v>30363</v>
      </c>
      <c r="H144">
        <v>26175</v>
      </c>
      <c r="I144">
        <f t="shared" si="27"/>
        <v>0.53703703703703709</v>
      </c>
      <c r="J144">
        <f t="shared" si="28"/>
        <v>0.46296296296296297</v>
      </c>
      <c r="K144">
        <f t="shared" si="29"/>
        <v>0</v>
      </c>
      <c r="L144">
        <f t="shared" si="30"/>
        <v>0</v>
      </c>
      <c r="M144">
        <f t="shared" si="31"/>
        <v>0</v>
      </c>
      <c r="N144">
        <f t="shared" si="32"/>
        <v>0</v>
      </c>
      <c r="O144">
        <f t="shared" si="33"/>
        <v>0</v>
      </c>
      <c r="P144">
        <f t="shared" si="34"/>
        <v>0</v>
      </c>
      <c r="Q144">
        <f t="shared" si="35"/>
        <v>1</v>
      </c>
      <c r="R144">
        <f t="shared" si="36"/>
        <v>0</v>
      </c>
      <c r="S144">
        <f t="shared" si="37"/>
        <v>0</v>
      </c>
      <c r="T144">
        <f t="shared" si="38"/>
        <v>0</v>
      </c>
    </row>
    <row r="145" spans="1:20">
      <c r="A145" t="str">
        <f t="shared" si="26"/>
        <v>33-1</v>
      </c>
      <c r="B145">
        <v>33</v>
      </c>
      <c r="C145">
        <v>1</v>
      </c>
      <c r="D145" t="s">
        <v>3</v>
      </c>
      <c r="E145">
        <v>85985</v>
      </c>
      <c r="F145">
        <v>15388</v>
      </c>
      <c r="G145">
        <v>34702</v>
      </c>
      <c r="H145">
        <v>32700</v>
      </c>
      <c r="I145">
        <f t="shared" si="27"/>
        <v>0.51485119135930679</v>
      </c>
      <c r="J145">
        <f t="shared" si="28"/>
        <v>0.48514880864069315</v>
      </c>
      <c r="K145">
        <f t="shared" si="29"/>
        <v>0</v>
      </c>
      <c r="L145">
        <f t="shared" si="30"/>
        <v>0</v>
      </c>
      <c r="M145">
        <f t="shared" si="31"/>
        <v>0</v>
      </c>
      <c r="N145">
        <f t="shared" si="32"/>
        <v>0</v>
      </c>
      <c r="O145">
        <f t="shared" si="33"/>
        <v>0</v>
      </c>
      <c r="P145">
        <f t="shared" si="34"/>
        <v>1</v>
      </c>
      <c r="Q145">
        <f t="shared" si="35"/>
        <v>0</v>
      </c>
      <c r="R145">
        <f t="shared" si="36"/>
        <v>0</v>
      </c>
      <c r="S145">
        <f t="shared" si="37"/>
        <v>0</v>
      </c>
      <c r="T145">
        <f t="shared" si="38"/>
        <v>0</v>
      </c>
    </row>
    <row r="146" spans="1:20">
      <c r="A146" t="str">
        <f t="shared" si="26"/>
        <v>33-2</v>
      </c>
      <c r="B146">
        <v>33</v>
      </c>
      <c r="C146">
        <v>2</v>
      </c>
      <c r="D146" t="s">
        <v>6</v>
      </c>
      <c r="E146">
        <v>62199</v>
      </c>
      <c r="F146">
        <v>12294</v>
      </c>
      <c r="G146">
        <v>28289</v>
      </c>
      <c r="H146">
        <v>19651</v>
      </c>
      <c r="I146">
        <f t="shared" si="27"/>
        <v>0.59009178139340845</v>
      </c>
      <c r="J146">
        <f t="shared" si="28"/>
        <v>0.40990821860659155</v>
      </c>
      <c r="K146">
        <f t="shared" si="29"/>
        <v>0</v>
      </c>
      <c r="L146">
        <f t="shared" si="30"/>
        <v>0</v>
      </c>
      <c r="M146">
        <f t="shared" si="31"/>
        <v>0</v>
      </c>
      <c r="N146">
        <f t="shared" si="32"/>
        <v>0</v>
      </c>
      <c r="O146">
        <f t="shared" si="33"/>
        <v>0</v>
      </c>
      <c r="P146">
        <f t="shared" si="34"/>
        <v>0</v>
      </c>
      <c r="Q146">
        <f t="shared" si="35"/>
        <v>0</v>
      </c>
      <c r="R146">
        <f t="shared" si="36"/>
        <v>1</v>
      </c>
      <c r="S146">
        <f t="shared" si="37"/>
        <v>0</v>
      </c>
      <c r="T146">
        <f t="shared" si="38"/>
        <v>0</v>
      </c>
    </row>
    <row r="147" spans="1:20">
      <c r="A147" t="str">
        <f t="shared" si="26"/>
        <v>33-3</v>
      </c>
      <c r="B147">
        <v>33</v>
      </c>
      <c r="C147">
        <v>3</v>
      </c>
      <c r="D147" t="s">
        <v>9</v>
      </c>
      <c r="E147">
        <v>74202</v>
      </c>
      <c r="F147">
        <v>13636</v>
      </c>
      <c r="G147">
        <v>38612</v>
      </c>
      <c r="H147">
        <v>18886</v>
      </c>
      <c r="I147">
        <f t="shared" si="27"/>
        <v>0.67153640126613101</v>
      </c>
      <c r="J147">
        <f t="shared" si="28"/>
        <v>0.32846359873386899</v>
      </c>
      <c r="K147">
        <f t="shared" si="29"/>
        <v>0</v>
      </c>
      <c r="L147">
        <f t="shared" si="30"/>
        <v>0</v>
      </c>
      <c r="M147">
        <f t="shared" si="31"/>
        <v>0</v>
      </c>
      <c r="N147">
        <f t="shared" si="32"/>
        <v>0</v>
      </c>
      <c r="O147">
        <f t="shared" si="33"/>
        <v>0</v>
      </c>
      <c r="P147">
        <f t="shared" si="34"/>
        <v>0</v>
      </c>
      <c r="Q147">
        <f t="shared" si="35"/>
        <v>0</v>
      </c>
      <c r="R147">
        <f t="shared" si="36"/>
        <v>0</v>
      </c>
      <c r="S147">
        <f t="shared" si="37"/>
        <v>1</v>
      </c>
      <c r="T147">
        <f t="shared" si="38"/>
        <v>0</v>
      </c>
    </row>
    <row r="148" spans="1:20">
      <c r="A148" t="str">
        <f t="shared" si="26"/>
        <v>33-4</v>
      </c>
      <c r="B148">
        <v>33</v>
      </c>
      <c r="C148">
        <v>4</v>
      </c>
      <c r="D148" t="s">
        <v>12</v>
      </c>
      <c r="E148">
        <v>86608</v>
      </c>
      <c r="F148">
        <v>16840</v>
      </c>
      <c r="G148">
        <v>41753</v>
      </c>
      <c r="H148">
        <v>23950</v>
      </c>
      <c r="I148">
        <f t="shared" si="27"/>
        <v>0.6354808760634979</v>
      </c>
      <c r="J148">
        <f t="shared" si="28"/>
        <v>0.36451912393650215</v>
      </c>
      <c r="K148">
        <f t="shared" si="29"/>
        <v>0</v>
      </c>
      <c r="L148">
        <f t="shared" si="30"/>
        <v>0</v>
      </c>
      <c r="M148">
        <f t="shared" si="31"/>
        <v>0</v>
      </c>
      <c r="N148">
        <f t="shared" si="32"/>
        <v>0</v>
      </c>
      <c r="O148">
        <f t="shared" si="33"/>
        <v>0</v>
      </c>
      <c r="P148">
        <f t="shared" si="34"/>
        <v>0</v>
      </c>
      <c r="Q148">
        <f t="shared" si="35"/>
        <v>0</v>
      </c>
      <c r="R148">
        <f t="shared" si="36"/>
        <v>0</v>
      </c>
      <c r="S148">
        <f t="shared" si="37"/>
        <v>1</v>
      </c>
      <c r="T148">
        <f t="shared" si="38"/>
        <v>0</v>
      </c>
    </row>
    <row r="149" spans="1:20">
      <c r="A149" t="str">
        <f t="shared" si="26"/>
        <v>33-5</v>
      </c>
      <c r="B149">
        <v>33</v>
      </c>
      <c r="C149">
        <v>5</v>
      </c>
      <c r="D149" t="s">
        <v>15</v>
      </c>
      <c r="E149">
        <v>102425</v>
      </c>
      <c r="F149">
        <v>16534</v>
      </c>
      <c r="G149">
        <v>44301</v>
      </c>
      <c r="H149">
        <v>36123</v>
      </c>
      <c r="I149">
        <f t="shared" si="27"/>
        <v>0.55084303193076689</v>
      </c>
      <c r="J149">
        <f t="shared" si="28"/>
        <v>0.44915696806923305</v>
      </c>
      <c r="K149">
        <f t="shared" si="29"/>
        <v>0</v>
      </c>
      <c r="L149">
        <f t="shared" si="30"/>
        <v>0</v>
      </c>
      <c r="M149">
        <f t="shared" si="31"/>
        <v>0</v>
      </c>
      <c r="N149">
        <f t="shared" si="32"/>
        <v>0</v>
      </c>
      <c r="O149">
        <f t="shared" si="33"/>
        <v>0</v>
      </c>
      <c r="P149">
        <f t="shared" si="34"/>
        <v>0</v>
      </c>
      <c r="Q149">
        <f t="shared" si="35"/>
        <v>0</v>
      </c>
      <c r="R149">
        <f t="shared" si="36"/>
        <v>1</v>
      </c>
      <c r="S149">
        <f t="shared" si="37"/>
        <v>0</v>
      </c>
      <c r="T149">
        <f t="shared" si="38"/>
        <v>0</v>
      </c>
    </row>
    <row r="150" spans="1:20">
      <c r="A150" t="str">
        <f t="shared" si="26"/>
        <v>33-6</v>
      </c>
      <c r="B150">
        <v>33</v>
      </c>
      <c r="C150">
        <v>6</v>
      </c>
      <c r="D150" t="s">
        <v>55</v>
      </c>
      <c r="E150">
        <v>95142</v>
      </c>
      <c r="F150">
        <v>14279</v>
      </c>
      <c r="G150">
        <v>44222</v>
      </c>
      <c r="H150">
        <v>32315</v>
      </c>
      <c r="I150">
        <f t="shared" si="27"/>
        <v>0.57778590746958991</v>
      </c>
      <c r="J150">
        <f t="shared" si="28"/>
        <v>0.42221409253041015</v>
      </c>
      <c r="K150">
        <f t="shared" si="29"/>
        <v>0</v>
      </c>
      <c r="L150">
        <f t="shared" si="30"/>
        <v>0</v>
      </c>
      <c r="M150">
        <f t="shared" si="31"/>
        <v>0</v>
      </c>
      <c r="N150">
        <f t="shared" si="32"/>
        <v>0</v>
      </c>
      <c r="O150">
        <f t="shared" si="33"/>
        <v>0</v>
      </c>
      <c r="P150">
        <f t="shared" si="34"/>
        <v>0</v>
      </c>
      <c r="Q150">
        <f t="shared" si="35"/>
        <v>0</v>
      </c>
      <c r="R150">
        <f t="shared" si="36"/>
        <v>1</v>
      </c>
      <c r="S150">
        <f t="shared" si="37"/>
        <v>0</v>
      </c>
      <c r="T150">
        <f t="shared" si="38"/>
        <v>0</v>
      </c>
    </row>
    <row r="151" spans="1:20">
      <c r="A151" t="str">
        <f t="shared" si="26"/>
        <v>33-7</v>
      </c>
      <c r="B151">
        <v>33</v>
      </c>
      <c r="C151">
        <v>7</v>
      </c>
      <c r="D151" t="s">
        <v>58</v>
      </c>
      <c r="E151">
        <v>72630</v>
      </c>
      <c r="F151">
        <v>11107</v>
      </c>
      <c r="G151">
        <v>35988</v>
      </c>
      <c r="H151">
        <v>22363</v>
      </c>
      <c r="I151">
        <f t="shared" si="27"/>
        <v>0.61675035560658775</v>
      </c>
      <c r="J151">
        <f t="shared" si="28"/>
        <v>0.3832496443934123</v>
      </c>
      <c r="K151">
        <f t="shared" si="29"/>
        <v>0</v>
      </c>
      <c r="L151">
        <f t="shared" si="30"/>
        <v>0</v>
      </c>
      <c r="M151">
        <f t="shared" si="31"/>
        <v>0</v>
      </c>
      <c r="N151">
        <f t="shared" si="32"/>
        <v>0</v>
      </c>
      <c r="O151">
        <f t="shared" si="33"/>
        <v>0</v>
      </c>
      <c r="P151">
        <f t="shared" si="34"/>
        <v>0</v>
      </c>
      <c r="Q151">
        <f t="shared" si="35"/>
        <v>0</v>
      </c>
      <c r="R151">
        <f t="shared" si="36"/>
        <v>0</v>
      </c>
      <c r="S151">
        <f t="shared" si="37"/>
        <v>1</v>
      </c>
      <c r="T151">
        <f t="shared" si="38"/>
        <v>0</v>
      </c>
    </row>
    <row r="152" spans="1:20">
      <c r="A152" t="str">
        <f t="shared" si="26"/>
        <v>33-8</v>
      </c>
      <c r="B152">
        <v>33</v>
      </c>
      <c r="C152">
        <v>8</v>
      </c>
      <c r="D152" t="s">
        <v>60</v>
      </c>
      <c r="E152">
        <v>97836</v>
      </c>
      <c r="F152">
        <v>15552</v>
      </c>
      <c r="G152">
        <v>35222</v>
      </c>
      <c r="H152">
        <v>42523</v>
      </c>
      <c r="I152">
        <f t="shared" si="27"/>
        <v>0.45304521191073382</v>
      </c>
      <c r="J152">
        <f t="shared" si="28"/>
        <v>0.54695478808926623</v>
      </c>
      <c r="K152">
        <f t="shared" si="29"/>
        <v>0</v>
      </c>
      <c r="L152">
        <f t="shared" si="30"/>
        <v>0</v>
      </c>
      <c r="M152">
        <f t="shared" si="31"/>
        <v>0</v>
      </c>
      <c r="N152">
        <f t="shared" si="32"/>
        <v>1</v>
      </c>
      <c r="O152">
        <f t="shared" si="33"/>
        <v>0</v>
      </c>
      <c r="P152">
        <f t="shared" si="34"/>
        <v>0</v>
      </c>
      <c r="Q152">
        <f t="shared" si="35"/>
        <v>0</v>
      </c>
      <c r="R152">
        <f t="shared" si="36"/>
        <v>0</v>
      </c>
      <c r="S152">
        <f t="shared" si="37"/>
        <v>0</v>
      </c>
      <c r="T152">
        <f t="shared" si="38"/>
        <v>0</v>
      </c>
    </row>
    <row r="153" spans="1:20">
      <c r="A153" t="str">
        <f t="shared" si="26"/>
        <v>33-9</v>
      </c>
      <c r="B153">
        <v>33</v>
      </c>
      <c r="C153">
        <v>9</v>
      </c>
      <c r="D153" t="s">
        <v>63</v>
      </c>
      <c r="E153">
        <v>85602</v>
      </c>
      <c r="F153">
        <v>12002</v>
      </c>
      <c r="G153">
        <v>40383</v>
      </c>
      <c r="H153">
        <v>28521</v>
      </c>
      <c r="I153">
        <f t="shared" si="27"/>
        <v>0.58607628004179724</v>
      </c>
      <c r="J153">
        <f t="shared" si="28"/>
        <v>0.41392371995820271</v>
      </c>
      <c r="K153">
        <f t="shared" si="29"/>
        <v>0</v>
      </c>
      <c r="L153">
        <f t="shared" si="30"/>
        <v>0</v>
      </c>
      <c r="M153">
        <f t="shared" si="31"/>
        <v>0</v>
      </c>
      <c r="N153">
        <f t="shared" si="32"/>
        <v>0</v>
      </c>
      <c r="O153">
        <f t="shared" si="33"/>
        <v>0</v>
      </c>
      <c r="P153">
        <f t="shared" si="34"/>
        <v>0</v>
      </c>
      <c r="Q153">
        <f t="shared" si="35"/>
        <v>0</v>
      </c>
      <c r="R153">
        <f t="shared" si="36"/>
        <v>1</v>
      </c>
      <c r="S153">
        <f t="shared" si="37"/>
        <v>0</v>
      </c>
      <c r="T153">
        <f t="shared" si="38"/>
        <v>0</v>
      </c>
    </row>
    <row r="154" spans="1:20">
      <c r="A154" t="str">
        <f t="shared" si="26"/>
        <v>33-10</v>
      </c>
      <c r="B154">
        <v>33</v>
      </c>
      <c r="C154">
        <v>10</v>
      </c>
      <c r="D154" t="s">
        <v>120</v>
      </c>
      <c r="E154">
        <v>78491</v>
      </c>
      <c r="F154">
        <v>12697</v>
      </c>
      <c r="G154">
        <v>31972</v>
      </c>
      <c r="H154">
        <v>29439</v>
      </c>
      <c r="I154">
        <f t="shared" si="27"/>
        <v>0.52062334109524355</v>
      </c>
      <c r="J154">
        <f t="shared" si="28"/>
        <v>0.4793766589047565</v>
      </c>
      <c r="K154">
        <f t="shared" si="29"/>
        <v>0</v>
      </c>
      <c r="L154">
        <f t="shared" si="30"/>
        <v>0</v>
      </c>
      <c r="M154">
        <f t="shared" si="31"/>
        <v>0</v>
      </c>
      <c r="N154">
        <f t="shared" si="32"/>
        <v>0</v>
      </c>
      <c r="O154">
        <f t="shared" si="33"/>
        <v>0</v>
      </c>
      <c r="P154">
        <f t="shared" si="34"/>
        <v>0</v>
      </c>
      <c r="Q154">
        <f t="shared" si="35"/>
        <v>1</v>
      </c>
      <c r="R154">
        <f t="shared" si="36"/>
        <v>0</v>
      </c>
      <c r="S154">
        <f t="shared" si="37"/>
        <v>0</v>
      </c>
      <c r="T154">
        <f t="shared" si="38"/>
        <v>0</v>
      </c>
    </row>
    <row r="155" spans="1:20">
      <c r="A155" t="str">
        <f t="shared" si="26"/>
        <v>33-11</v>
      </c>
      <c r="B155">
        <v>33</v>
      </c>
      <c r="C155">
        <v>11</v>
      </c>
      <c r="D155" t="s">
        <v>123</v>
      </c>
      <c r="E155">
        <v>88103</v>
      </c>
      <c r="F155">
        <v>15100</v>
      </c>
      <c r="G155">
        <v>37812</v>
      </c>
      <c r="H155">
        <v>29759</v>
      </c>
      <c r="I155">
        <f t="shared" si="27"/>
        <v>0.55958917287001819</v>
      </c>
      <c r="J155">
        <f t="shared" si="28"/>
        <v>0.44041082712998181</v>
      </c>
      <c r="K155">
        <f t="shared" si="29"/>
        <v>0</v>
      </c>
      <c r="L155">
        <f t="shared" si="30"/>
        <v>0</v>
      </c>
      <c r="M155">
        <f t="shared" si="31"/>
        <v>0</v>
      </c>
      <c r="N155">
        <f t="shared" si="32"/>
        <v>0</v>
      </c>
      <c r="O155">
        <f t="shared" si="33"/>
        <v>0</v>
      </c>
      <c r="P155">
        <f t="shared" si="34"/>
        <v>0</v>
      </c>
      <c r="Q155">
        <f t="shared" si="35"/>
        <v>0</v>
      </c>
      <c r="R155">
        <f t="shared" si="36"/>
        <v>1</v>
      </c>
      <c r="S155">
        <f t="shared" si="37"/>
        <v>0</v>
      </c>
      <c r="T155">
        <f t="shared" si="38"/>
        <v>0</v>
      </c>
    </row>
    <row r="156" spans="1:20">
      <c r="A156" t="str">
        <f t="shared" si="26"/>
        <v>33-12</v>
      </c>
      <c r="B156">
        <v>33</v>
      </c>
      <c r="C156">
        <v>12</v>
      </c>
      <c r="D156" t="s">
        <v>125</v>
      </c>
      <c r="E156">
        <v>78577</v>
      </c>
      <c r="F156">
        <v>11232</v>
      </c>
      <c r="G156">
        <v>35378</v>
      </c>
      <c r="H156">
        <v>27636</v>
      </c>
      <c r="I156">
        <f t="shared" si="27"/>
        <v>0.56143079315707622</v>
      </c>
      <c r="J156">
        <f t="shared" si="28"/>
        <v>0.43856920684292378</v>
      </c>
      <c r="K156">
        <f t="shared" si="29"/>
        <v>0</v>
      </c>
      <c r="L156">
        <f t="shared" si="30"/>
        <v>0</v>
      </c>
      <c r="M156">
        <f t="shared" si="31"/>
        <v>0</v>
      </c>
      <c r="N156">
        <f t="shared" si="32"/>
        <v>0</v>
      </c>
      <c r="O156">
        <f t="shared" si="33"/>
        <v>0</v>
      </c>
      <c r="P156">
        <f t="shared" si="34"/>
        <v>0</v>
      </c>
      <c r="Q156">
        <f t="shared" si="35"/>
        <v>0</v>
      </c>
      <c r="R156">
        <f t="shared" si="36"/>
        <v>1</v>
      </c>
      <c r="S156">
        <f t="shared" si="37"/>
        <v>0</v>
      </c>
      <c r="T156">
        <f t="shared" si="38"/>
        <v>0</v>
      </c>
    </row>
    <row r="157" spans="1:20">
      <c r="A157" t="str">
        <f t="shared" si="26"/>
        <v>34-1</v>
      </c>
      <c r="B157">
        <v>34</v>
      </c>
      <c r="C157">
        <v>1</v>
      </c>
      <c r="D157" t="s">
        <v>3</v>
      </c>
      <c r="E157">
        <v>79066</v>
      </c>
      <c r="F157">
        <v>14414</v>
      </c>
      <c r="G157">
        <v>30693</v>
      </c>
      <c r="H157">
        <v>30250</v>
      </c>
      <c r="I157">
        <f t="shared" si="27"/>
        <v>0.50363454375399963</v>
      </c>
      <c r="J157">
        <f t="shared" si="28"/>
        <v>0.49636545624600037</v>
      </c>
      <c r="K157">
        <f t="shared" si="29"/>
        <v>0</v>
      </c>
      <c r="L157">
        <f t="shared" si="30"/>
        <v>0</v>
      </c>
      <c r="M157">
        <f t="shared" si="31"/>
        <v>0</v>
      </c>
      <c r="N157">
        <f t="shared" si="32"/>
        <v>0</v>
      </c>
      <c r="O157">
        <f t="shared" si="33"/>
        <v>0</v>
      </c>
      <c r="P157">
        <f t="shared" si="34"/>
        <v>1</v>
      </c>
      <c r="Q157">
        <f t="shared" si="35"/>
        <v>0</v>
      </c>
      <c r="R157">
        <f t="shared" si="36"/>
        <v>0</v>
      </c>
      <c r="S157">
        <f t="shared" si="37"/>
        <v>0</v>
      </c>
      <c r="T157">
        <f t="shared" si="38"/>
        <v>0</v>
      </c>
    </row>
    <row r="158" spans="1:20">
      <c r="A158" t="str">
        <f t="shared" si="26"/>
        <v>34-2</v>
      </c>
      <c r="B158">
        <v>34</v>
      </c>
      <c r="C158">
        <v>2</v>
      </c>
      <c r="D158" t="s">
        <v>6</v>
      </c>
      <c r="E158">
        <v>58298</v>
      </c>
      <c r="F158">
        <v>13307</v>
      </c>
      <c r="G158">
        <v>28209</v>
      </c>
      <c r="H158">
        <v>15013</v>
      </c>
      <c r="I158">
        <f t="shared" si="27"/>
        <v>0.65265374115034014</v>
      </c>
      <c r="J158">
        <f t="shared" si="28"/>
        <v>0.34734625884965992</v>
      </c>
      <c r="K158">
        <f t="shared" si="29"/>
        <v>0</v>
      </c>
      <c r="L158">
        <f t="shared" si="30"/>
        <v>0</v>
      </c>
      <c r="M158">
        <f t="shared" si="31"/>
        <v>0</v>
      </c>
      <c r="N158">
        <f t="shared" si="32"/>
        <v>0</v>
      </c>
      <c r="O158">
        <f t="shared" si="33"/>
        <v>0</v>
      </c>
      <c r="P158">
        <f t="shared" si="34"/>
        <v>0</v>
      </c>
      <c r="Q158">
        <f t="shared" si="35"/>
        <v>0</v>
      </c>
      <c r="R158">
        <f t="shared" si="36"/>
        <v>0</v>
      </c>
      <c r="S158">
        <f t="shared" si="37"/>
        <v>1</v>
      </c>
      <c r="T158">
        <f t="shared" si="38"/>
        <v>0</v>
      </c>
    </row>
    <row r="159" spans="1:20">
      <c r="A159" t="str">
        <f t="shared" si="26"/>
        <v>34-3</v>
      </c>
      <c r="B159">
        <v>34</v>
      </c>
      <c r="C159">
        <v>3</v>
      </c>
      <c r="D159" t="s">
        <v>9</v>
      </c>
      <c r="E159">
        <v>77209</v>
      </c>
      <c r="F159">
        <v>11911</v>
      </c>
      <c r="G159">
        <v>31133</v>
      </c>
      <c r="H159">
        <v>30572</v>
      </c>
      <c r="I159">
        <f t="shared" si="27"/>
        <v>0.50454582286686656</v>
      </c>
      <c r="J159">
        <f t="shared" si="28"/>
        <v>0.49545417713313344</v>
      </c>
      <c r="K159">
        <f t="shared" si="29"/>
        <v>0</v>
      </c>
      <c r="L159">
        <f t="shared" si="30"/>
        <v>0</v>
      </c>
      <c r="M159">
        <f t="shared" si="31"/>
        <v>0</v>
      </c>
      <c r="N159">
        <f t="shared" si="32"/>
        <v>0</v>
      </c>
      <c r="O159">
        <f t="shared" si="33"/>
        <v>0</v>
      </c>
      <c r="P159">
        <f t="shared" si="34"/>
        <v>1</v>
      </c>
      <c r="Q159">
        <f t="shared" si="35"/>
        <v>0</v>
      </c>
      <c r="R159">
        <f t="shared" si="36"/>
        <v>0</v>
      </c>
      <c r="S159">
        <f t="shared" si="37"/>
        <v>0</v>
      </c>
      <c r="T159">
        <f t="shared" si="38"/>
        <v>0</v>
      </c>
    </row>
    <row r="160" spans="1:20">
      <c r="A160" t="str">
        <f t="shared" si="26"/>
        <v>34-4</v>
      </c>
      <c r="B160">
        <v>34</v>
      </c>
      <c r="C160">
        <v>4</v>
      </c>
      <c r="D160" t="s">
        <v>12</v>
      </c>
      <c r="E160">
        <v>103151</v>
      </c>
      <c r="F160">
        <v>16505</v>
      </c>
      <c r="G160">
        <v>42479</v>
      </c>
      <c r="H160">
        <v>38596</v>
      </c>
      <c r="I160">
        <f t="shared" si="27"/>
        <v>0.52394696268886831</v>
      </c>
      <c r="J160">
        <f t="shared" si="28"/>
        <v>0.47605303731113169</v>
      </c>
      <c r="K160">
        <f t="shared" si="29"/>
        <v>0</v>
      </c>
      <c r="L160">
        <f t="shared" si="30"/>
        <v>0</v>
      </c>
      <c r="M160">
        <f t="shared" si="31"/>
        <v>0</v>
      </c>
      <c r="N160">
        <f t="shared" si="32"/>
        <v>0</v>
      </c>
      <c r="O160">
        <f t="shared" si="33"/>
        <v>0</v>
      </c>
      <c r="P160">
        <f t="shared" si="34"/>
        <v>0</v>
      </c>
      <c r="Q160">
        <f t="shared" si="35"/>
        <v>1</v>
      </c>
      <c r="R160">
        <f t="shared" si="36"/>
        <v>0</v>
      </c>
      <c r="S160">
        <f t="shared" si="37"/>
        <v>0</v>
      </c>
      <c r="T160">
        <f t="shared" si="38"/>
        <v>0</v>
      </c>
    </row>
    <row r="161" spans="1:20">
      <c r="A161" t="str">
        <f t="shared" si="26"/>
        <v>34-5</v>
      </c>
      <c r="B161">
        <v>34</v>
      </c>
      <c r="C161">
        <v>5</v>
      </c>
      <c r="D161" t="s">
        <v>15</v>
      </c>
      <c r="E161">
        <v>90857</v>
      </c>
      <c r="F161">
        <v>15400</v>
      </c>
      <c r="G161">
        <v>38671</v>
      </c>
      <c r="H161">
        <v>31581</v>
      </c>
      <c r="I161">
        <f t="shared" si="27"/>
        <v>0.55046119683425387</v>
      </c>
      <c r="J161">
        <f t="shared" si="28"/>
        <v>0.44953880316574618</v>
      </c>
      <c r="K161">
        <f t="shared" si="29"/>
        <v>0</v>
      </c>
      <c r="L161">
        <f t="shared" si="30"/>
        <v>0</v>
      </c>
      <c r="M161">
        <f t="shared" si="31"/>
        <v>0</v>
      </c>
      <c r="N161">
        <f t="shared" si="32"/>
        <v>0</v>
      </c>
      <c r="O161">
        <f t="shared" si="33"/>
        <v>0</v>
      </c>
      <c r="P161">
        <f t="shared" si="34"/>
        <v>0</v>
      </c>
      <c r="Q161">
        <f t="shared" si="35"/>
        <v>0</v>
      </c>
      <c r="R161">
        <f t="shared" si="36"/>
        <v>1</v>
      </c>
      <c r="S161">
        <f t="shared" si="37"/>
        <v>0</v>
      </c>
      <c r="T161">
        <f t="shared" si="38"/>
        <v>0</v>
      </c>
    </row>
    <row r="162" spans="1:20">
      <c r="A162" t="str">
        <f t="shared" si="26"/>
        <v>34-6</v>
      </c>
      <c r="B162">
        <v>34</v>
      </c>
      <c r="C162">
        <v>6</v>
      </c>
      <c r="D162" t="s">
        <v>55</v>
      </c>
      <c r="E162">
        <v>86125</v>
      </c>
      <c r="F162">
        <v>16290</v>
      </c>
      <c r="G162">
        <v>30141</v>
      </c>
      <c r="H162">
        <v>35208</v>
      </c>
      <c r="I162">
        <f t="shared" si="27"/>
        <v>0.46123123536702931</v>
      </c>
      <c r="J162">
        <f t="shared" si="28"/>
        <v>0.53876876463297063</v>
      </c>
      <c r="K162">
        <f t="shared" si="29"/>
        <v>0</v>
      </c>
      <c r="L162">
        <f t="shared" si="30"/>
        <v>0</v>
      </c>
      <c r="M162">
        <f t="shared" si="31"/>
        <v>0</v>
      </c>
      <c r="N162">
        <f t="shared" si="32"/>
        <v>1</v>
      </c>
      <c r="O162">
        <f t="shared" si="33"/>
        <v>0</v>
      </c>
      <c r="P162">
        <f t="shared" si="34"/>
        <v>0</v>
      </c>
      <c r="Q162">
        <f t="shared" si="35"/>
        <v>0</v>
      </c>
      <c r="R162">
        <f t="shared" si="36"/>
        <v>0</v>
      </c>
      <c r="S162">
        <f t="shared" si="37"/>
        <v>0</v>
      </c>
      <c r="T162">
        <f t="shared" si="38"/>
        <v>0</v>
      </c>
    </row>
    <row r="163" spans="1:20">
      <c r="A163" t="str">
        <f t="shared" si="26"/>
        <v>34-7</v>
      </c>
      <c r="B163">
        <v>34</v>
      </c>
      <c r="C163">
        <v>7</v>
      </c>
      <c r="D163" t="s">
        <v>58</v>
      </c>
      <c r="E163">
        <v>95953</v>
      </c>
      <c r="F163">
        <v>16577</v>
      </c>
      <c r="G163">
        <v>34667</v>
      </c>
      <c r="H163">
        <v>39804</v>
      </c>
      <c r="I163">
        <f t="shared" si="27"/>
        <v>0.46551006432033948</v>
      </c>
      <c r="J163">
        <f t="shared" si="28"/>
        <v>0.53448993567966052</v>
      </c>
      <c r="K163">
        <f t="shared" si="29"/>
        <v>0</v>
      </c>
      <c r="L163">
        <f t="shared" si="30"/>
        <v>0</v>
      </c>
      <c r="M163">
        <f t="shared" si="31"/>
        <v>0</v>
      </c>
      <c r="N163">
        <f t="shared" si="32"/>
        <v>1</v>
      </c>
      <c r="O163">
        <f t="shared" si="33"/>
        <v>0</v>
      </c>
      <c r="P163">
        <f t="shared" si="34"/>
        <v>0</v>
      </c>
      <c r="Q163">
        <f t="shared" si="35"/>
        <v>0</v>
      </c>
      <c r="R163">
        <f t="shared" si="36"/>
        <v>0</v>
      </c>
      <c r="S163">
        <f t="shared" si="37"/>
        <v>0</v>
      </c>
      <c r="T163">
        <f t="shared" si="38"/>
        <v>0</v>
      </c>
    </row>
    <row r="164" spans="1:20">
      <c r="A164" t="str">
        <f t="shared" si="26"/>
        <v>34-8</v>
      </c>
      <c r="B164">
        <v>34</v>
      </c>
      <c r="C164">
        <v>8</v>
      </c>
      <c r="D164" t="s">
        <v>60</v>
      </c>
      <c r="E164">
        <v>80625</v>
      </c>
      <c r="F164">
        <v>14324</v>
      </c>
      <c r="G164">
        <v>32173</v>
      </c>
      <c r="H164">
        <v>30016</v>
      </c>
      <c r="I164">
        <f t="shared" si="27"/>
        <v>0.51734229526121978</v>
      </c>
      <c r="J164">
        <f t="shared" si="28"/>
        <v>0.48265770473878017</v>
      </c>
      <c r="K164">
        <f t="shared" si="29"/>
        <v>0</v>
      </c>
      <c r="L164">
        <f t="shared" si="30"/>
        <v>0</v>
      </c>
      <c r="M164">
        <f t="shared" si="31"/>
        <v>0</v>
      </c>
      <c r="N164">
        <f t="shared" si="32"/>
        <v>0</v>
      </c>
      <c r="O164">
        <f t="shared" si="33"/>
        <v>0</v>
      </c>
      <c r="P164">
        <f t="shared" si="34"/>
        <v>1</v>
      </c>
      <c r="Q164">
        <f t="shared" si="35"/>
        <v>0</v>
      </c>
      <c r="R164">
        <f t="shared" si="36"/>
        <v>0</v>
      </c>
      <c r="S164">
        <f t="shared" si="37"/>
        <v>0</v>
      </c>
      <c r="T164">
        <f t="shared" si="38"/>
        <v>0</v>
      </c>
    </row>
    <row r="165" spans="1:20">
      <c r="A165" t="str">
        <f t="shared" si="26"/>
        <v>34-9</v>
      </c>
      <c r="B165">
        <v>34</v>
      </c>
      <c r="C165">
        <v>9</v>
      </c>
      <c r="D165" t="s">
        <v>63</v>
      </c>
      <c r="E165">
        <v>75525</v>
      </c>
      <c r="F165">
        <v>13368</v>
      </c>
      <c r="G165">
        <v>28256</v>
      </c>
      <c r="H165">
        <v>30200</v>
      </c>
      <c r="I165">
        <f t="shared" si="27"/>
        <v>0.48337210893663612</v>
      </c>
      <c r="J165">
        <f t="shared" si="28"/>
        <v>0.51662789106336393</v>
      </c>
      <c r="K165">
        <f t="shared" si="29"/>
        <v>0</v>
      </c>
      <c r="L165">
        <f t="shared" si="30"/>
        <v>0</v>
      </c>
      <c r="M165">
        <f t="shared" si="31"/>
        <v>0</v>
      </c>
      <c r="N165">
        <f t="shared" si="32"/>
        <v>0</v>
      </c>
      <c r="O165">
        <f t="shared" si="33"/>
        <v>1</v>
      </c>
      <c r="P165">
        <f t="shared" si="34"/>
        <v>0</v>
      </c>
      <c r="Q165">
        <f t="shared" si="35"/>
        <v>0</v>
      </c>
      <c r="R165">
        <f t="shared" si="36"/>
        <v>0</v>
      </c>
      <c r="S165">
        <f t="shared" si="37"/>
        <v>0</v>
      </c>
      <c r="T165">
        <f t="shared" si="38"/>
        <v>0</v>
      </c>
    </row>
    <row r="166" spans="1:20">
      <c r="A166" t="str">
        <f t="shared" si="26"/>
        <v>35-1</v>
      </c>
      <c r="B166">
        <v>35</v>
      </c>
      <c r="C166">
        <v>1</v>
      </c>
      <c r="D166" t="s">
        <v>3</v>
      </c>
      <c r="E166">
        <v>87058</v>
      </c>
      <c r="F166">
        <v>14952</v>
      </c>
      <c r="G166">
        <v>44733</v>
      </c>
      <c r="H166">
        <v>24053</v>
      </c>
      <c r="I166">
        <f t="shared" si="27"/>
        <v>0.65032128630826036</v>
      </c>
      <c r="J166">
        <f t="shared" si="28"/>
        <v>0.34967871369173958</v>
      </c>
      <c r="K166">
        <f t="shared" si="29"/>
        <v>0</v>
      </c>
      <c r="L166">
        <f t="shared" si="30"/>
        <v>0</v>
      </c>
      <c r="M166">
        <f t="shared" si="31"/>
        <v>0</v>
      </c>
      <c r="N166">
        <f t="shared" si="32"/>
        <v>0</v>
      </c>
      <c r="O166">
        <f t="shared" si="33"/>
        <v>0</v>
      </c>
      <c r="P166">
        <f t="shared" si="34"/>
        <v>0</v>
      </c>
      <c r="Q166">
        <f t="shared" si="35"/>
        <v>0</v>
      </c>
      <c r="R166">
        <f t="shared" si="36"/>
        <v>0</v>
      </c>
      <c r="S166">
        <f t="shared" si="37"/>
        <v>1</v>
      </c>
      <c r="T166">
        <f t="shared" si="38"/>
        <v>0</v>
      </c>
    </row>
    <row r="167" spans="1:20">
      <c r="A167" t="str">
        <f t="shared" si="26"/>
        <v>35-2</v>
      </c>
      <c r="B167">
        <v>35</v>
      </c>
      <c r="C167">
        <v>2</v>
      </c>
      <c r="D167" t="s">
        <v>6</v>
      </c>
      <c r="E167">
        <v>86864</v>
      </c>
      <c r="F167">
        <v>12230</v>
      </c>
      <c r="G167">
        <v>42572</v>
      </c>
      <c r="H167">
        <v>28709</v>
      </c>
      <c r="I167">
        <f t="shared" si="27"/>
        <v>0.59724190176905489</v>
      </c>
      <c r="J167">
        <f t="shared" si="28"/>
        <v>0.40275809823094511</v>
      </c>
      <c r="K167">
        <f t="shared" si="29"/>
        <v>0</v>
      </c>
      <c r="L167">
        <f t="shared" si="30"/>
        <v>0</v>
      </c>
      <c r="M167">
        <f t="shared" si="31"/>
        <v>0</v>
      </c>
      <c r="N167">
        <f t="shared" si="32"/>
        <v>0</v>
      </c>
      <c r="O167">
        <f t="shared" si="33"/>
        <v>0</v>
      </c>
      <c r="P167">
        <f t="shared" si="34"/>
        <v>0</v>
      </c>
      <c r="Q167">
        <f t="shared" si="35"/>
        <v>0</v>
      </c>
      <c r="R167">
        <f t="shared" si="36"/>
        <v>1</v>
      </c>
      <c r="S167">
        <f t="shared" si="37"/>
        <v>0</v>
      </c>
      <c r="T167">
        <f t="shared" si="38"/>
        <v>0</v>
      </c>
    </row>
    <row r="168" spans="1:20">
      <c r="A168" t="str">
        <f t="shared" si="26"/>
        <v>35-3</v>
      </c>
      <c r="B168">
        <v>35</v>
      </c>
      <c r="C168">
        <v>3</v>
      </c>
      <c r="D168" t="s">
        <v>9</v>
      </c>
      <c r="E168">
        <v>81381</v>
      </c>
      <c r="F168">
        <v>11387</v>
      </c>
      <c r="G168">
        <v>37722</v>
      </c>
      <c r="H168">
        <v>28557</v>
      </c>
      <c r="I168">
        <f t="shared" si="27"/>
        <v>0.5691395464626805</v>
      </c>
      <c r="J168">
        <f t="shared" si="28"/>
        <v>0.4308604535373195</v>
      </c>
      <c r="K168">
        <f t="shared" si="29"/>
        <v>0</v>
      </c>
      <c r="L168">
        <f t="shared" si="30"/>
        <v>0</v>
      </c>
      <c r="M168">
        <f t="shared" si="31"/>
        <v>0</v>
      </c>
      <c r="N168">
        <f t="shared" si="32"/>
        <v>0</v>
      </c>
      <c r="O168">
        <f t="shared" si="33"/>
        <v>0</v>
      </c>
      <c r="P168">
        <f t="shared" si="34"/>
        <v>0</v>
      </c>
      <c r="Q168">
        <f t="shared" si="35"/>
        <v>0</v>
      </c>
      <c r="R168">
        <f t="shared" si="36"/>
        <v>1</v>
      </c>
      <c r="S168">
        <f t="shared" si="37"/>
        <v>0</v>
      </c>
      <c r="T168">
        <f t="shared" si="38"/>
        <v>0</v>
      </c>
    </row>
    <row r="169" spans="1:20">
      <c r="A169" t="str">
        <f t="shared" si="26"/>
        <v>35-4</v>
      </c>
      <c r="B169">
        <v>35</v>
      </c>
      <c r="C169">
        <v>4</v>
      </c>
      <c r="D169" t="s">
        <v>12</v>
      </c>
      <c r="E169">
        <v>85025</v>
      </c>
      <c r="F169">
        <v>12759</v>
      </c>
      <c r="G169">
        <v>37998</v>
      </c>
      <c r="H169">
        <v>30112</v>
      </c>
      <c r="I169">
        <f t="shared" si="27"/>
        <v>0.55789164586697992</v>
      </c>
      <c r="J169">
        <f t="shared" si="28"/>
        <v>0.44210835413302013</v>
      </c>
      <c r="K169">
        <f t="shared" si="29"/>
        <v>0</v>
      </c>
      <c r="L169">
        <f t="shared" si="30"/>
        <v>0</v>
      </c>
      <c r="M169">
        <f t="shared" si="31"/>
        <v>0</v>
      </c>
      <c r="N169">
        <f t="shared" si="32"/>
        <v>0</v>
      </c>
      <c r="O169">
        <f t="shared" si="33"/>
        <v>0</v>
      </c>
      <c r="P169">
        <f t="shared" si="34"/>
        <v>0</v>
      </c>
      <c r="Q169">
        <f t="shared" si="35"/>
        <v>0</v>
      </c>
      <c r="R169">
        <f t="shared" si="36"/>
        <v>1</v>
      </c>
      <c r="S169">
        <f t="shared" si="37"/>
        <v>0</v>
      </c>
      <c r="T169">
        <f t="shared" si="38"/>
        <v>0</v>
      </c>
    </row>
    <row r="170" spans="1:20">
      <c r="A170" t="str">
        <f t="shared" si="26"/>
        <v>35-5</v>
      </c>
      <c r="B170">
        <v>35</v>
      </c>
      <c r="C170">
        <v>5</v>
      </c>
      <c r="D170" t="s">
        <v>15</v>
      </c>
      <c r="E170">
        <v>97365</v>
      </c>
      <c r="F170">
        <v>14184</v>
      </c>
      <c r="G170">
        <v>36516</v>
      </c>
      <c r="H170">
        <v>41799</v>
      </c>
      <c r="I170">
        <f t="shared" si="27"/>
        <v>0.46627082934303771</v>
      </c>
      <c r="J170">
        <f t="shared" si="28"/>
        <v>0.53372917065696224</v>
      </c>
      <c r="K170">
        <f t="shared" si="29"/>
        <v>0</v>
      </c>
      <c r="L170">
        <f t="shared" si="30"/>
        <v>0</v>
      </c>
      <c r="M170">
        <f t="shared" si="31"/>
        <v>0</v>
      </c>
      <c r="N170">
        <f t="shared" si="32"/>
        <v>1</v>
      </c>
      <c r="O170">
        <f t="shared" si="33"/>
        <v>0</v>
      </c>
      <c r="P170">
        <f t="shared" si="34"/>
        <v>0</v>
      </c>
      <c r="Q170">
        <f t="shared" si="35"/>
        <v>0</v>
      </c>
      <c r="R170">
        <f t="shared" si="36"/>
        <v>0</v>
      </c>
      <c r="S170">
        <f t="shared" si="37"/>
        <v>0</v>
      </c>
      <c r="T170">
        <f t="shared" si="38"/>
        <v>0</v>
      </c>
    </row>
    <row r="171" spans="1:20">
      <c r="A171" t="str">
        <f t="shared" si="26"/>
        <v>35-6</v>
      </c>
      <c r="B171">
        <v>35</v>
      </c>
      <c r="C171">
        <v>6</v>
      </c>
      <c r="D171" t="s">
        <v>55</v>
      </c>
      <c r="E171">
        <v>85283</v>
      </c>
      <c r="F171">
        <v>12785</v>
      </c>
      <c r="G171">
        <v>34684</v>
      </c>
      <c r="H171">
        <v>33478</v>
      </c>
      <c r="I171">
        <f t="shared" si="27"/>
        <v>0.50884657140342127</v>
      </c>
      <c r="J171">
        <f t="shared" si="28"/>
        <v>0.49115342859657873</v>
      </c>
      <c r="K171">
        <f t="shared" si="29"/>
        <v>0</v>
      </c>
      <c r="L171">
        <f t="shared" si="30"/>
        <v>0</v>
      </c>
      <c r="M171">
        <f t="shared" si="31"/>
        <v>0</v>
      </c>
      <c r="N171">
        <f t="shared" si="32"/>
        <v>0</v>
      </c>
      <c r="O171">
        <f t="shared" si="33"/>
        <v>0</v>
      </c>
      <c r="P171">
        <f t="shared" si="34"/>
        <v>1</v>
      </c>
      <c r="Q171">
        <f t="shared" si="35"/>
        <v>0</v>
      </c>
      <c r="R171">
        <f t="shared" si="36"/>
        <v>0</v>
      </c>
      <c r="S171">
        <f t="shared" si="37"/>
        <v>0</v>
      </c>
      <c r="T171">
        <f t="shared" si="38"/>
        <v>0</v>
      </c>
    </row>
    <row r="172" spans="1:20">
      <c r="A172" t="str">
        <f t="shared" si="26"/>
        <v>35-7</v>
      </c>
      <c r="B172">
        <v>35</v>
      </c>
      <c r="C172">
        <v>7</v>
      </c>
      <c r="D172" t="s">
        <v>58</v>
      </c>
      <c r="E172">
        <v>95244</v>
      </c>
      <c r="F172">
        <v>16978</v>
      </c>
      <c r="G172">
        <v>36778</v>
      </c>
      <c r="H172">
        <v>37360</v>
      </c>
      <c r="I172">
        <f t="shared" si="27"/>
        <v>0.49607488737219779</v>
      </c>
      <c r="J172">
        <f t="shared" si="28"/>
        <v>0.50392511262780215</v>
      </c>
      <c r="K172">
        <f t="shared" si="29"/>
        <v>0</v>
      </c>
      <c r="L172">
        <f t="shared" si="30"/>
        <v>0</v>
      </c>
      <c r="M172">
        <f t="shared" si="31"/>
        <v>0</v>
      </c>
      <c r="N172">
        <f t="shared" si="32"/>
        <v>0</v>
      </c>
      <c r="O172">
        <f t="shared" si="33"/>
        <v>1</v>
      </c>
      <c r="P172">
        <f t="shared" si="34"/>
        <v>0</v>
      </c>
      <c r="Q172">
        <f t="shared" si="35"/>
        <v>0</v>
      </c>
      <c r="R172">
        <f t="shared" si="36"/>
        <v>0</v>
      </c>
      <c r="S172">
        <f t="shared" si="37"/>
        <v>0</v>
      </c>
      <c r="T172">
        <f t="shared" si="38"/>
        <v>0</v>
      </c>
    </row>
    <row r="173" spans="1:20">
      <c r="A173" t="str">
        <f t="shared" si="26"/>
        <v>35-8</v>
      </c>
      <c r="B173">
        <v>35</v>
      </c>
      <c r="C173">
        <v>8</v>
      </c>
      <c r="D173" t="s">
        <v>60</v>
      </c>
      <c r="E173">
        <v>78874</v>
      </c>
      <c r="F173">
        <v>13245</v>
      </c>
      <c r="G173">
        <v>39902</v>
      </c>
      <c r="H173">
        <v>23059</v>
      </c>
      <c r="I173">
        <f t="shared" si="27"/>
        <v>0.63375740537793235</v>
      </c>
      <c r="J173">
        <f t="shared" si="28"/>
        <v>0.36624259462206765</v>
      </c>
      <c r="K173">
        <f t="shared" si="29"/>
        <v>0</v>
      </c>
      <c r="L173">
        <f t="shared" si="30"/>
        <v>0</v>
      </c>
      <c r="M173">
        <f t="shared" si="31"/>
        <v>0</v>
      </c>
      <c r="N173">
        <f t="shared" si="32"/>
        <v>0</v>
      </c>
      <c r="O173">
        <f t="shared" si="33"/>
        <v>0</v>
      </c>
      <c r="P173">
        <f t="shared" si="34"/>
        <v>0</v>
      </c>
      <c r="Q173">
        <f t="shared" si="35"/>
        <v>0</v>
      </c>
      <c r="R173">
        <f t="shared" si="36"/>
        <v>0</v>
      </c>
      <c r="S173">
        <f t="shared" si="37"/>
        <v>1</v>
      </c>
      <c r="T173">
        <f t="shared" si="38"/>
        <v>0</v>
      </c>
    </row>
    <row r="174" spans="1:20">
      <c r="A174" t="str">
        <f t="shared" si="26"/>
        <v>36-1</v>
      </c>
      <c r="B174">
        <v>36</v>
      </c>
      <c r="C174">
        <v>1</v>
      </c>
      <c r="D174" t="s">
        <v>3</v>
      </c>
      <c r="E174">
        <v>82219</v>
      </c>
      <c r="F174">
        <v>16060</v>
      </c>
      <c r="G174">
        <v>34316</v>
      </c>
      <c r="H174">
        <v>27283</v>
      </c>
      <c r="I174">
        <f t="shared" si="27"/>
        <v>0.55708696569749505</v>
      </c>
      <c r="J174">
        <f t="shared" si="28"/>
        <v>0.44291303430250489</v>
      </c>
      <c r="K174">
        <f t="shared" si="29"/>
        <v>0</v>
      </c>
      <c r="L174">
        <f t="shared" si="30"/>
        <v>0</v>
      </c>
      <c r="M174">
        <f t="shared" si="31"/>
        <v>0</v>
      </c>
      <c r="N174">
        <f t="shared" si="32"/>
        <v>0</v>
      </c>
      <c r="O174">
        <f t="shared" si="33"/>
        <v>0</v>
      </c>
      <c r="P174">
        <f t="shared" si="34"/>
        <v>0</v>
      </c>
      <c r="Q174">
        <f t="shared" si="35"/>
        <v>0</v>
      </c>
      <c r="R174">
        <f t="shared" si="36"/>
        <v>1</v>
      </c>
      <c r="S174">
        <f t="shared" si="37"/>
        <v>0</v>
      </c>
      <c r="T174">
        <f t="shared" si="38"/>
        <v>0</v>
      </c>
    </row>
    <row r="175" spans="1:20">
      <c r="A175" t="str">
        <f t="shared" si="26"/>
        <v>36-2</v>
      </c>
      <c r="B175">
        <v>36</v>
      </c>
      <c r="C175">
        <v>2</v>
      </c>
      <c r="D175" t="s">
        <v>6</v>
      </c>
      <c r="E175">
        <v>91553</v>
      </c>
      <c r="F175">
        <v>15010</v>
      </c>
      <c r="G175">
        <v>39300</v>
      </c>
      <c r="H175">
        <v>31360</v>
      </c>
      <c r="I175">
        <f t="shared" si="27"/>
        <v>0.5561845457118596</v>
      </c>
      <c r="J175">
        <f t="shared" si="28"/>
        <v>0.4438154542881404</v>
      </c>
      <c r="K175">
        <f t="shared" si="29"/>
        <v>0</v>
      </c>
      <c r="L175">
        <f t="shared" si="30"/>
        <v>0</v>
      </c>
      <c r="M175">
        <f t="shared" si="31"/>
        <v>0</v>
      </c>
      <c r="N175">
        <f t="shared" si="32"/>
        <v>0</v>
      </c>
      <c r="O175">
        <f t="shared" si="33"/>
        <v>0</v>
      </c>
      <c r="P175">
        <f t="shared" si="34"/>
        <v>0</v>
      </c>
      <c r="Q175">
        <f t="shared" si="35"/>
        <v>0</v>
      </c>
      <c r="R175">
        <f t="shared" si="36"/>
        <v>1</v>
      </c>
      <c r="S175">
        <f t="shared" si="37"/>
        <v>0</v>
      </c>
      <c r="T175">
        <f t="shared" si="38"/>
        <v>0</v>
      </c>
    </row>
    <row r="176" spans="1:20">
      <c r="A176" t="str">
        <f t="shared" si="26"/>
        <v>37-1</v>
      </c>
      <c r="B176">
        <v>37</v>
      </c>
      <c r="C176">
        <v>1</v>
      </c>
      <c r="D176" t="s">
        <v>3</v>
      </c>
      <c r="E176">
        <v>65517</v>
      </c>
      <c r="F176">
        <v>13887</v>
      </c>
      <c r="G176">
        <v>27863</v>
      </c>
      <c r="H176">
        <v>21357</v>
      </c>
      <c r="I176">
        <f t="shared" si="27"/>
        <v>0.5660910199106054</v>
      </c>
      <c r="J176">
        <f t="shared" si="28"/>
        <v>0.43390898008939455</v>
      </c>
      <c r="K176">
        <f t="shared" si="29"/>
        <v>0</v>
      </c>
      <c r="L176">
        <f t="shared" si="30"/>
        <v>0</v>
      </c>
      <c r="M176">
        <f t="shared" si="31"/>
        <v>0</v>
      </c>
      <c r="N176">
        <f t="shared" si="32"/>
        <v>0</v>
      </c>
      <c r="O176">
        <f t="shared" si="33"/>
        <v>0</v>
      </c>
      <c r="P176">
        <f t="shared" si="34"/>
        <v>0</v>
      </c>
      <c r="Q176">
        <f t="shared" si="35"/>
        <v>0</v>
      </c>
      <c r="R176">
        <f t="shared" si="36"/>
        <v>1</v>
      </c>
      <c r="S176">
        <f t="shared" si="37"/>
        <v>0</v>
      </c>
      <c r="T176">
        <f t="shared" si="38"/>
        <v>0</v>
      </c>
    </row>
    <row r="177" spans="1:20">
      <c r="A177" t="str">
        <f t="shared" si="26"/>
        <v>37-2</v>
      </c>
      <c r="B177">
        <v>37</v>
      </c>
      <c r="C177">
        <v>2</v>
      </c>
      <c r="D177" t="s">
        <v>6</v>
      </c>
      <c r="E177">
        <v>84336</v>
      </c>
      <c r="F177">
        <v>13323</v>
      </c>
      <c r="G177">
        <v>32904</v>
      </c>
      <c r="H177">
        <v>33701</v>
      </c>
      <c r="I177">
        <f t="shared" si="27"/>
        <v>0.49401696569326625</v>
      </c>
      <c r="J177">
        <f t="shared" si="28"/>
        <v>0.50598303430673375</v>
      </c>
      <c r="K177">
        <f t="shared" si="29"/>
        <v>0</v>
      </c>
      <c r="L177">
        <f t="shared" si="30"/>
        <v>0</v>
      </c>
      <c r="M177">
        <f t="shared" si="31"/>
        <v>0</v>
      </c>
      <c r="N177">
        <f t="shared" si="32"/>
        <v>0</v>
      </c>
      <c r="O177">
        <f t="shared" si="33"/>
        <v>1</v>
      </c>
      <c r="P177">
        <f t="shared" si="34"/>
        <v>0</v>
      </c>
      <c r="Q177">
        <f t="shared" si="35"/>
        <v>0</v>
      </c>
      <c r="R177">
        <f t="shared" si="36"/>
        <v>0</v>
      </c>
      <c r="S177">
        <f t="shared" si="37"/>
        <v>0</v>
      </c>
      <c r="T177">
        <f t="shared" si="38"/>
        <v>0</v>
      </c>
    </row>
    <row r="178" spans="1:20">
      <c r="A178" t="str">
        <f t="shared" si="26"/>
        <v>37-3</v>
      </c>
      <c r="B178">
        <v>37</v>
      </c>
      <c r="C178">
        <v>3</v>
      </c>
      <c r="D178" t="s">
        <v>9</v>
      </c>
      <c r="E178">
        <v>94454</v>
      </c>
      <c r="F178">
        <v>15175</v>
      </c>
      <c r="G178">
        <v>38656</v>
      </c>
      <c r="H178">
        <v>35986</v>
      </c>
      <c r="I178">
        <f t="shared" si="27"/>
        <v>0.5178853728463868</v>
      </c>
      <c r="J178">
        <f t="shared" si="28"/>
        <v>0.48211462715361325</v>
      </c>
      <c r="K178">
        <f t="shared" si="29"/>
        <v>0</v>
      </c>
      <c r="L178">
        <f t="shared" si="30"/>
        <v>0</v>
      </c>
      <c r="M178">
        <f t="shared" si="31"/>
        <v>0</v>
      </c>
      <c r="N178">
        <f t="shared" si="32"/>
        <v>0</v>
      </c>
      <c r="O178">
        <f t="shared" si="33"/>
        <v>0</v>
      </c>
      <c r="P178">
        <f t="shared" si="34"/>
        <v>1</v>
      </c>
      <c r="Q178">
        <f t="shared" si="35"/>
        <v>0</v>
      </c>
      <c r="R178">
        <f t="shared" si="36"/>
        <v>0</v>
      </c>
      <c r="S178">
        <f t="shared" si="37"/>
        <v>0</v>
      </c>
      <c r="T178">
        <f t="shared" si="38"/>
        <v>0</v>
      </c>
    </row>
    <row r="179" spans="1:20">
      <c r="A179" t="str">
        <f t="shared" si="26"/>
        <v>37-4</v>
      </c>
      <c r="B179">
        <v>37</v>
      </c>
      <c r="C179">
        <v>4</v>
      </c>
      <c r="D179" t="s">
        <v>12</v>
      </c>
      <c r="E179">
        <v>88201</v>
      </c>
      <c r="F179">
        <v>15128</v>
      </c>
      <c r="G179">
        <v>35733</v>
      </c>
      <c r="H179">
        <v>32979</v>
      </c>
      <c r="I179">
        <f t="shared" si="27"/>
        <v>0.52004016765630456</v>
      </c>
      <c r="J179">
        <f t="shared" si="28"/>
        <v>0.47995983234369544</v>
      </c>
      <c r="K179">
        <f t="shared" si="29"/>
        <v>0</v>
      </c>
      <c r="L179">
        <f t="shared" si="30"/>
        <v>0</v>
      </c>
      <c r="M179">
        <f t="shared" si="31"/>
        <v>0</v>
      </c>
      <c r="N179">
        <f t="shared" si="32"/>
        <v>0</v>
      </c>
      <c r="O179">
        <f t="shared" si="33"/>
        <v>0</v>
      </c>
      <c r="P179">
        <f t="shared" si="34"/>
        <v>0</v>
      </c>
      <c r="Q179">
        <f t="shared" si="35"/>
        <v>1</v>
      </c>
      <c r="R179">
        <f t="shared" si="36"/>
        <v>0</v>
      </c>
      <c r="S179">
        <f t="shared" si="37"/>
        <v>0</v>
      </c>
      <c r="T179">
        <f t="shared" si="38"/>
        <v>0</v>
      </c>
    </row>
    <row r="180" spans="1:20">
      <c r="A180" t="str">
        <f t="shared" si="26"/>
        <v>37-5</v>
      </c>
      <c r="B180">
        <v>37</v>
      </c>
      <c r="C180">
        <v>5</v>
      </c>
      <c r="D180" t="s">
        <v>15</v>
      </c>
      <c r="E180">
        <v>80427</v>
      </c>
      <c r="F180">
        <v>13083</v>
      </c>
      <c r="G180">
        <v>30137</v>
      </c>
      <c r="H180">
        <v>33351</v>
      </c>
      <c r="I180">
        <f t="shared" si="27"/>
        <v>0.47468813004032256</v>
      </c>
      <c r="J180">
        <f t="shared" si="28"/>
        <v>0.52531186995967738</v>
      </c>
      <c r="K180">
        <f t="shared" si="29"/>
        <v>0</v>
      </c>
      <c r="L180">
        <f t="shared" si="30"/>
        <v>0</v>
      </c>
      <c r="M180">
        <f t="shared" si="31"/>
        <v>0</v>
      </c>
      <c r="N180">
        <f t="shared" si="32"/>
        <v>1</v>
      </c>
      <c r="O180">
        <f t="shared" si="33"/>
        <v>0</v>
      </c>
      <c r="P180">
        <f t="shared" si="34"/>
        <v>0</v>
      </c>
      <c r="Q180">
        <f t="shared" si="35"/>
        <v>0</v>
      </c>
      <c r="R180">
        <f t="shared" si="36"/>
        <v>0</v>
      </c>
      <c r="S180">
        <f t="shared" si="37"/>
        <v>0</v>
      </c>
      <c r="T180">
        <f t="shared" si="38"/>
        <v>0</v>
      </c>
    </row>
    <row r="181" spans="1:20">
      <c r="A181" t="str">
        <f t="shared" si="26"/>
        <v>38-1</v>
      </c>
      <c r="B181">
        <v>38</v>
      </c>
      <c r="C181">
        <v>1</v>
      </c>
      <c r="D181" t="s">
        <v>3</v>
      </c>
      <c r="E181">
        <v>80612</v>
      </c>
      <c r="F181">
        <v>14067</v>
      </c>
      <c r="G181">
        <v>34515</v>
      </c>
      <c r="H181">
        <v>29460</v>
      </c>
      <c r="I181">
        <f t="shared" si="27"/>
        <v>0.53950762016412657</v>
      </c>
      <c r="J181">
        <f t="shared" si="28"/>
        <v>0.46049237983587338</v>
      </c>
      <c r="K181">
        <f t="shared" si="29"/>
        <v>0</v>
      </c>
      <c r="L181">
        <f t="shared" si="30"/>
        <v>0</v>
      </c>
      <c r="M181">
        <f t="shared" si="31"/>
        <v>0</v>
      </c>
      <c r="N181">
        <f t="shared" si="32"/>
        <v>0</v>
      </c>
      <c r="O181">
        <f t="shared" si="33"/>
        <v>0</v>
      </c>
      <c r="P181">
        <f t="shared" si="34"/>
        <v>0</v>
      </c>
      <c r="Q181">
        <f t="shared" si="35"/>
        <v>1</v>
      </c>
      <c r="R181">
        <f t="shared" si="36"/>
        <v>0</v>
      </c>
      <c r="S181">
        <f t="shared" si="37"/>
        <v>0</v>
      </c>
      <c r="T181">
        <f t="shared" si="38"/>
        <v>0</v>
      </c>
    </row>
    <row r="182" spans="1:20">
      <c r="A182" t="str">
        <f t="shared" si="26"/>
        <v>38-2</v>
      </c>
      <c r="B182">
        <v>38</v>
      </c>
      <c r="C182">
        <v>2</v>
      </c>
      <c r="D182" t="s">
        <v>6</v>
      </c>
      <c r="E182">
        <v>75032</v>
      </c>
      <c r="F182">
        <v>13592</v>
      </c>
      <c r="G182">
        <v>34938</v>
      </c>
      <c r="H182">
        <v>23454</v>
      </c>
      <c r="I182">
        <f t="shared" si="27"/>
        <v>0.59833538840937117</v>
      </c>
      <c r="J182">
        <f t="shared" si="28"/>
        <v>0.40166461159062883</v>
      </c>
      <c r="K182">
        <f t="shared" si="29"/>
        <v>0</v>
      </c>
      <c r="L182">
        <f t="shared" si="30"/>
        <v>0</v>
      </c>
      <c r="M182">
        <f t="shared" si="31"/>
        <v>0</v>
      </c>
      <c r="N182">
        <f t="shared" si="32"/>
        <v>0</v>
      </c>
      <c r="O182">
        <f t="shared" si="33"/>
        <v>0</v>
      </c>
      <c r="P182">
        <f t="shared" si="34"/>
        <v>0</v>
      </c>
      <c r="Q182">
        <f t="shared" si="35"/>
        <v>0</v>
      </c>
      <c r="R182">
        <f t="shared" si="36"/>
        <v>1</v>
      </c>
      <c r="S182">
        <f t="shared" si="37"/>
        <v>0</v>
      </c>
      <c r="T182">
        <f t="shared" si="38"/>
        <v>0</v>
      </c>
    </row>
    <row r="183" spans="1:20">
      <c r="A183" t="str">
        <f t="shared" si="26"/>
        <v>38-3</v>
      </c>
      <c r="B183">
        <v>38</v>
      </c>
      <c r="C183">
        <v>3</v>
      </c>
      <c r="D183" t="s">
        <v>9</v>
      </c>
      <c r="E183">
        <v>59928</v>
      </c>
      <c r="F183">
        <v>12423</v>
      </c>
      <c r="G183">
        <v>29076</v>
      </c>
      <c r="H183">
        <v>16339</v>
      </c>
      <c r="I183">
        <f t="shared" si="27"/>
        <v>0.64022899922932952</v>
      </c>
      <c r="J183">
        <f t="shared" si="28"/>
        <v>0.35977100077067048</v>
      </c>
      <c r="K183">
        <f t="shared" si="29"/>
        <v>0</v>
      </c>
      <c r="L183">
        <f t="shared" si="30"/>
        <v>0</v>
      </c>
      <c r="M183">
        <f t="shared" si="31"/>
        <v>0</v>
      </c>
      <c r="N183">
        <f t="shared" si="32"/>
        <v>0</v>
      </c>
      <c r="O183">
        <f t="shared" si="33"/>
        <v>0</v>
      </c>
      <c r="P183">
        <f t="shared" si="34"/>
        <v>0</v>
      </c>
      <c r="Q183">
        <f t="shared" si="35"/>
        <v>0</v>
      </c>
      <c r="R183">
        <f t="shared" si="36"/>
        <v>0</v>
      </c>
      <c r="S183">
        <f t="shared" si="37"/>
        <v>1</v>
      </c>
      <c r="T183">
        <f t="shared" si="38"/>
        <v>0</v>
      </c>
    </row>
    <row r="184" spans="1:20">
      <c r="A184" t="str">
        <f t="shared" si="26"/>
        <v>38-4</v>
      </c>
      <c r="B184">
        <v>38</v>
      </c>
      <c r="C184">
        <v>4</v>
      </c>
      <c r="D184" t="s">
        <v>12</v>
      </c>
      <c r="E184">
        <v>87774</v>
      </c>
      <c r="F184">
        <v>15079</v>
      </c>
      <c r="G184">
        <v>36644</v>
      </c>
      <c r="H184">
        <v>32164</v>
      </c>
      <c r="I184">
        <f t="shared" si="27"/>
        <v>0.53255435414486685</v>
      </c>
      <c r="J184">
        <f t="shared" si="28"/>
        <v>0.46744564585513315</v>
      </c>
      <c r="K184">
        <f t="shared" si="29"/>
        <v>0</v>
      </c>
      <c r="L184">
        <f t="shared" si="30"/>
        <v>0</v>
      </c>
      <c r="M184">
        <f t="shared" si="31"/>
        <v>0</v>
      </c>
      <c r="N184">
        <f t="shared" si="32"/>
        <v>0</v>
      </c>
      <c r="O184">
        <f t="shared" si="33"/>
        <v>0</v>
      </c>
      <c r="P184">
        <f t="shared" si="34"/>
        <v>0</v>
      </c>
      <c r="Q184">
        <f t="shared" si="35"/>
        <v>1</v>
      </c>
      <c r="R184">
        <f t="shared" si="36"/>
        <v>0</v>
      </c>
      <c r="S184">
        <f t="shared" si="37"/>
        <v>0</v>
      </c>
      <c r="T184">
        <f t="shared" si="38"/>
        <v>0</v>
      </c>
    </row>
    <row r="185" spans="1:20">
      <c r="A185" t="str">
        <f t="shared" si="26"/>
        <v>38-5</v>
      </c>
      <c r="B185">
        <v>38</v>
      </c>
      <c r="C185">
        <v>5</v>
      </c>
      <c r="D185" t="s">
        <v>15</v>
      </c>
      <c r="E185">
        <v>97773</v>
      </c>
      <c r="F185">
        <v>16065</v>
      </c>
      <c r="G185">
        <v>42648</v>
      </c>
      <c r="H185">
        <v>34483</v>
      </c>
      <c r="I185">
        <f t="shared" si="27"/>
        <v>0.55292943174599063</v>
      </c>
      <c r="J185">
        <f t="shared" si="28"/>
        <v>0.44707056825400943</v>
      </c>
      <c r="K185">
        <f t="shared" si="29"/>
        <v>0</v>
      </c>
      <c r="L185">
        <f t="shared" si="30"/>
        <v>0</v>
      </c>
      <c r="M185">
        <f t="shared" si="31"/>
        <v>0</v>
      </c>
      <c r="N185">
        <f t="shared" si="32"/>
        <v>0</v>
      </c>
      <c r="O185">
        <f t="shared" si="33"/>
        <v>0</v>
      </c>
      <c r="P185">
        <f t="shared" si="34"/>
        <v>0</v>
      </c>
      <c r="Q185">
        <f t="shared" si="35"/>
        <v>0</v>
      </c>
      <c r="R185">
        <f t="shared" si="36"/>
        <v>1</v>
      </c>
      <c r="S185">
        <f t="shared" si="37"/>
        <v>0</v>
      </c>
      <c r="T185">
        <f t="shared" si="38"/>
        <v>0</v>
      </c>
    </row>
    <row r="186" spans="1:20">
      <c r="A186" t="str">
        <f t="shared" si="26"/>
        <v>38-6</v>
      </c>
      <c r="B186">
        <v>38</v>
      </c>
      <c r="C186">
        <v>6</v>
      </c>
      <c r="D186" t="s">
        <v>55</v>
      </c>
      <c r="E186">
        <v>77117</v>
      </c>
      <c r="F186">
        <v>14733</v>
      </c>
      <c r="G186">
        <v>25414</v>
      </c>
      <c r="H186">
        <v>33270</v>
      </c>
      <c r="I186">
        <f t="shared" si="27"/>
        <v>0.43306523072728514</v>
      </c>
      <c r="J186">
        <f t="shared" si="28"/>
        <v>0.56693476927271491</v>
      </c>
      <c r="K186">
        <f t="shared" si="29"/>
        <v>0</v>
      </c>
      <c r="L186">
        <f t="shared" si="30"/>
        <v>0</v>
      </c>
      <c r="M186">
        <f t="shared" si="31"/>
        <v>1</v>
      </c>
      <c r="N186">
        <f t="shared" si="32"/>
        <v>0</v>
      </c>
      <c r="O186">
        <f t="shared" si="33"/>
        <v>0</v>
      </c>
      <c r="P186">
        <f t="shared" si="34"/>
        <v>0</v>
      </c>
      <c r="Q186">
        <f t="shared" si="35"/>
        <v>0</v>
      </c>
      <c r="R186">
        <f t="shared" si="36"/>
        <v>0</v>
      </c>
      <c r="S186">
        <f t="shared" si="37"/>
        <v>0</v>
      </c>
      <c r="T186">
        <f t="shared" si="38"/>
        <v>0</v>
      </c>
    </row>
    <row r="187" spans="1:20">
      <c r="A187" t="str">
        <f t="shared" si="26"/>
        <v>38-7</v>
      </c>
      <c r="B187">
        <v>38</v>
      </c>
      <c r="C187">
        <v>7</v>
      </c>
      <c r="D187" t="s">
        <v>58</v>
      </c>
      <c r="E187">
        <v>87551</v>
      </c>
      <c r="F187">
        <v>15123</v>
      </c>
      <c r="G187">
        <v>32104</v>
      </c>
      <c r="H187">
        <v>35368</v>
      </c>
      <c r="I187">
        <f t="shared" si="27"/>
        <v>0.47581218875978182</v>
      </c>
      <c r="J187">
        <f t="shared" si="28"/>
        <v>0.52418781124021818</v>
      </c>
      <c r="K187">
        <f t="shared" si="29"/>
        <v>0</v>
      </c>
      <c r="L187">
        <f t="shared" si="30"/>
        <v>0</v>
      </c>
      <c r="M187">
        <f t="shared" si="31"/>
        <v>0</v>
      </c>
      <c r="N187">
        <f t="shared" si="32"/>
        <v>1</v>
      </c>
      <c r="O187">
        <f t="shared" si="33"/>
        <v>0</v>
      </c>
      <c r="P187">
        <f t="shared" si="34"/>
        <v>0</v>
      </c>
      <c r="Q187">
        <f t="shared" si="35"/>
        <v>0</v>
      </c>
      <c r="R187">
        <f t="shared" si="36"/>
        <v>0</v>
      </c>
      <c r="S187">
        <f t="shared" si="37"/>
        <v>0</v>
      </c>
      <c r="T187">
        <f t="shared" si="38"/>
        <v>0</v>
      </c>
    </row>
    <row r="188" spans="1:20">
      <c r="A188" t="str">
        <f t="shared" si="26"/>
        <v>38-8</v>
      </c>
      <c r="B188">
        <v>38</v>
      </c>
      <c r="C188">
        <v>8</v>
      </c>
      <c r="D188" t="s">
        <v>60</v>
      </c>
      <c r="E188">
        <v>74929</v>
      </c>
      <c r="F188">
        <v>13192</v>
      </c>
      <c r="G188">
        <v>27349</v>
      </c>
      <c r="H188">
        <v>30572</v>
      </c>
      <c r="I188">
        <f t="shared" si="27"/>
        <v>0.47217762124272716</v>
      </c>
      <c r="J188">
        <f t="shared" si="28"/>
        <v>0.52782237875727289</v>
      </c>
      <c r="K188">
        <f t="shared" si="29"/>
        <v>0</v>
      </c>
      <c r="L188">
        <f t="shared" si="30"/>
        <v>0</v>
      </c>
      <c r="M188">
        <f t="shared" si="31"/>
        <v>0</v>
      </c>
      <c r="N188">
        <f t="shared" si="32"/>
        <v>1</v>
      </c>
      <c r="O188">
        <f t="shared" si="33"/>
        <v>0</v>
      </c>
      <c r="P188">
        <f t="shared" si="34"/>
        <v>0</v>
      </c>
      <c r="Q188">
        <f t="shared" si="35"/>
        <v>0</v>
      </c>
      <c r="R188">
        <f t="shared" si="36"/>
        <v>0</v>
      </c>
      <c r="S188">
        <f t="shared" si="37"/>
        <v>0</v>
      </c>
      <c r="T188">
        <f t="shared" si="38"/>
        <v>0</v>
      </c>
    </row>
    <row r="189" spans="1:20">
      <c r="A189" t="str">
        <f t="shared" si="26"/>
        <v>38-9</v>
      </c>
      <c r="B189">
        <v>38</v>
      </c>
      <c r="C189">
        <v>9</v>
      </c>
      <c r="D189" t="s">
        <v>63</v>
      </c>
      <c r="E189">
        <v>93246</v>
      </c>
      <c r="F189">
        <v>16258</v>
      </c>
      <c r="G189">
        <v>37016</v>
      </c>
      <c r="H189">
        <v>35099</v>
      </c>
      <c r="I189">
        <f t="shared" si="27"/>
        <v>0.51329127088677806</v>
      </c>
      <c r="J189">
        <f t="shared" si="28"/>
        <v>0.48670872911322194</v>
      </c>
      <c r="K189">
        <f t="shared" si="29"/>
        <v>0</v>
      </c>
      <c r="L189">
        <f t="shared" si="30"/>
        <v>0</v>
      </c>
      <c r="M189">
        <f t="shared" si="31"/>
        <v>0</v>
      </c>
      <c r="N189">
        <f t="shared" si="32"/>
        <v>0</v>
      </c>
      <c r="O189">
        <f t="shared" si="33"/>
        <v>0</v>
      </c>
      <c r="P189">
        <f t="shared" si="34"/>
        <v>1</v>
      </c>
      <c r="Q189">
        <f t="shared" si="35"/>
        <v>0</v>
      </c>
      <c r="R189">
        <f t="shared" si="36"/>
        <v>0</v>
      </c>
      <c r="S189">
        <f t="shared" si="37"/>
        <v>0</v>
      </c>
      <c r="T189">
        <f t="shared" si="38"/>
        <v>0</v>
      </c>
    </row>
    <row r="190" spans="1:20">
      <c r="A190" t="str">
        <f t="shared" si="26"/>
        <v>38-10</v>
      </c>
      <c r="B190">
        <v>38</v>
      </c>
      <c r="C190">
        <v>10</v>
      </c>
      <c r="D190" t="s">
        <v>120</v>
      </c>
      <c r="E190">
        <v>87592</v>
      </c>
      <c r="F190">
        <v>17259</v>
      </c>
      <c r="G190">
        <v>31744</v>
      </c>
      <c r="H190">
        <v>34220</v>
      </c>
      <c r="I190">
        <f t="shared" si="27"/>
        <v>0.48123218725365352</v>
      </c>
      <c r="J190">
        <f t="shared" si="28"/>
        <v>0.51876781274634653</v>
      </c>
      <c r="K190">
        <f t="shared" si="29"/>
        <v>0</v>
      </c>
      <c r="L190">
        <f t="shared" si="30"/>
        <v>0</v>
      </c>
      <c r="M190">
        <f t="shared" si="31"/>
        <v>0</v>
      </c>
      <c r="N190">
        <f t="shared" si="32"/>
        <v>0</v>
      </c>
      <c r="O190">
        <f t="shared" si="33"/>
        <v>1</v>
      </c>
      <c r="P190">
        <f t="shared" si="34"/>
        <v>0</v>
      </c>
      <c r="Q190">
        <f t="shared" si="35"/>
        <v>0</v>
      </c>
      <c r="R190">
        <f t="shared" si="36"/>
        <v>0</v>
      </c>
      <c r="S190">
        <f t="shared" si="37"/>
        <v>0</v>
      </c>
      <c r="T190">
        <f t="shared" si="38"/>
        <v>0</v>
      </c>
    </row>
    <row r="191" spans="1:20">
      <c r="A191" t="str">
        <f t="shared" si="26"/>
        <v>39-1</v>
      </c>
      <c r="B191">
        <v>39</v>
      </c>
      <c r="C191">
        <v>1</v>
      </c>
      <c r="D191" t="s">
        <v>3</v>
      </c>
      <c r="E191">
        <v>65029</v>
      </c>
      <c r="F191">
        <v>10934</v>
      </c>
      <c r="G191">
        <v>25301</v>
      </c>
      <c r="H191">
        <v>24921</v>
      </c>
      <c r="I191">
        <f t="shared" si="27"/>
        <v>0.50378320258054243</v>
      </c>
      <c r="J191">
        <f t="shared" si="28"/>
        <v>0.49621679741945762</v>
      </c>
      <c r="K191">
        <f t="shared" si="29"/>
        <v>0</v>
      </c>
      <c r="L191">
        <f t="shared" si="30"/>
        <v>0</v>
      </c>
      <c r="M191">
        <f t="shared" si="31"/>
        <v>0</v>
      </c>
      <c r="N191">
        <f t="shared" si="32"/>
        <v>0</v>
      </c>
      <c r="O191">
        <f t="shared" si="33"/>
        <v>0</v>
      </c>
      <c r="P191">
        <f t="shared" si="34"/>
        <v>1</v>
      </c>
      <c r="Q191">
        <f t="shared" si="35"/>
        <v>0</v>
      </c>
      <c r="R191">
        <f t="shared" si="36"/>
        <v>0</v>
      </c>
      <c r="S191">
        <f t="shared" si="37"/>
        <v>0</v>
      </c>
      <c r="T191">
        <f t="shared" si="38"/>
        <v>0</v>
      </c>
    </row>
    <row r="192" spans="1:20">
      <c r="A192" t="str">
        <f t="shared" si="26"/>
        <v>39-2</v>
      </c>
      <c r="B192">
        <v>39</v>
      </c>
      <c r="C192">
        <v>2</v>
      </c>
      <c r="D192" t="s">
        <v>6</v>
      </c>
      <c r="E192">
        <v>54923</v>
      </c>
      <c r="F192">
        <v>9007</v>
      </c>
      <c r="G192">
        <v>19378</v>
      </c>
      <c r="H192">
        <v>23303</v>
      </c>
      <c r="I192">
        <f t="shared" si="27"/>
        <v>0.45401935287364403</v>
      </c>
      <c r="J192">
        <f t="shared" si="28"/>
        <v>0.54598064712635597</v>
      </c>
      <c r="K192">
        <f t="shared" si="29"/>
        <v>0</v>
      </c>
      <c r="L192">
        <f t="shared" si="30"/>
        <v>0</v>
      </c>
      <c r="M192">
        <f t="shared" si="31"/>
        <v>0</v>
      </c>
      <c r="N192">
        <f t="shared" si="32"/>
        <v>1</v>
      </c>
      <c r="O192">
        <f t="shared" si="33"/>
        <v>0</v>
      </c>
      <c r="P192">
        <f t="shared" si="34"/>
        <v>0</v>
      </c>
      <c r="Q192">
        <f t="shared" si="35"/>
        <v>0</v>
      </c>
      <c r="R192">
        <f t="shared" si="36"/>
        <v>0</v>
      </c>
      <c r="S192">
        <f t="shared" si="37"/>
        <v>0</v>
      </c>
      <c r="T192">
        <f t="shared" si="38"/>
        <v>0</v>
      </c>
    </row>
    <row r="193" spans="1:20">
      <c r="A193" t="str">
        <f t="shared" si="26"/>
        <v>39-3</v>
      </c>
      <c r="B193">
        <v>39</v>
      </c>
      <c r="C193">
        <v>3</v>
      </c>
      <c r="D193" t="s">
        <v>9</v>
      </c>
      <c r="E193">
        <v>68264</v>
      </c>
      <c r="F193">
        <v>10813</v>
      </c>
      <c r="G193">
        <v>27642</v>
      </c>
      <c r="H193">
        <v>25780</v>
      </c>
      <c r="I193">
        <f t="shared" si="27"/>
        <v>0.5174272771517352</v>
      </c>
      <c r="J193">
        <f t="shared" si="28"/>
        <v>0.48257272284826475</v>
      </c>
      <c r="K193">
        <f t="shared" si="29"/>
        <v>0</v>
      </c>
      <c r="L193">
        <f t="shared" si="30"/>
        <v>0</v>
      </c>
      <c r="M193">
        <f t="shared" si="31"/>
        <v>0</v>
      </c>
      <c r="N193">
        <f t="shared" si="32"/>
        <v>0</v>
      </c>
      <c r="O193">
        <f t="shared" si="33"/>
        <v>0</v>
      </c>
      <c r="P193">
        <f t="shared" si="34"/>
        <v>1</v>
      </c>
      <c r="Q193">
        <f t="shared" si="35"/>
        <v>0</v>
      </c>
      <c r="R193">
        <f t="shared" si="36"/>
        <v>0</v>
      </c>
      <c r="S193">
        <f t="shared" si="37"/>
        <v>0</v>
      </c>
      <c r="T193">
        <f t="shared" si="38"/>
        <v>0</v>
      </c>
    </row>
    <row r="194" spans="1:20">
      <c r="A194" t="str">
        <f t="shared" si="26"/>
        <v>40-1</v>
      </c>
      <c r="B194">
        <v>40</v>
      </c>
      <c r="C194">
        <v>1</v>
      </c>
      <c r="D194" t="s">
        <v>3</v>
      </c>
      <c r="E194">
        <v>97620</v>
      </c>
      <c r="F194">
        <v>16335</v>
      </c>
      <c r="G194">
        <v>42182</v>
      </c>
      <c r="H194">
        <v>34013</v>
      </c>
      <c r="I194">
        <f t="shared" si="27"/>
        <v>0.55360587965089569</v>
      </c>
      <c r="J194">
        <f t="shared" si="28"/>
        <v>0.44639412034910425</v>
      </c>
      <c r="K194">
        <f t="shared" si="29"/>
        <v>0</v>
      </c>
      <c r="L194">
        <f t="shared" si="30"/>
        <v>0</v>
      </c>
      <c r="M194">
        <f t="shared" si="31"/>
        <v>0</v>
      </c>
      <c r="N194">
        <f t="shared" si="32"/>
        <v>0</v>
      </c>
      <c r="O194">
        <f t="shared" si="33"/>
        <v>0</v>
      </c>
      <c r="P194">
        <f t="shared" si="34"/>
        <v>0</v>
      </c>
      <c r="Q194">
        <f t="shared" si="35"/>
        <v>0</v>
      </c>
      <c r="R194">
        <f t="shared" si="36"/>
        <v>1</v>
      </c>
      <c r="S194">
        <f t="shared" si="37"/>
        <v>0</v>
      </c>
      <c r="T194">
        <f t="shared" si="38"/>
        <v>0</v>
      </c>
    </row>
    <row r="195" spans="1:20">
      <c r="A195" t="str">
        <f t="shared" ref="A195:A258" si="39">UPPER(B195)&amp;"-"&amp;C195</f>
        <v>40-2</v>
      </c>
      <c r="B195">
        <v>40</v>
      </c>
      <c r="C195">
        <v>2</v>
      </c>
      <c r="D195" t="s">
        <v>6</v>
      </c>
      <c r="E195">
        <v>104572</v>
      </c>
      <c r="F195">
        <v>16077</v>
      </c>
      <c r="G195">
        <v>46711</v>
      </c>
      <c r="H195">
        <v>36882</v>
      </c>
      <c r="I195">
        <f t="shared" ref="I195:I258" si="40">G195/(G195+H195)</f>
        <v>0.55879080784276192</v>
      </c>
      <c r="J195">
        <f t="shared" ref="J195:J258" si="41">H195/(G195+H195)</f>
        <v>0.44120919215723803</v>
      </c>
      <c r="K195">
        <f t="shared" ref="K195:K258" si="42">--(I195&lt;=0.3)</f>
        <v>0</v>
      </c>
      <c r="L195">
        <f t="shared" ref="L195:L258" si="43">--AND($I195&gt;0.3,$I195&lt;=0.4)</f>
        <v>0</v>
      </c>
      <c r="M195">
        <f t="shared" ref="M195:M258" si="44">--AND($I195&gt;0.4,$I195&lt;=0.45)</f>
        <v>0</v>
      </c>
      <c r="N195">
        <f t="shared" ref="N195:N258" si="45">--AND($I195&gt;0.45,$I195&lt;=0.48)</f>
        <v>0</v>
      </c>
      <c r="O195">
        <f t="shared" ref="O195:O258" si="46">--AND($I195&gt;0.48,$I195&lt;=0.5)</f>
        <v>0</v>
      </c>
      <c r="P195">
        <f t="shared" ref="P195:P258" si="47">--AND($I195&gt;0.5,$I195&lt;=0.52)</f>
        <v>0</v>
      </c>
      <c r="Q195">
        <f t="shared" ref="Q195:Q258" si="48">--AND($I195&gt;0.52,$I195&lt;=0.55)</f>
        <v>0</v>
      </c>
      <c r="R195">
        <f t="shared" ref="R195:R258" si="49">--AND($I195&gt;0.55,$I195&lt;=0.6)</f>
        <v>1</v>
      </c>
      <c r="S195">
        <f t="shared" ref="S195:S258" si="50">--AND($I195&gt;0.6,$I195&lt;=0.7)</f>
        <v>0</v>
      </c>
      <c r="T195">
        <f t="shared" ref="T195:T258" si="51">--AND($I195&gt;0.7)</f>
        <v>0</v>
      </c>
    </row>
    <row r="196" spans="1:20">
      <c r="A196" t="str">
        <f t="shared" si="39"/>
        <v>40-3</v>
      </c>
      <c r="B196">
        <v>40</v>
      </c>
      <c r="C196">
        <v>3</v>
      </c>
      <c r="D196" t="s">
        <v>9</v>
      </c>
      <c r="E196">
        <v>94527</v>
      </c>
      <c r="F196">
        <v>12528</v>
      </c>
      <c r="G196">
        <v>45979</v>
      </c>
      <c r="H196">
        <v>30897</v>
      </c>
      <c r="I196">
        <f t="shared" si="40"/>
        <v>0.5980930329361569</v>
      </c>
      <c r="J196">
        <f t="shared" si="41"/>
        <v>0.40190696706384305</v>
      </c>
      <c r="K196">
        <f t="shared" si="42"/>
        <v>0</v>
      </c>
      <c r="L196">
        <f t="shared" si="43"/>
        <v>0</v>
      </c>
      <c r="M196">
        <f t="shared" si="44"/>
        <v>0</v>
      </c>
      <c r="N196">
        <f t="shared" si="45"/>
        <v>0</v>
      </c>
      <c r="O196">
        <f t="shared" si="46"/>
        <v>0</v>
      </c>
      <c r="P196">
        <f t="shared" si="47"/>
        <v>0</v>
      </c>
      <c r="Q196">
        <f t="shared" si="48"/>
        <v>0</v>
      </c>
      <c r="R196">
        <f t="shared" si="49"/>
        <v>1</v>
      </c>
      <c r="S196">
        <f t="shared" si="50"/>
        <v>0</v>
      </c>
      <c r="T196">
        <f t="shared" si="51"/>
        <v>0</v>
      </c>
    </row>
    <row r="197" spans="1:20">
      <c r="A197" t="str">
        <f t="shared" si="39"/>
        <v>41-1</v>
      </c>
      <c r="B197">
        <v>41</v>
      </c>
      <c r="C197">
        <v>1</v>
      </c>
      <c r="D197" t="s">
        <v>3</v>
      </c>
      <c r="E197">
        <v>80456</v>
      </c>
      <c r="F197">
        <v>14929</v>
      </c>
      <c r="G197">
        <v>31177</v>
      </c>
      <c r="H197">
        <v>30293</v>
      </c>
      <c r="I197">
        <f t="shared" si="40"/>
        <v>0.50719049943061656</v>
      </c>
      <c r="J197">
        <f t="shared" si="41"/>
        <v>0.49280950056938344</v>
      </c>
      <c r="K197">
        <f t="shared" si="42"/>
        <v>0</v>
      </c>
      <c r="L197">
        <f t="shared" si="43"/>
        <v>0</v>
      </c>
      <c r="M197">
        <f t="shared" si="44"/>
        <v>0</v>
      </c>
      <c r="N197">
        <f t="shared" si="45"/>
        <v>0</v>
      </c>
      <c r="O197">
        <f t="shared" si="46"/>
        <v>0</v>
      </c>
      <c r="P197">
        <f t="shared" si="47"/>
        <v>1</v>
      </c>
      <c r="Q197">
        <f t="shared" si="48"/>
        <v>0</v>
      </c>
      <c r="R197">
        <f t="shared" si="49"/>
        <v>0</v>
      </c>
      <c r="S197">
        <f t="shared" si="50"/>
        <v>0</v>
      </c>
      <c r="T197">
        <f t="shared" si="51"/>
        <v>0</v>
      </c>
    </row>
    <row r="198" spans="1:20">
      <c r="A198" t="str">
        <f t="shared" si="39"/>
        <v>41-2</v>
      </c>
      <c r="B198">
        <v>41</v>
      </c>
      <c r="C198">
        <v>2</v>
      </c>
      <c r="D198" t="s">
        <v>6</v>
      </c>
      <c r="E198">
        <v>80272</v>
      </c>
      <c r="F198">
        <v>14066</v>
      </c>
      <c r="G198">
        <v>28250</v>
      </c>
      <c r="H198">
        <v>33354</v>
      </c>
      <c r="I198">
        <f t="shared" si="40"/>
        <v>0.45857411856372965</v>
      </c>
      <c r="J198">
        <f t="shared" si="41"/>
        <v>0.54142588143627035</v>
      </c>
      <c r="K198">
        <f t="shared" si="42"/>
        <v>0</v>
      </c>
      <c r="L198">
        <f t="shared" si="43"/>
        <v>0</v>
      </c>
      <c r="M198">
        <f t="shared" si="44"/>
        <v>0</v>
      </c>
      <c r="N198">
        <f t="shared" si="45"/>
        <v>1</v>
      </c>
      <c r="O198">
        <f t="shared" si="46"/>
        <v>0</v>
      </c>
      <c r="P198">
        <f t="shared" si="47"/>
        <v>0</v>
      </c>
      <c r="Q198">
        <f t="shared" si="48"/>
        <v>0</v>
      </c>
      <c r="R198">
        <f t="shared" si="49"/>
        <v>0</v>
      </c>
      <c r="S198">
        <f t="shared" si="50"/>
        <v>0</v>
      </c>
      <c r="T198">
        <f t="shared" si="51"/>
        <v>0</v>
      </c>
    </row>
    <row r="199" spans="1:20">
      <c r="A199" t="str">
        <f t="shared" si="39"/>
        <v>41-3</v>
      </c>
      <c r="B199">
        <v>41</v>
      </c>
      <c r="C199">
        <v>3</v>
      </c>
      <c r="D199" t="s">
        <v>9</v>
      </c>
      <c r="E199">
        <v>82391</v>
      </c>
      <c r="F199">
        <v>13158</v>
      </c>
      <c r="G199">
        <v>29755</v>
      </c>
      <c r="H199">
        <v>34628</v>
      </c>
      <c r="I199">
        <f t="shared" si="40"/>
        <v>0.46215615923458053</v>
      </c>
      <c r="J199">
        <f t="shared" si="41"/>
        <v>0.53784384076541947</v>
      </c>
      <c r="K199">
        <f t="shared" si="42"/>
        <v>0</v>
      </c>
      <c r="L199">
        <f t="shared" si="43"/>
        <v>0</v>
      </c>
      <c r="M199">
        <f t="shared" si="44"/>
        <v>0</v>
      </c>
      <c r="N199">
        <f t="shared" si="45"/>
        <v>1</v>
      </c>
      <c r="O199">
        <f t="shared" si="46"/>
        <v>0</v>
      </c>
      <c r="P199">
        <f t="shared" si="47"/>
        <v>0</v>
      </c>
      <c r="Q199">
        <f t="shared" si="48"/>
        <v>0</v>
      </c>
      <c r="R199">
        <f t="shared" si="49"/>
        <v>0</v>
      </c>
      <c r="S199">
        <f t="shared" si="50"/>
        <v>0</v>
      </c>
      <c r="T199">
        <f t="shared" si="51"/>
        <v>0</v>
      </c>
    </row>
    <row r="200" spans="1:20">
      <c r="A200" t="str">
        <f t="shared" si="39"/>
        <v>42-1</v>
      </c>
      <c r="B200">
        <v>42</v>
      </c>
      <c r="C200">
        <v>1</v>
      </c>
      <c r="D200" t="s">
        <v>3</v>
      </c>
      <c r="E200">
        <v>67953</v>
      </c>
      <c r="F200">
        <v>14062</v>
      </c>
      <c r="G200">
        <v>28688</v>
      </c>
      <c r="H200">
        <v>22331</v>
      </c>
      <c r="I200">
        <f t="shared" si="40"/>
        <v>0.56230031948881787</v>
      </c>
      <c r="J200">
        <f t="shared" si="41"/>
        <v>0.43769968051118213</v>
      </c>
      <c r="K200">
        <f t="shared" si="42"/>
        <v>0</v>
      </c>
      <c r="L200">
        <f t="shared" si="43"/>
        <v>0</v>
      </c>
      <c r="M200">
        <f t="shared" si="44"/>
        <v>0</v>
      </c>
      <c r="N200">
        <f t="shared" si="45"/>
        <v>0</v>
      </c>
      <c r="O200">
        <f t="shared" si="46"/>
        <v>0</v>
      </c>
      <c r="P200">
        <f t="shared" si="47"/>
        <v>0</v>
      </c>
      <c r="Q200">
        <f t="shared" si="48"/>
        <v>0</v>
      </c>
      <c r="R200">
        <f t="shared" si="49"/>
        <v>1</v>
      </c>
      <c r="S200">
        <f t="shared" si="50"/>
        <v>0</v>
      </c>
      <c r="T200">
        <f t="shared" si="51"/>
        <v>0</v>
      </c>
    </row>
    <row r="201" spans="1:20">
      <c r="A201" t="str">
        <f t="shared" si="39"/>
        <v>42-2</v>
      </c>
      <c r="B201">
        <v>42</v>
      </c>
      <c r="C201">
        <v>2</v>
      </c>
      <c r="D201" t="s">
        <v>6</v>
      </c>
      <c r="E201">
        <v>57313</v>
      </c>
      <c r="F201">
        <v>13238</v>
      </c>
      <c r="G201">
        <v>24028</v>
      </c>
      <c r="H201">
        <v>17789</v>
      </c>
      <c r="I201">
        <f t="shared" si="40"/>
        <v>0.57459884735872968</v>
      </c>
      <c r="J201">
        <f t="shared" si="41"/>
        <v>0.42540115264127032</v>
      </c>
      <c r="K201">
        <f t="shared" si="42"/>
        <v>0</v>
      </c>
      <c r="L201">
        <f t="shared" si="43"/>
        <v>0</v>
      </c>
      <c r="M201">
        <f t="shared" si="44"/>
        <v>0</v>
      </c>
      <c r="N201">
        <f t="shared" si="45"/>
        <v>0</v>
      </c>
      <c r="O201">
        <f t="shared" si="46"/>
        <v>0</v>
      </c>
      <c r="P201">
        <f t="shared" si="47"/>
        <v>0</v>
      </c>
      <c r="Q201">
        <f t="shared" si="48"/>
        <v>0</v>
      </c>
      <c r="R201">
        <f t="shared" si="49"/>
        <v>1</v>
      </c>
      <c r="S201">
        <f t="shared" si="50"/>
        <v>0</v>
      </c>
      <c r="T201">
        <f t="shared" si="51"/>
        <v>0</v>
      </c>
    </row>
    <row r="202" spans="1:20">
      <c r="A202" t="str">
        <f t="shared" si="39"/>
        <v>42-3</v>
      </c>
      <c r="B202">
        <v>42</v>
      </c>
      <c r="C202">
        <v>3</v>
      </c>
      <c r="D202" t="s">
        <v>9</v>
      </c>
      <c r="E202">
        <v>80382</v>
      </c>
      <c r="F202">
        <v>14757</v>
      </c>
      <c r="G202">
        <v>30760</v>
      </c>
      <c r="H202">
        <v>30606</v>
      </c>
      <c r="I202">
        <f t="shared" si="40"/>
        <v>0.50125476648306877</v>
      </c>
      <c r="J202">
        <f t="shared" si="41"/>
        <v>0.49874523351693117</v>
      </c>
      <c r="K202">
        <f t="shared" si="42"/>
        <v>0</v>
      </c>
      <c r="L202">
        <f t="shared" si="43"/>
        <v>0</v>
      </c>
      <c r="M202">
        <f t="shared" si="44"/>
        <v>0</v>
      </c>
      <c r="N202">
        <f t="shared" si="45"/>
        <v>0</v>
      </c>
      <c r="O202">
        <f t="shared" si="46"/>
        <v>0</v>
      </c>
      <c r="P202">
        <f t="shared" si="47"/>
        <v>1</v>
      </c>
      <c r="Q202">
        <f t="shared" si="48"/>
        <v>0</v>
      </c>
      <c r="R202">
        <f t="shared" si="49"/>
        <v>0</v>
      </c>
      <c r="S202">
        <f t="shared" si="50"/>
        <v>0</v>
      </c>
      <c r="T202">
        <f t="shared" si="51"/>
        <v>0</v>
      </c>
    </row>
    <row r="203" spans="1:20">
      <c r="A203" t="str">
        <f t="shared" si="39"/>
        <v>42-4</v>
      </c>
      <c r="B203">
        <v>42</v>
      </c>
      <c r="C203">
        <v>4</v>
      </c>
      <c r="D203" t="s">
        <v>12</v>
      </c>
      <c r="E203">
        <v>99050</v>
      </c>
      <c r="F203">
        <v>17638</v>
      </c>
      <c r="G203">
        <v>38504</v>
      </c>
      <c r="H203">
        <v>37091</v>
      </c>
      <c r="I203">
        <f t="shared" si="40"/>
        <v>0.50934585620742112</v>
      </c>
      <c r="J203">
        <f t="shared" si="41"/>
        <v>0.49065414379257888</v>
      </c>
      <c r="K203">
        <f t="shared" si="42"/>
        <v>0</v>
      </c>
      <c r="L203">
        <f t="shared" si="43"/>
        <v>0</v>
      </c>
      <c r="M203">
        <f t="shared" si="44"/>
        <v>0</v>
      </c>
      <c r="N203">
        <f t="shared" si="45"/>
        <v>0</v>
      </c>
      <c r="O203">
        <f t="shared" si="46"/>
        <v>0</v>
      </c>
      <c r="P203">
        <f t="shared" si="47"/>
        <v>1</v>
      </c>
      <c r="Q203">
        <f t="shared" si="48"/>
        <v>0</v>
      </c>
      <c r="R203">
        <f t="shared" si="49"/>
        <v>0</v>
      </c>
      <c r="S203">
        <f t="shared" si="50"/>
        <v>0</v>
      </c>
      <c r="T203">
        <f t="shared" si="51"/>
        <v>0</v>
      </c>
    </row>
    <row r="204" spans="1:20">
      <c r="A204" t="str">
        <f t="shared" si="39"/>
        <v>42-5</v>
      </c>
      <c r="B204">
        <v>42</v>
      </c>
      <c r="C204">
        <v>5</v>
      </c>
      <c r="D204" t="s">
        <v>15</v>
      </c>
      <c r="E204">
        <v>101165</v>
      </c>
      <c r="F204">
        <v>16607</v>
      </c>
      <c r="G204">
        <v>38114</v>
      </c>
      <c r="H204">
        <v>40538</v>
      </c>
      <c r="I204">
        <f t="shared" si="40"/>
        <v>0.4845903473528963</v>
      </c>
      <c r="J204">
        <f t="shared" si="41"/>
        <v>0.5154096526471037</v>
      </c>
      <c r="K204">
        <f t="shared" si="42"/>
        <v>0</v>
      </c>
      <c r="L204">
        <f t="shared" si="43"/>
        <v>0</v>
      </c>
      <c r="M204">
        <f t="shared" si="44"/>
        <v>0</v>
      </c>
      <c r="N204">
        <f t="shared" si="45"/>
        <v>0</v>
      </c>
      <c r="O204">
        <f t="shared" si="46"/>
        <v>1</v>
      </c>
      <c r="P204">
        <f t="shared" si="47"/>
        <v>0</v>
      </c>
      <c r="Q204">
        <f t="shared" si="48"/>
        <v>0</v>
      </c>
      <c r="R204">
        <f t="shared" si="49"/>
        <v>0</v>
      </c>
      <c r="S204">
        <f t="shared" si="50"/>
        <v>0</v>
      </c>
      <c r="T204">
        <f t="shared" si="51"/>
        <v>0</v>
      </c>
    </row>
    <row r="205" spans="1:20">
      <c r="A205" t="str">
        <f t="shared" si="39"/>
        <v>42-6</v>
      </c>
      <c r="B205">
        <v>42</v>
      </c>
      <c r="C205">
        <v>6</v>
      </c>
      <c r="D205" t="s">
        <v>55</v>
      </c>
      <c r="E205">
        <v>103869</v>
      </c>
      <c r="F205">
        <v>17293</v>
      </c>
      <c r="G205">
        <v>36428</v>
      </c>
      <c r="H205">
        <v>44266</v>
      </c>
      <c r="I205">
        <f t="shared" si="40"/>
        <v>0.45143381168364438</v>
      </c>
      <c r="J205">
        <f t="shared" si="41"/>
        <v>0.54856618831635562</v>
      </c>
      <c r="K205">
        <f t="shared" si="42"/>
        <v>0</v>
      </c>
      <c r="L205">
        <f t="shared" si="43"/>
        <v>0</v>
      </c>
      <c r="M205">
        <f t="shared" si="44"/>
        <v>0</v>
      </c>
      <c r="N205">
        <f t="shared" si="45"/>
        <v>1</v>
      </c>
      <c r="O205">
        <f t="shared" si="46"/>
        <v>0</v>
      </c>
      <c r="P205">
        <f t="shared" si="47"/>
        <v>0</v>
      </c>
      <c r="Q205">
        <f t="shared" si="48"/>
        <v>0</v>
      </c>
      <c r="R205">
        <f t="shared" si="49"/>
        <v>0</v>
      </c>
      <c r="S205">
        <f t="shared" si="50"/>
        <v>0</v>
      </c>
      <c r="T205">
        <f t="shared" si="51"/>
        <v>0</v>
      </c>
    </row>
    <row r="206" spans="1:20">
      <c r="A206" t="str">
        <f t="shared" si="39"/>
        <v>43-1</v>
      </c>
      <c r="B206">
        <v>43</v>
      </c>
      <c r="C206">
        <v>1</v>
      </c>
      <c r="D206" t="s">
        <v>3</v>
      </c>
      <c r="E206">
        <v>95721</v>
      </c>
      <c r="F206">
        <v>14659</v>
      </c>
      <c r="G206">
        <v>37179</v>
      </c>
      <c r="H206">
        <v>37450</v>
      </c>
      <c r="I206">
        <f t="shared" si="40"/>
        <v>0.49818435192753485</v>
      </c>
      <c r="J206">
        <f t="shared" si="41"/>
        <v>0.50181564807246515</v>
      </c>
      <c r="K206">
        <f t="shared" si="42"/>
        <v>0</v>
      </c>
      <c r="L206">
        <f t="shared" si="43"/>
        <v>0</v>
      </c>
      <c r="M206">
        <f t="shared" si="44"/>
        <v>0</v>
      </c>
      <c r="N206">
        <f t="shared" si="45"/>
        <v>0</v>
      </c>
      <c r="O206">
        <f t="shared" si="46"/>
        <v>1</v>
      </c>
      <c r="P206">
        <f t="shared" si="47"/>
        <v>0</v>
      </c>
      <c r="Q206">
        <f t="shared" si="48"/>
        <v>0</v>
      </c>
      <c r="R206">
        <f t="shared" si="49"/>
        <v>0</v>
      </c>
      <c r="S206">
        <f t="shared" si="50"/>
        <v>0</v>
      </c>
      <c r="T206">
        <f t="shared" si="51"/>
        <v>0</v>
      </c>
    </row>
    <row r="207" spans="1:20">
      <c r="A207" t="str">
        <f t="shared" si="39"/>
        <v>43-2</v>
      </c>
      <c r="B207">
        <v>43</v>
      </c>
      <c r="C207">
        <v>2</v>
      </c>
      <c r="D207" t="s">
        <v>6</v>
      </c>
      <c r="E207">
        <v>80307</v>
      </c>
      <c r="F207">
        <v>12797</v>
      </c>
      <c r="G207">
        <v>33309</v>
      </c>
      <c r="H207">
        <v>29253</v>
      </c>
      <c r="I207">
        <f t="shared" si="40"/>
        <v>0.53241584348326465</v>
      </c>
      <c r="J207">
        <f t="shared" si="41"/>
        <v>0.46758415651673541</v>
      </c>
      <c r="K207">
        <f t="shared" si="42"/>
        <v>0</v>
      </c>
      <c r="L207">
        <f t="shared" si="43"/>
        <v>0</v>
      </c>
      <c r="M207">
        <f t="shared" si="44"/>
        <v>0</v>
      </c>
      <c r="N207">
        <f t="shared" si="45"/>
        <v>0</v>
      </c>
      <c r="O207">
        <f t="shared" si="46"/>
        <v>0</v>
      </c>
      <c r="P207">
        <f t="shared" si="47"/>
        <v>0</v>
      </c>
      <c r="Q207">
        <f t="shared" si="48"/>
        <v>1</v>
      </c>
      <c r="R207">
        <f t="shared" si="49"/>
        <v>0</v>
      </c>
      <c r="S207">
        <f t="shared" si="50"/>
        <v>0</v>
      </c>
      <c r="T207">
        <f t="shared" si="51"/>
        <v>0</v>
      </c>
    </row>
    <row r="208" spans="1:20">
      <c r="A208" t="str">
        <f t="shared" si="39"/>
        <v>44-1</v>
      </c>
      <c r="B208">
        <v>44</v>
      </c>
      <c r="C208">
        <v>1</v>
      </c>
      <c r="D208" t="s">
        <v>3</v>
      </c>
      <c r="E208">
        <v>72726</v>
      </c>
      <c r="F208">
        <v>12932</v>
      </c>
      <c r="G208">
        <v>32431</v>
      </c>
      <c r="H208">
        <v>24778</v>
      </c>
      <c r="I208">
        <f t="shared" si="40"/>
        <v>0.56688632907409675</v>
      </c>
      <c r="J208">
        <f t="shared" si="41"/>
        <v>0.43311367092590325</v>
      </c>
      <c r="K208">
        <f t="shared" si="42"/>
        <v>0</v>
      </c>
      <c r="L208">
        <f t="shared" si="43"/>
        <v>0</v>
      </c>
      <c r="M208">
        <f t="shared" si="44"/>
        <v>0</v>
      </c>
      <c r="N208">
        <f t="shared" si="45"/>
        <v>0</v>
      </c>
      <c r="O208">
        <f t="shared" si="46"/>
        <v>0</v>
      </c>
      <c r="P208">
        <f t="shared" si="47"/>
        <v>0</v>
      </c>
      <c r="Q208">
        <f t="shared" si="48"/>
        <v>0</v>
      </c>
      <c r="R208">
        <f t="shared" si="49"/>
        <v>1</v>
      </c>
      <c r="S208">
        <f t="shared" si="50"/>
        <v>0</v>
      </c>
      <c r="T208">
        <f t="shared" si="51"/>
        <v>0</v>
      </c>
    </row>
    <row r="209" spans="1:20">
      <c r="A209" t="str">
        <f t="shared" si="39"/>
        <v>44-2</v>
      </c>
      <c r="B209">
        <v>44</v>
      </c>
      <c r="C209">
        <v>2</v>
      </c>
      <c r="D209" t="s">
        <v>6</v>
      </c>
      <c r="E209">
        <v>81582</v>
      </c>
      <c r="F209">
        <v>15183</v>
      </c>
      <c r="G209">
        <v>38263</v>
      </c>
      <c r="H209">
        <v>25510</v>
      </c>
      <c r="I209">
        <f t="shared" si="40"/>
        <v>0.59998745550624877</v>
      </c>
      <c r="J209">
        <f t="shared" si="41"/>
        <v>0.40001254449375129</v>
      </c>
      <c r="K209">
        <f t="shared" si="42"/>
        <v>0</v>
      </c>
      <c r="L209">
        <f t="shared" si="43"/>
        <v>0</v>
      </c>
      <c r="M209">
        <f t="shared" si="44"/>
        <v>0</v>
      </c>
      <c r="N209">
        <f t="shared" si="45"/>
        <v>0</v>
      </c>
      <c r="O209">
        <f t="shared" si="46"/>
        <v>0</v>
      </c>
      <c r="P209">
        <f t="shared" si="47"/>
        <v>0</v>
      </c>
      <c r="Q209">
        <f t="shared" si="48"/>
        <v>0</v>
      </c>
      <c r="R209">
        <f t="shared" si="49"/>
        <v>1</v>
      </c>
      <c r="S209">
        <f t="shared" si="50"/>
        <v>0</v>
      </c>
      <c r="T209">
        <f t="shared" si="51"/>
        <v>0</v>
      </c>
    </row>
    <row r="210" spans="1:20">
      <c r="A210" t="str">
        <f t="shared" si="39"/>
        <v>44-3</v>
      </c>
      <c r="B210">
        <v>44</v>
      </c>
      <c r="C210">
        <v>3</v>
      </c>
      <c r="D210" t="s">
        <v>9</v>
      </c>
      <c r="E210">
        <v>89008</v>
      </c>
      <c r="F210">
        <v>17294</v>
      </c>
      <c r="G210">
        <v>44442</v>
      </c>
      <c r="H210">
        <v>23695</v>
      </c>
      <c r="I210">
        <f t="shared" si="40"/>
        <v>0.6522447422105464</v>
      </c>
      <c r="J210">
        <f t="shared" si="41"/>
        <v>0.3477552577894536</v>
      </c>
      <c r="K210">
        <f t="shared" si="42"/>
        <v>0</v>
      </c>
      <c r="L210">
        <f t="shared" si="43"/>
        <v>0</v>
      </c>
      <c r="M210">
        <f t="shared" si="44"/>
        <v>0</v>
      </c>
      <c r="N210">
        <f t="shared" si="45"/>
        <v>0</v>
      </c>
      <c r="O210">
        <f t="shared" si="46"/>
        <v>0</v>
      </c>
      <c r="P210">
        <f t="shared" si="47"/>
        <v>0</v>
      </c>
      <c r="Q210">
        <f t="shared" si="48"/>
        <v>0</v>
      </c>
      <c r="R210">
        <f t="shared" si="49"/>
        <v>0</v>
      </c>
      <c r="S210">
        <f t="shared" si="50"/>
        <v>1</v>
      </c>
      <c r="T210">
        <f t="shared" si="51"/>
        <v>0</v>
      </c>
    </row>
    <row r="211" spans="1:20">
      <c r="A211" t="str">
        <f t="shared" si="39"/>
        <v>44-4</v>
      </c>
      <c r="B211">
        <v>44</v>
      </c>
      <c r="C211">
        <v>4</v>
      </c>
      <c r="D211" t="s">
        <v>12</v>
      </c>
      <c r="E211">
        <v>82729</v>
      </c>
      <c r="F211">
        <v>13276</v>
      </c>
      <c r="G211">
        <v>42691</v>
      </c>
      <c r="H211">
        <v>23451</v>
      </c>
      <c r="I211">
        <f t="shared" si="40"/>
        <v>0.64544464939070489</v>
      </c>
      <c r="J211">
        <f t="shared" si="41"/>
        <v>0.35455535060929516</v>
      </c>
      <c r="K211">
        <f t="shared" si="42"/>
        <v>0</v>
      </c>
      <c r="L211">
        <f t="shared" si="43"/>
        <v>0</v>
      </c>
      <c r="M211">
        <f t="shared" si="44"/>
        <v>0</v>
      </c>
      <c r="N211">
        <f t="shared" si="45"/>
        <v>0</v>
      </c>
      <c r="O211">
        <f t="shared" si="46"/>
        <v>0</v>
      </c>
      <c r="P211">
        <f t="shared" si="47"/>
        <v>0</v>
      </c>
      <c r="Q211">
        <f t="shared" si="48"/>
        <v>0</v>
      </c>
      <c r="R211">
        <f t="shared" si="49"/>
        <v>0</v>
      </c>
      <c r="S211">
        <f t="shared" si="50"/>
        <v>1</v>
      </c>
      <c r="T211">
        <f t="shared" si="51"/>
        <v>0</v>
      </c>
    </row>
    <row r="212" spans="1:20">
      <c r="A212" t="str">
        <f t="shared" si="39"/>
        <v>44-5</v>
      </c>
      <c r="B212">
        <v>44</v>
      </c>
      <c r="C212">
        <v>5</v>
      </c>
      <c r="D212" t="s">
        <v>15</v>
      </c>
      <c r="E212">
        <v>105463</v>
      </c>
      <c r="F212">
        <v>15372</v>
      </c>
      <c r="G212">
        <v>48032</v>
      </c>
      <c r="H212">
        <v>37352</v>
      </c>
      <c r="I212">
        <f t="shared" si="40"/>
        <v>0.56254099128642365</v>
      </c>
      <c r="J212">
        <f t="shared" si="41"/>
        <v>0.43745900871357629</v>
      </c>
      <c r="K212">
        <f t="shared" si="42"/>
        <v>0</v>
      </c>
      <c r="L212">
        <f t="shared" si="43"/>
        <v>0</v>
      </c>
      <c r="M212">
        <f t="shared" si="44"/>
        <v>0</v>
      </c>
      <c r="N212">
        <f t="shared" si="45"/>
        <v>0</v>
      </c>
      <c r="O212">
        <f t="shared" si="46"/>
        <v>0</v>
      </c>
      <c r="P212">
        <f t="shared" si="47"/>
        <v>0</v>
      </c>
      <c r="Q212">
        <f t="shared" si="48"/>
        <v>0</v>
      </c>
      <c r="R212">
        <f t="shared" si="49"/>
        <v>1</v>
      </c>
      <c r="S212">
        <f t="shared" si="50"/>
        <v>0</v>
      </c>
      <c r="T212">
        <f t="shared" si="51"/>
        <v>0</v>
      </c>
    </row>
    <row r="213" spans="1:20">
      <c r="A213" t="str">
        <f t="shared" si="39"/>
        <v>44-6</v>
      </c>
      <c r="B213">
        <v>44</v>
      </c>
      <c r="C213">
        <v>6</v>
      </c>
      <c r="D213" t="s">
        <v>55</v>
      </c>
      <c r="E213">
        <v>106786</v>
      </c>
      <c r="F213">
        <v>16540</v>
      </c>
      <c r="G213">
        <v>44447</v>
      </c>
      <c r="H213">
        <v>40402</v>
      </c>
      <c r="I213">
        <f t="shared" si="40"/>
        <v>0.52383646242147819</v>
      </c>
      <c r="J213">
        <f t="shared" si="41"/>
        <v>0.47616353757852187</v>
      </c>
      <c r="K213">
        <f t="shared" si="42"/>
        <v>0</v>
      </c>
      <c r="L213">
        <f t="shared" si="43"/>
        <v>0</v>
      </c>
      <c r="M213">
        <f t="shared" si="44"/>
        <v>0</v>
      </c>
      <c r="N213">
        <f t="shared" si="45"/>
        <v>0</v>
      </c>
      <c r="O213">
        <f t="shared" si="46"/>
        <v>0</v>
      </c>
      <c r="P213">
        <f t="shared" si="47"/>
        <v>0</v>
      </c>
      <c r="Q213">
        <f t="shared" si="48"/>
        <v>1</v>
      </c>
      <c r="R213">
        <f t="shared" si="49"/>
        <v>0</v>
      </c>
      <c r="S213">
        <f t="shared" si="50"/>
        <v>0</v>
      </c>
      <c r="T213">
        <f t="shared" si="51"/>
        <v>0</v>
      </c>
    </row>
    <row r="214" spans="1:20">
      <c r="A214" t="str">
        <f t="shared" si="39"/>
        <v>44-7</v>
      </c>
      <c r="B214">
        <v>44</v>
      </c>
      <c r="C214">
        <v>7</v>
      </c>
      <c r="D214" t="s">
        <v>58</v>
      </c>
      <c r="E214">
        <v>102174</v>
      </c>
      <c r="F214">
        <v>15929</v>
      </c>
      <c r="G214">
        <v>39570</v>
      </c>
      <c r="H214">
        <v>42083</v>
      </c>
      <c r="I214">
        <f t="shared" si="40"/>
        <v>0.4846117105311501</v>
      </c>
      <c r="J214">
        <f t="shared" si="41"/>
        <v>0.51538828946884985</v>
      </c>
      <c r="K214">
        <f t="shared" si="42"/>
        <v>0</v>
      </c>
      <c r="L214">
        <f t="shared" si="43"/>
        <v>0</v>
      </c>
      <c r="M214">
        <f t="shared" si="44"/>
        <v>0</v>
      </c>
      <c r="N214">
        <f t="shared" si="45"/>
        <v>0</v>
      </c>
      <c r="O214">
        <f t="shared" si="46"/>
        <v>1</v>
      </c>
      <c r="P214">
        <f t="shared" si="47"/>
        <v>0</v>
      </c>
      <c r="Q214">
        <f t="shared" si="48"/>
        <v>0</v>
      </c>
      <c r="R214">
        <f t="shared" si="49"/>
        <v>0</v>
      </c>
      <c r="S214">
        <f t="shared" si="50"/>
        <v>0</v>
      </c>
      <c r="T214">
        <f t="shared" si="51"/>
        <v>0</v>
      </c>
    </row>
    <row r="215" spans="1:20">
      <c r="A215" t="str">
        <f t="shared" si="39"/>
        <v>44-8</v>
      </c>
      <c r="B215">
        <v>44</v>
      </c>
      <c r="C215">
        <v>8</v>
      </c>
      <c r="D215" t="s">
        <v>60</v>
      </c>
      <c r="E215">
        <v>81006</v>
      </c>
      <c r="F215">
        <v>14592</v>
      </c>
      <c r="G215">
        <v>41299</v>
      </c>
      <c r="H215">
        <v>21399</v>
      </c>
      <c r="I215">
        <f t="shared" si="40"/>
        <v>0.65869724712112032</v>
      </c>
      <c r="J215">
        <f t="shared" si="41"/>
        <v>0.34130275287887973</v>
      </c>
      <c r="K215">
        <f t="shared" si="42"/>
        <v>0</v>
      </c>
      <c r="L215">
        <f t="shared" si="43"/>
        <v>0</v>
      </c>
      <c r="M215">
        <f t="shared" si="44"/>
        <v>0</v>
      </c>
      <c r="N215">
        <f t="shared" si="45"/>
        <v>0</v>
      </c>
      <c r="O215">
        <f t="shared" si="46"/>
        <v>0</v>
      </c>
      <c r="P215">
        <f t="shared" si="47"/>
        <v>0</v>
      </c>
      <c r="Q215">
        <f t="shared" si="48"/>
        <v>0</v>
      </c>
      <c r="R215">
        <f t="shared" si="49"/>
        <v>0</v>
      </c>
      <c r="S215">
        <f t="shared" si="50"/>
        <v>1</v>
      </c>
      <c r="T215">
        <f t="shared" si="51"/>
        <v>0</v>
      </c>
    </row>
    <row r="216" spans="1:20">
      <c r="A216" t="str">
        <f t="shared" si="39"/>
        <v>44-9</v>
      </c>
      <c r="B216">
        <v>44</v>
      </c>
      <c r="C216">
        <v>9</v>
      </c>
      <c r="D216" t="s">
        <v>63</v>
      </c>
      <c r="E216">
        <v>107593</v>
      </c>
      <c r="F216">
        <v>15611</v>
      </c>
      <c r="G216">
        <v>43229</v>
      </c>
      <c r="H216">
        <v>43532</v>
      </c>
      <c r="I216">
        <f t="shared" si="40"/>
        <v>0.49825382372264038</v>
      </c>
      <c r="J216">
        <f t="shared" si="41"/>
        <v>0.50174617627735962</v>
      </c>
      <c r="K216">
        <f t="shared" si="42"/>
        <v>0</v>
      </c>
      <c r="L216">
        <f t="shared" si="43"/>
        <v>0</v>
      </c>
      <c r="M216">
        <f t="shared" si="44"/>
        <v>0</v>
      </c>
      <c r="N216">
        <f t="shared" si="45"/>
        <v>0</v>
      </c>
      <c r="O216">
        <f t="shared" si="46"/>
        <v>1</v>
      </c>
      <c r="P216">
        <f t="shared" si="47"/>
        <v>0</v>
      </c>
      <c r="Q216">
        <f t="shared" si="48"/>
        <v>0</v>
      </c>
      <c r="R216">
        <f t="shared" si="49"/>
        <v>0</v>
      </c>
      <c r="S216">
        <f t="shared" si="50"/>
        <v>0</v>
      </c>
      <c r="T216">
        <f t="shared" si="51"/>
        <v>0</v>
      </c>
    </row>
    <row r="217" spans="1:20">
      <c r="A217" t="str">
        <f t="shared" si="39"/>
        <v>44-10</v>
      </c>
      <c r="B217">
        <v>44</v>
      </c>
      <c r="C217">
        <v>10</v>
      </c>
      <c r="D217" t="s">
        <v>120</v>
      </c>
      <c r="E217">
        <v>106553</v>
      </c>
      <c r="F217">
        <v>13668</v>
      </c>
      <c r="G217">
        <v>45080</v>
      </c>
      <c r="H217">
        <v>42691</v>
      </c>
      <c r="I217">
        <f t="shared" si="40"/>
        <v>0.51360927869113948</v>
      </c>
      <c r="J217">
        <f t="shared" si="41"/>
        <v>0.48639072130886057</v>
      </c>
      <c r="K217">
        <f t="shared" si="42"/>
        <v>0</v>
      </c>
      <c r="L217">
        <f t="shared" si="43"/>
        <v>0</v>
      </c>
      <c r="M217">
        <f t="shared" si="44"/>
        <v>0</v>
      </c>
      <c r="N217">
        <f t="shared" si="45"/>
        <v>0</v>
      </c>
      <c r="O217">
        <f t="shared" si="46"/>
        <v>0</v>
      </c>
      <c r="P217">
        <f t="shared" si="47"/>
        <v>1</v>
      </c>
      <c r="Q217">
        <f t="shared" si="48"/>
        <v>0</v>
      </c>
      <c r="R217">
        <f t="shared" si="49"/>
        <v>0</v>
      </c>
      <c r="S217">
        <f t="shared" si="50"/>
        <v>0</v>
      </c>
      <c r="T217">
        <f t="shared" si="51"/>
        <v>0</v>
      </c>
    </row>
    <row r="218" spans="1:20">
      <c r="A218" t="str">
        <f t="shared" si="39"/>
        <v>45-1</v>
      </c>
      <c r="B218">
        <v>45</v>
      </c>
      <c r="C218">
        <v>1</v>
      </c>
      <c r="D218" t="s">
        <v>3</v>
      </c>
      <c r="E218">
        <v>73176</v>
      </c>
      <c r="F218">
        <v>12203</v>
      </c>
      <c r="G218">
        <v>27918</v>
      </c>
      <c r="H218">
        <v>29708</v>
      </c>
      <c r="I218">
        <f t="shared" si="40"/>
        <v>0.48446881615937248</v>
      </c>
      <c r="J218">
        <f t="shared" si="41"/>
        <v>0.51553118384062746</v>
      </c>
      <c r="K218">
        <f t="shared" si="42"/>
        <v>0</v>
      </c>
      <c r="L218">
        <f t="shared" si="43"/>
        <v>0</v>
      </c>
      <c r="M218">
        <f t="shared" si="44"/>
        <v>0</v>
      </c>
      <c r="N218">
        <f t="shared" si="45"/>
        <v>0</v>
      </c>
      <c r="O218">
        <f t="shared" si="46"/>
        <v>1</v>
      </c>
      <c r="P218">
        <f t="shared" si="47"/>
        <v>0</v>
      </c>
      <c r="Q218">
        <f t="shared" si="48"/>
        <v>0</v>
      </c>
      <c r="R218">
        <f t="shared" si="49"/>
        <v>0</v>
      </c>
      <c r="S218">
        <f t="shared" si="50"/>
        <v>0</v>
      </c>
      <c r="T218">
        <f t="shared" si="51"/>
        <v>0</v>
      </c>
    </row>
    <row r="219" spans="1:20">
      <c r="A219" t="str">
        <f t="shared" si="39"/>
        <v>45-2</v>
      </c>
      <c r="B219">
        <v>45</v>
      </c>
      <c r="C219">
        <v>2</v>
      </c>
      <c r="D219" t="s">
        <v>6</v>
      </c>
      <c r="E219">
        <v>81907</v>
      </c>
      <c r="F219">
        <v>15008</v>
      </c>
      <c r="G219">
        <v>30350</v>
      </c>
      <c r="H219">
        <v>32580</v>
      </c>
      <c r="I219">
        <f t="shared" si="40"/>
        <v>0.48228190052439218</v>
      </c>
      <c r="J219">
        <f t="shared" si="41"/>
        <v>0.51771809947560787</v>
      </c>
      <c r="K219">
        <f t="shared" si="42"/>
        <v>0</v>
      </c>
      <c r="L219">
        <f t="shared" si="43"/>
        <v>0</v>
      </c>
      <c r="M219">
        <f t="shared" si="44"/>
        <v>0</v>
      </c>
      <c r="N219">
        <f t="shared" si="45"/>
        <v>0</v>
      </c>
      <c r="O219">
        <f t="shared" si="46"/>
        <v>1</v>
      </c>
      <c r="P219">
        <f t="shared" si="47"/>
        <v>0</v>
      </c>
      <c r="Q219">
        <f t="shared" si="48"/>
        <v>0</v>
      </c>
      <c r="R219">
        <f t="shared" si="49"/>
        <v>0</v>
      </c>
      <c r="S219">
        <f t="shared" si="50"/>
        <v>0</v>
      </c>
      <c r="T219">
        <f t="shared" si="51"/>
        <v>0</v>
      </c>
    </row>
    <row r="220" spans="1:20">
      <c r="A220" t="str">
        <f t="shared" si="39"/>
        <v>45-3</v>
      </c>
      <c r="B220">
        <v>45</v>
      </c>
      <c r="C220">
        <v>3</v>
      </c>
      <c r="D220" t="s">
        <v>9</v>
      </c>
      <c r="E220">
        <v>71061</v>
      </c>
      <c r="F220">
        <v>12144</v>
      </c>
      <c r="G220">
        <v>23912</v>
      </c>
      <c r="H220">
        <v>30874</v>
      </c>
      <c r="I220">
        <f t="shared" si="40"/>
        <v>0.43646186982075713</v>
      </c>
      <c r="J220">
        <f t="shared" si="41"/>
        <v>0.56353813017924292</v>
      </c>
      <c r="K220">
        <f t="shared" si="42"/>
        <v>0</v>
      </c>
      <c r="L220">
        <f t="shared" si="43"/>
        <v>0</v>
      </c>
      <c r="M220">
        <f t="shared" si="44"/>
        <v>1</v>
      </c>
      <c r="N220">
        <f t="shared" si="45"/>
        <v>0</v>
      </c>
      <c r="O220">
        <f t="shared" si="46"/>
        <v>0</v>
      </c>
      <c r="P220">
        <f t="shared" si="47"/>
        <v>0</v>
      </c>
      <c r="Q220">
        <f t="shared" si="48"/>
        <v>0</v>
      </c>
      <c r="R220">
        <f t="shared" si="49"/>
        <v>0</v>
      </c>
      <c r="S220">
        <f t="shared" si="50"/>
        <v>0</v>
      </c>
      <c r="T220">
        <f t="shared" si="51"/>
        <v>0</v>
      </c>
    </row>
    <row r="221" spans="1:20">
      <c r="A221" t="str">
        <f t="shared" si="39"/>
        <v>45-4</v>
      </c>
      <c r="B221">
        <v>45</v>
      </c>
      <c r="C221">
        <v>4</v>
      </c>
      <c r="D221" t="s">
        <v>12</v>
      </c>
      <c r="E221">
        <v>74996</v>
      </c>
      <c r="F221">
        <v>15124</v>
      </c>
      <c r="G221">
        <v>23634</v>
      </c>
      <c r="H221">
        <v>32035</v>
      </c>
      <c r="I221">
        <f t="shared" si="40"/>
        <v>0.42454507894878657</v>
      </c>
      <c r="J221">
        <f t="shared" si="41"/>
        <v>0.57545492105121343</v>
      </c>
      <c r="K221">
        <f t="shared" si="42"/>
        <v>0</v>
      </c>
      <c r="L221">
        <f t="shared" si="43"/>
        <v>0</v>
      </c>
      <c r="M221">
        <f t="shared" si="44"/>
        <v>1</v>
      </c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>
        <f t="shared" si="49"/>
        <v>0</v>
      </c>
      <c r="S221">
        <f t="shared" si="50"/>
        <v>0</v>
      </c>
      <c r="T221">
        <f t="shared" si="51"/>
        <v>0</v>
      </c>
    </row>
    <row r="222" spans="1:20">
      <c r="A222" t="str">
        <f t="shared" si="39"/>
        <v>45-5</v>
      </c>
      <c r="B222">
        <v>45</v>
      </c>
      <c r="C222">
        <v>5</v>
      </c>
      <c r="D222" t="s">
        <v>15</v>
      </c>
      <c r="E222">
        <v>72668</v>
      </c>
      <c r="F222">
        <v>13413</v>
      </c>
      <c r="G222">
        <v>24546</v>
      </c>
      <c r="H222">
        <v>30565</v>
      </c>
      <c r="I222">
        <f t="shared" si="40"/>
        <v>0.44539202700005442</v>
      </c>
      <c r="J222">
        <f t="shared" si="41"/>
        <v>0.55460797299994558</v>
      </c>
      <c r="K222">
        <f t="shared" si="42"/>
        <v>0</v>
      </c>
      <c r="L222">
        <f t="shared" si="43"/>
        <v>0</v>
      </c>
      <c r="M222">
        <f t="shared" si="44"/>
        <v>1</v>
      </c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>
        <f t="shared" si="49"/>
        <v>0</v>
      </c>
      <c r="S222">
        <f t="shared" si="50"/>
        <v>0</v>
      </c>
      <c r="T222">
        <f t="shared" si="51"/>
        <v>0</v>
      </c>
    </row>
    <row r="223" spans="1:20">
      <c r="A223" t="str">
        <f t="shared" si="39"/>
        <v>45-6</v>
      </c>
      <c r="B223">
        <v>45</v>
      </c>
      <c r="C223">
        <v>6</v>
      </c>
      <c r="D223" t="s">
        <v>55</v>
      </c>
      <c r="E223">
        <v>69162</v>
      </c>
      <c r="F223">
        <v>11970</v>
      </c>
      <c r="G223">
        <v>25929</v>
      </c>
      <c r="H223">
        <v>27909</v>
      </c>
      <c r="I223">
        <f t="shared" si="40"/>
        <v>0.4816115011701772</v>
      </c>
      <c r="J223">
        <f t="shared" si="41"/>
        <v>0.51838849882982285</v>
      </c>
      <c r="K223">
        <f t="shared" si="42"/>
        <v>0</v>
      </c>
      <c r="L223">
        <f t="shared" si="43"/>
        <v>0</v>
      </c>
      <c r="M223">
        <f t="shared" si="44"/>
        <v>0</v>
      </c>
      <c r="N223">
        <f t="shared" si="45"/>
        <v>0</v>
      </c>
      <c r="O223">
        <f t="shared" si="46"/>
        <v>1</v>
      </c>
      <c r="P223">
        <f t="shared" si="47"/>
        <v>0</v>
      </c>
      <c r="Q223">
        <f t="shared" si="48"/>
        <v>0</v>
      </c>
      <c r="R223">
        <f t="shared" si="49"/>
        <v>0</v>
      </c>
      <c r="S223">
        <f t="shared" si="50"/>
        <v>0</v>
      </c>
      <c r="T223">
        <f t="shared" si="51"/>
        <v>0</v>
      </c>
    </row>
    <row r="224" spans="1:20">
      <c r="A224" t="str">
        <f t="shared" si="39"/>
        <v>46-1</v>
      </c>
      <c r="B224">
        <v>46</v>
      </c>
      <c r="C224">
        <v>1</v>
      </c>
      <c r="D224" t="s">
        <v>3</v>
      </c>
      <c r="E224">
        <v>70165</v>
      </c>
      <c r="F224">
        <v>9616</v>
      </c>
      <c r="G224">
        <v>34856</v>
      </c>
      <c r="H224">
        <v>21970</v>
      </c>
      <c r="I224">
        <f t="shared" si="40"/>
        <v>0.61338119874705244</v>
      </c>
      <c r="J224">
        <f t="shared" si="41"/>
        <v>0.38661880125294762</v>
      </c>
      <c r="K224">
        <f t="shared" si="42"/>
        <v>0</v>
      </c>
      <c r="L224">
        <f t="shared" si="43"/>
        <v>0</v>
      </c>
      <c r="M224">
        <f t="shared" si="44"/>
        <v>0</v>
      </c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>
        <f t="shared" si="49"/>
        <v>0</v>
      </c>
      <c r="S224">
        <f t="shared" si="50"/>
        <v>1</v>
      </c>
      <c r="T224">
        <f t="shared" si="51"/>
        <v>0</v>
      </c>
    </row>
    <row r="225" spans="1:20">
      <c r="A225" t="str">
        <f t="shared" si="39"/>
        <v>46-2</v>
      </c>
      <c r="B225">
        <v>46</v>
      </c>
      <c r="C225">
        <v>2</v>
      </c>
      <c r="D225" t="s">
        <v>6</v>
      </c>
      <c r="E225">
        <v>65046</v>
      </c>
      <c r="F225">
        <v>8475</v>
      </c>
      <c r="G225">
        <v>33125</v>
      </c>
      <c r="H225">
        <v>19892</v>
      </c>
      <c r="I225">
        <f t="shared" si="40"/>
        <v>0.62479959258351092</v>
      </c>
      <c r="J225">
        <f t="shared" si="41"/>
        <v>0.37520040741648902</v>
      </c>
      <c r="K225">
        <f t="shared" si="42"/>
        <v>0</v>
      </c>
      <c r="L225">
        <f t="shared" si="43"/>
        <v>0</v>
      </c>
      <c r="M225">
        <f t="shared" si="44"/>
        <v>0</v>
      </c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>
        <f t="shared" si="49"/>
        <v>0</v>
      </c>
      <c r="S225">
        <f t="shared" si="50"/>
        <v>1</v>
      </c>
      <c r="T225">
        <f t="shared" si="51"/>
        <v>0</v>
      </c>
    </row>
    <row r="226" spans="1:20">
      <c r="A226" t="str">
        <f t="shared" si="39"/>
        <v>47-1</v>
      </c>
      <c r="B226">
        <v>47</v>
      </c>
      <c r="C226">
        <v>1</v>
      </c>
      <c r="D226" t="s">
        <v>3</v>
      </c>
      <c r="E226">
        <v>86656</v>
      </c>
      <c r="F226">
        <v>13557</v>
      </c>
      <c r="G226">
        <v>34815</v>
      </c>
      <c r="H226">
        <v>33242</v>
      </c>
      <c r="I226">
        <f t="shared" si="40"/>
        <v>0.51155648941328591</v>
      </c>
      <c r="J226">
        <f t="shared" si="41"/>
        <v>0.48844351058671409</v>
      </c>
      <c r="K226">
        <f t="shared" si="42"/>
        <v>0</v>
      </c>
      <c r="L226">
        <f t="shared" si="43"/>
        <v>0</v>
      </c>
      <c r="M226">
        <f t="shared" si="44"/>
        <v>0</v>
      </c>
      <c r="N226">
        <f t="shared" si="45"/>
        <v>0</v>
      </c>
      <c r="O226">
        <f t="shared" si="46"/>
        <v>0</v>
      </c>
      <c r="P226">
        <f t="shared" si="47"/>
        <v>1</v>
      </c>
      <c r="Q226">
        <f t="shared" si="48"/>
        <v>0</v>
      </c>
      <c r="R226">
        <f t="shared" si="49"/>
        <v>0</v>
      </c>
      <c r="S226">
        <f t="shared" si="50"/>
        <v>0</v>
      </c>
      <c r="T226">
        <f t="shared" si="51"/>
        <v>0</v>
      </c>
    </row>
    <row r="227" spans="1:20">
      <c r="A227" t="str">
        <f t="shared" si="39"/>
        <v>47-2</v>
      </c>
      <c r="B227">
        <v>47</v>
      </c>
      <c r="C227">
        <v>2</v>
      </c>
      <c r="D227" t="s">
        <v>6</v>
      </c>
      <c r="E227">
        <v>77676</v>
      </c>
      <c r="F227">
        <v>12565</v>
      </c>
      <c r="G227">
        <v>30812</v>
      </c>
      <c r="H227">
        <v>29470</v>
      </c>
      <c r="I227">
        <f t="shared" si="40"/>
        <v>0.51113101755084434</v>
      </c>
      <c r="J227">
        <f t="shared" si="41"/>
        <v>0.48886898244915561</v>
      </c>
      <c r="K227">
        <f t="shared" si="42"/>
        <v>0</v>
      </c>
      <c r="L227">
        <f t="shared" si="43"/>
        <v>0</v>
      </c>
      <c r="M227">
        <f t="shared" si="44"/>
        <v>0</v>
      </c>
      <c r="N227">
        <f t="shared" si="45"/>
        <v>0</v>
      </c>
      <c r="O227">
        <f t="shared" si="46"/>
        <v>0</v>
      </c>
      <c r="P227">
        <f t="shared" si="47"/>
        <v>1</v>
      </c>
      <c r="Q227">
        <f t="shared" si="48"/>
        <v>0</v>
      </c>
      <c r="R227">
        <f t="shared" si="49"/>
        <v>0</v>
      </c>
      <c r="S227">
        <f t="shared" si="50"/>
        <v>0</v>
      </c>
      <c r="T227">
        <f t="shared" si="51"/>
        <v>0</v>
      </c>
    </row>
    <row r="228" spans="1:20">
      <c r="A228" t="str">
        <f t="shared" si="39"/>
        <v>47-3</v>
      </c>
      <c r="B228">
        <v>47</v>
      </c>
      <c r="C228">
        <v>3</v>
      </c>
      <c r="D228" t="s">
        <v>9</v>
      </c>
      <c r="E228">
        <v>76366</v>
      </c>
      <c r="F228">
        <v>11931</v>
      </c>
      <c r="G228">
        <v>31139</v>
      </c>
      <c r="H228">
        <v>28951</v>
      </c>
      <c r="I228">
        <f t="shared" si="40"/>
        <v>0.518206024296888</v>
      </c>
      <c r="J228">
        <f t="shared" si="41"/>
        <v>0.481793975703112</v>
      </c>
      <c r="K228">
        <f t="shared" si="42"/>
        <v>0</v>
      </c>
      <c r="L228">
        <f t="shared" si="43"/>
        <v>0</v>
      </c>
      <c r="M228">
        <f t="shared" si="44"/>
        <v>0</v>
      </c>
      <c r="N228">
        <f t="shared" si="45"/>
        <v>0</v>
      </c>
      <c r="O228">
        <f t="shared" si="46"/>
        <v>0</v>
      </c>
      <c r="P228">
        <f t="shared" si="47"/>
        <v>1</v>
      </c>
      <c r="Q228">
        <f t="shared" si="48"/>
        <v>0</v>
      </c>
      <c r="R228">
        <f t="shared" si="49"/>
        <v>0</v>
      </c>
      <c r="S228">
        <f t="shared" si="50"/>
        <v>0</v>
      </c>
      <c r="T228">
        <f t="shared" si="51"/>
        <v>0</v>
      </c>
    </row>
    <row r="229" spans="1:20">
      <c r="A229" t="str">
        <f t="shared" si="39"/>
        <v>48-1</v>
      </c>
      <c r="B229">
        <v>48</v>
      </c>
      <c r="C229">
        <v>1</v>
      </c>
      <c r="D229" t="s">
        <v>3</v>
      </c>
      <c r="E229">
        <v>59885</v>
      </c>
      <c r="F229">
        <v>8378</v>
      </c>
      <c r="G229">
        <v>23991</v>
      </c>
      <c r="H229">
        <v>24036</v>
      </c>
      <c r="I229">
        <f t="shared" si="40"/>
        <v>0.49953151352364294</v>
      </c>
      <c r="J229">
        <f t="shared" si="41"/>
        <v>0.500468486476357</v>
      </c>
      <c r="K229">
        <f t="shared" si="42"/>
        <v>0</v>
      </c>
      <c r="L229">
        <f t="shared" si="43"/>
        <v>0</v>
      </c>
      <c r="M229">
        <f t="shared" si="44"/>
        <v>0</v>
      </c>
      <c r="N229">
        <f t="shared" si="45"/>
        <v>0</v>
      </c>
      <c r="O229">
        <f t="shared" si="46"/>
        <v>1</v>
      </c>
      <c r="P229">
        <f t="shared" si="47"/>
        <v>0</v>
      </c>
      <c r="Q229">
        <f t="shared" si="48"/>
        <v>0</v>
      </c>
      <c r="R229">
        <f t="shared" si="49"/>
        <v>0</v>
      </c>
      <c r="S229">
        <f t="shared" si="50"/>
        <v>0</v>
      </c>
      <c r="T229">
        <f t="shared" si="51"/>
        <v>0</v>
      </c>
    </row>
    <row r="230" spans="1:20">
      <c r="A230" t="str">
        <f t="shared" si="39"/>
        <v>49-1</v>
      </c>
      <c r="B230">
        <v>49</v>
      </c>
      <c r="C230">
        <v>1</v>
      </c>
      <c r="D230" t="s">
        <v>3</v>
      </c>
      <c r="E230">
        <v>80852</v>
      </c>
      <c r="F230">
        <v>13806</v>
      </c>
      <c r="G230">
        <v>32760</v>
      </c>
      <c r="H230">
        <v>30754</v>
      </c>
      <c r="I230">
        <f t="shared" si="40"/>
        <v>0.51579179393519536</v>
      </c>
      <c r="J230">
        <f t="shared" si="41"/>
        <v>0.48420820606480464</v>
      </c>
      <c r="K230">
        <f t="shared" si="42"/>
        <v>0</v>
      </c>
      <c r="L230">
        <f t="shared" si="43"/>
        <v>0</v>
      </c>
      <c r="M230">
        <f t="shared" si="44"/>
        <v>0</v>
      </c>
      <c r="N230">
        <f t="shared" si="45"/>
        <v>0</v>
      </c>
      <c r="O230">
        <f t="shared" si="46"/>
        <v>0</v>
      </c>
      <c r="P230">
        <f t="shared" si="47"/>
        <v>1</v>
      </c>
      <c r="Q230">
        <f t="shared" si="48"/>
        <v>0</v>
      </c>
      <c r="R230">
        <f t="shared" si="49"/>
        <v>0</v>
      </c>
      <c r="S230">
        <f t="shared" si="50"/>
        <v>0</v>
      </c>
      <c r="T230">
        <f t="shared" si="51"/>
        <v>0</v>
      </c>
    </row>
    <row r="231" spans="1:20">
      <c r="A231" t="str">
        <f t="shared" si="39"/>
        <v>49-2</v>
      </c>
      <c r="B231">
        <v>49</v>
      </c>
      <c r="C231">
        <v>2</v>
      </c>
      <c r="D231" t="s">
        <v>6</v>
      </c>
      <c r="E231">
        <v>87418</v>
      </c>
      <c r="F231">
        <v>14005</v>
      </c>
      <c r="G231">
        <v>37345</v>
      </c>
      <c r="H231">
        <v>32019</v>
      </c>
      <c r="I231">
        <f t="shared" si="40"/>
        <v>0.53839167291390344</v>
      </c>
      <c r="J231">
        <f t="shared" si="41"/>
        <v>0.46160832708609656</v>
      </c>
      <c r="K231">
        <f t="shared" si="42"/>
        <v>0</v>
      </c>
      <c r="L231">
        <f t="shared" si="43"/>
        <v>0</v>
      </c>
      <c r="M231">
        <f t="shared" si="44"/>
        <v>0</v>
      </c>
      <c r="N231">
        <f t="shared" si="45"/>
        <v>0</v>
      </c>
      <c r="O231">
        <f t="shared" si="46"/>
        <v>0</v>
      </c>
      <c r="P231">
        <f t="shared" si="47"/>
        <v>0</v>
      </c>
      <c r="Q231">
        <f t="shared" si="48"/>
        <v>1</v>
      </c>
      <c r="R231">
        <f t="shared" si="49"/>
        <v>0</v>
      </c>
      <c r="S231">
        <f t="shared" si="50"/>
        <v>0</v>
      </c>
      <c r="T231">
        <f t="shared" si="51"/>
        <v>0</v>
      </c>
    </row>
    <row r="232" spans="1:20">
      <c r="A232" t="str">
        <f t="shared" si="39"/>
        <v>49-3</v>
      </c>
      <c r="B232">
        <v>49</v>
      </c>
      <c r="C232">
        <v>3</v>
      </c>
      <c r="D232" t="s">
        <v>9</v>
      </c>
      <c r="E232">
        <v>68443</v>
      </c>
      <c r="F232">
        <v>10982</v>
      </c>
      <c r="G232">
        <v>25074</v>
      </c>
      <c r="H232">
        <v>28779</v>
      </c>
      <c r="I232">
        <f t="shared" si="40"/>
        <v>0.46560080218372235</v>
      </c>
      <c r="J232">
        <f t="shared" si="41"/>
        <v>0.53439919781627765</v>
      </c>
      <c r="K232">
        <f t="shared" si="42"/>
        <v>0</v>
      </c>
      <c r="L232">
        <f t="shared" si="43"/>
        <v>0</v>
      </c>
      <c r="M232">
        <f t="shared" si="44"/>
        <v>0</v>
      </c>
      <c r="N232">
        <f t="shared" si="45"/>
        <v>1</v>
      </c>
      <c r="O232">
        <f t="shared" si="46"/>
        <v>0</v>
      </c>
      <c r="P232">
        <f t="shared" si="47"/>
        <v>0</v>
      </c>
      <c r="Q232">
        <f t="shared" si="48"/>
        <v>0</v>
      </c>
      <c r="R232">
        <f t="shared" si="49"/>
        <v>0</v>
      </c>
      <c r="S232">
        <f t="shared" si="50"/>
        <v>0</v>
      </c>
      <c r="T232">
        <f t="shared" si="51"/>
        <v>0</v>
      </c>
    </row>
    <row r="233" spans="1:20">
      <c r="A233" t="str">
        <f t="shared" si="39"/>
        <v>49-4</v>
      </c>
      <c r="B233">
        <v>49</v>
      </c>
      <c r="C233">
        <v>4</v>
      </c>
      <c r="D233" t="s">
        <v>12</v>
      </c>
      <c r="E233">
        <v>73503</v>
      </c>
      <c r="F233">
        <v>12078</v>
      </c>
      <c r="G233">
        <v>25403</v>
      </c>
      <c r="H233">
        <v>32207</v>
      </c>
      <c r="I233">
        <f t="shared" si="40"/>
        <v>0.44094775212636694</v>
      </c>
      <c r="J233">
        <f t="shared" si="41"/>
        <v>0.55905224787363306</v>
      </c>
      <c r="K233">
        <f t="shared" si="42"/>
        <v>0</v>
      </c>
      <c r="L233">
        <f t="shared" si="43"/>
        <v>0</v>
      </c>
      <c r="M233">
        <f t="shared" si="44"/>
        <v>1</v>
      </c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>
        <f t="shared" si="49"/>
        <v>0</v>
      </c>
      <c r="S233">
        <f t="shared" si="50"/>
        <v>0</v>
      </c>
      <c r="T233">
        <f t="shared" si="51"/>
        <v>0</v>
      </c>
    </row>
    <row r="234" spans="1:20">
      <c r="A234" t="str">
        <f t="shared" si="39"/>
        <v>49-5</v>
      </c>
      <c r="B234">
        <v>49</v>
      </c>
      <c r="C234">
        <v>5</v>
      </c>
      <c r="D234" t="s">
        <v>15</v>
      </c>
      <c r="E234">
        <v>75267</v>
      </c>
      <c r="F234">
        <v>12427</v>
      </c>
      <c r="G234">
        <v>28844</v>
      </c>
      <c r="H234">
        <v>30284</v>
      </c>
      <c r="I234">
        <f t="shared" si="40"/>
        <v>0.48782302800703559</v>
      </c>
      <c r="J234">
        <f t="shared" si="41"/>
        <v>0.51217697199296441</v>
      </c>
      <c r="K234">
        <f t="shared" si="42"/>
        <v>0</v>
      </c>
      <c r="L234">
        <f t="shared" si="43"/>
        <v>0</v>
      </c>
      <c r="M234">
        <f t="shared" si="44"/>
        <v>0</v>
      </c>
      <c r="N234">
        <f t="shared" si="45"/>
        <v>0</v>
      </c>
      <c r="O234">
        <f t="shared" si="46"/>
        <v>1</v>
      </c>
      <c r="P234">
        <f t="shared" si="47"/>
        <v>0</v>
      </c>
      <c r="Q234">
        <f t="shared" si="48"/>
        <v>0</v>
      </c>
      <c r="R234">
        <f t="shared" si="49"/>
        <v>0</v>
      </c>
      <c r="S234">
        <f t="shared" si="50"/>
        <v>0</v>
      </c>
      <c r="T234">
        <f t="shared" si="51"/>
        <v>0</v>
      </c>
    </row>
    <row r="235" spans="1:20">
      <c r="A235" t="str">
        <f t="shared" si="39"/>
        <v>49-6</v>
      </c>
      <c r="B235">
        <v>49</v>
      </c>
      <c r="C235">
        <v>6</v>
      </c>
      <c r="D235" t="s">
        <v>55</v>
      </c>
      <c r="E235">
        <v>92466</v>
      </c>
      <c r="F235">
        <v>13640</v>
      </c>
      <c r="G235">
        <v>34701</v>
      </c>
      <c r="H235">
        <v>39049</v>
      </c>
      <c r="I235">
        <f t="shared" si="40"/>
        <v>0.4705220338983051</v>
      </c>
      <c r="J235">
        <f t="shared" si="41"/>
        <v>0.52947796610169495</v>
      </c>
      <c r="K235">
        <f t="shared" si="42"/>
        <v>0</v>
      </c>
      <c r="L235">
        <f t="shared" si="43"/>
        <v>0</v>
      </c>
      <c r="M235">
        <f t="shared" si="44"/>
        <v>0</v>
      </c>
      <c r="N235">
        <f t="shared" si="45"/>
        <v>1</v>
      </c>
      <c r="O235">
        <f t="shared" si="46"/>
        <v>0</v>
      </c>
      <c r="P235">
        <f t="shared" si="47"/>
        <v>0</v>
      </c>
      <c r="Q235">
        <f t="shared" si="48"/>
        <v>0</v>
      </c>
      <c r="R235">
        <f t="shared" si="49"/>
        <v>0</v>
      </c>
      <c r="S235">
        <f t="shared" si="50"/>
        <v>0</v>
      </c>
      <c r="T235">
        <f t="shared" si="51"/>
        <v>0</v>
      </c>
    </row>
    <row r="236" spans="1:20">
      <c r="A236" t="str">
        <f t="shared" si="39"/>
        <v>49-7</v>
      </c>
      <c r="B236">
        <v>49</v>
      </c>
      <c r="C236">
        <v>7</v>
      </c>
      <c r="D236" t="s">
        <v>58</v>
      </c>
      <c r="E236">
        <v>75242</v>
      </c>
      <c r="F236">
        <v>11735</v>
      </c>
      <c r="G236">
        <v>29484</v>
      </c>
      <c r="H236">
        <v>30552</v>
      </c>
      <c r="I236">
        <f t="shared" si="40"/>
        <v>0.49110533679792123</v>
      </c>
      <c r="J236">
        <f t="shared" si="41"/>
        <v>0.50889466320207877</v>
      </c>
      <c r="K236">
        <f t="shared" si="42"/>
        <v>0</v>
      </c>
      <c r="L236">
        <f t="shared" si="43"/>
        <v>0</v>
      </c>
      <c r="M236">
        <f t="shared" si="44"/>
        <v>0</v>
      </c>
      <c r="N236">
        <f t="shared" si="45"/>
        <v>0</v>
      </c>
      <c r="O236">
        <f t="shared" si="46"/>
        <v>1</v>
      </c>
      <c r="P236">
        <f t="shared" si="47"/>
        <v>0</v>
      </c>
      <c r="Q236">
        <f t="shared" si="48"/>
        <v>0</v>
      </c>
      <c r="R236">
        <f t="shared" si="49"/>
        <v>0</v>
      </c>
      <c r="S236">
        <f t="shared" si="50"/>
        <v>0</v>
      </c>
      <c r="T236">
        <f t="shared" si="51"/>
        <v>0</v>
      </c>
    </row>
    <row r="237" spans="1:20">
      <c r="A237" t="str">
        <f t="shared" si="39"/>
        <v>50-1</v>
      </c>
      <c r="B237">
        <v>50</v>
      </c>
      <c r="C237">
        <v>1</v>
      </c>
      <c r="D237" t="s">
        <v>3</v>
      </c>
      <c r="E237">
        <v>86638</v>
      </c>
      <c r="F237">
        <v>14300</v>
      </c>
      <c r="G237">
        <v>33420</v>
      </c>
      <c r="H237">
        <v>34609</v>
      </c>
      <c r="I237">
        <f t="shared" si="40"/>
        <v>0.4912610798336004</v>
      </c>
      <c r="J237">
        <f t="shared" si="41"/>
        <v>0.50873892016639966</v>
      </c>
      <c r="K237">
        <f t="shared" si="42"/>
        <v>0</v>
      </c>
      <c r="L237">
        <f t="shared" si="43"/>
        <v>0</v>
      </c>
      <c r="M237">
        <f t="shared" si="44"/>
        <v>0</v>
      </c>
      <c r="N237">
        <f t="shared" si="45"/>
        <v>0</v>
      </c>
      <c r="O237">
        <f t="shared" si="46"/>
        <v>1</v>
      </c>
      <c r="P237">
        <f t="shared" si="47"/>
        <v>0</v>
      </c>
      <c r="Q237">
        <f t="shared" si="48"/>
        <v>0</v>
      </c>
      <c r="R237">
        <f t="shared" si="49"/>
        <v>0</v>
      </c>
      <c r="S237">
        <f t="shared" si="50"/>
        <v>0</v>
      </c>
      <c r="T237">
        <f t="shared" si="51"/>
        <v>0</v>
      </c>
    </row>
    <row r="238" spans="1:20">
      <c r="A238" t="str">
        <f t="shared" si="39"/>
        <v>50-2</v>
      </c>
      <c r="B238">
        <v>50</v>
      </c>
      <c r="C238">
        <v>2</v>
      </c>
      <c r="D238" t="s">
        <v>6</v>
      </c>
      <c r="E238">
        <v>94633</v>
      </c>
      <c r="F238">
        <v>14836</v>
      </c>
      <c r="G238">
        <v>33491</v>
      </c>
      <c r="H238">
        <v>41482</v>
      </c>
      <c r="I238">
        <f t="shared" si="40"/>
        <v>0.44670748135995625</v>
      </c>
      <c r="J238">
        <f t="shared" si="41"/>
        <v>0.5532925186400437</v>
      </c>
      <c r="K238">
        <f t="shared" si="42"/>
        <v>0</v>
      </c>
      <c r="L238">
        <f t="shared" si="43"/>
        <v>0</v>
      </c>
      <c r="M238">
        <f t="shared" si="44"/>
        <v>1</v>
      </c>
      <c r="N238">
        <f t="shared" si="45"/>
        <v>0</v>
      </c>
      <c r="O238">
        <f t="shared" si="46"/>
        <v>0</v>
      </c>
      <c r="P238">
        <f t="shared" si="47"/>
        <v>0</v>
      </c>
      <c r="Q238">
        <f t="shared" si="48"/>
        <v>0</v>
      </c>
      <c r="R238">
        <f t="shared" si="49"/>
        <v>0</v>
      </c>
      <c r="S238">
        <f t="shared" si="50"/>
        <v>0</v>
      </c>
      <c r="T238">
        <f t="shared" si="51"/>
        <v>0</v>
      </c>
    </row>
    <row r="239" spans="1:20">
      <c r="A239" t="str">
        <f t="shared" si="39"/>
        <v>50-3</v>
      </c>
      <c r="B239">
        <v>50</v>
      </c>
      <c r="C239">
        <v>3</v>
      </c>
      <c r="D239" t="s">
        <v>9</v>
      </c>
      <c r="E239">
        <v>105830</v>
      </c>
      <c r="F239">
        <v>17028</v>
      </c>
      <c r="G239">
        <v>40495</v>
      </c>
      <c r="H239">
        <v>42992</v>
      </c>
      <c r="I239">
        <f t="shared" si="40"/>
        <v>0.48504557595793357</v>
      </c>
      <c r="J239">
        <f t="shared" si="41"/>
        <v>0.51495442404206648</v>
      </c>
      <c r="K239">
        <f t="shared" si="42"/>
        <v>0</v>
      </c>
      <c r="L239">
        <f t="shared" si="43"/>
        <v>0</v>
      </c>
      <c r="M239">
        <f t="shared" si="44"/>
        <v>0</v>
      </c>
      <c r="N239">
        <f t="shared" si="45"/>
        <v>0</v>
      </c>
      <c r="O239">
        <f t="shared" si="46"/>
        <v>1</v>
      </c>
      <c r="P239">
        <f t="shared" si="47"/>
        <v>0</v>
      </c>
      <c r="Q239">
        <f t="shared" si="48"/>
        <v>0</v>
      </c>
      <c r="R239">
        <f t="shared" si="49"/>
        <v>0</v>
      </c>
      <c r="S239">
        <f t="shared" si="50"/>
        <v>0</v>
      </c>
      <c r="T239">
        <f t="shared" si="51"/>
        <v>0</v>
      </c>
    </row>
    <row r="240" spans="1:20">
      <c r="A240" t="str">
        <f t="shared" si="39"/>
        <v>50-4</v>
      </c>
      <c r="B240">
        <v>50</v>
      </c>
      <c r="C240">
        <v>4</v>
      </c>
      <c r="D240" t="s">
        <v>12</v>
      </c>
      <c r="E240">
        <v>88675</v>
      </c>
      <c r="F240">
        <v>16715</v>
      </c>
      <c r="G240">
        <v>39600</v>
      </c>
      <c r="H240">
        <v>28508</v>
      </c>
      <c r="I240">
        <f t="shared" si="40"/>
        <v>0.58142949433253066</v>
      </c>
      <c r="J240">
        <f t="shared" si="41"/>
        <v>0.41857050566746934</v>
      </c>
      <c r="K240">
        <f t="shared" si="42"/>
        <v>0</v>
      </c>
      <c r="L240">
        <f t="shared" si="43"/>
        <v>0</v>
      </c>
      <c r="M240">
        <f t="shared" si="44"/>
        <v>0</v>
      </c>
      <c r="N240">
        <f t="shared" si="45"/>
        <v>0</v>
      </c>
      <c r="O240">
        <f t="shared" si="46"/>
        <v>0</v>
      </c>
      <c r="P240">
        <f t="shared" si="47"/>
        <v>0</v>
      </c>
      <c r="Q240">
        <f t="shared" si="48"/>
        <v>0</v>
      </c>
      <c r="R240">
        <f t="shared" si="49"/>
        <v>1</v>
      </c>
      <c r="S240">
        <f t="shared" si="50"/>
        <v>0</v>
      </c>
      <c r="T240">
        <f t="shared" si="51"/>
        <v>0</v>
      </c>
    </row>
    <row r="241" spans="1:20">
      <c r="A241" t="str">
        <f t="shared" si="39"/>
        <v>51-1</v>
      </c>
      <c r="B241">
        <v>51</v>
      </c>
      <c r="C241">
        <v>1</v>
      </c>
      <c r="D241" t="s">
        <v>3</v>
      </c>
      <c r="E241">
        <v>69216</v>
      </c>
      <c r="F241">
        <v>16023</v>
      </c>
      <c r="G241">
        <v>24137</v>
      </c>
      <c r="H241">
        <v>26060</v>
      </c>
      <c r="I241">
        <f t="shared" si="40"/>
        <v>0.48084546885272028</v>
      </c>
      <c r="J241">
        <f t="shared" si="41"/>
        <v>0.51915453114727972</v>
      </c>
      <c r="K241">
        <f t="shared" si="42"/>
        <v>0</v>
      </c>
      <c r="L241">
        <f t="shared" si="43"/>
        <v>0</v>
      </c>
      <c r="M241">
        <f t="shared" si="44"/>
        <v>0</v>
      </c>
      <c r="N241">
        <f t="shared" si="45"/>
        <v>0</v>
      </c>
      <c r="O241">
        <f t="shared" si="46"/>
        <v>1</v>
      </c>
      <c r="P241">
        <f t="shared" si="47"/>
        <v>0</v>
      </c>
      <c r="Q241">
        <f t="shared" si="48"/>
        <v>0</v>
      </c>
      <c r="R241">
        <f t="shared" si="49"/>
        <v>0</v>
      </c>
      <c r="S241">
        <f t="shared" si="50"/>
        <v>0</v>
      </c>
      <c r="T241">
        <f t="shared" si="51"/>
        <v>0</v>
      </c>
    </row>
    <row r="242" spans="1:20">
      <c r="A242" t="str">
        <f t="shared" si="39"/>
        <v>51-2</v>
      </c>
      <c r="B242">
        <v>51</v>
      </c>
      <c r="C242">
        <v>2</v>
      </c>
      <c r="D242" t="s">
        <v>6</v>
      </c>
      <c r="E242">
        <v>72577</v>
      </c>
      <c r="F242">
        <v>15728</v>
      </c>
      <c r="G242">
        <v>24956</v>
      </c>
      <c r="H242">
        <v>28822</v>
      </c>
      <c r="I242">
        <f t="shared" si="40"/>
        <v>0.46405593365316672</v>
      </c>
      <c r="J242">
        <f t="shared" si="41"/>
        <v>0.53594406634683323</v>
      </c>
      <c r="K242">
        <f t="shared" si="42"/>
        <v>0</v>
      </c>
      <c r="L242">
        <f t="shared" si="43"/>
        <v>0</v>
      </c>
      <c r="M242">
        <f t="shared" si="44"/>
        <v>0</v>
      </c>
      <c r="N242">
        <f t="shared" si="45"/>
        <v>1</v>
      </c>
      <c r="O242">
        <f t="shared" si="46"/>
        <v>0</v>
      </c>
      <c r="P242">
        <f t="shared" si="47"/>
        <v>0</v>
      </c>
      <c r="Q242">
        <f t="shared" si="48"/>
        <v>0</v>
      </c>
      <c r="R242">
        <f t="shared" si="49"/>
        <v>0</v>
      </c>
      <c r="S242">
        <f t="shared" si="50"/>
        <v>0</v>
      </c>
      <c r="T242">
        <f t="shared" si="51"/>
        <v>0</v>
      </c>
    </row>
    <row r="243" spans="1:20">
      <c r="A243" t="str">
        <f t="shared" si="39"/>
        <v>51-3</v>
      </c>
      <c r="B243">
        <v>51</v>
      </c>
      <c r="C243">
        <v>3</v>
      </c>
      <c r="D243" t="s">
        <v>9</v>
      </c>
      <c r="E243">
        <v>81305</v>
      </c>
      <c r="F243">
        <v>17253</v>
      </c>
      <c r="G243">
        <v>26719</v>
      </c>
      <c r="H243">
        <v>33039</v>
      </c>
      <c r="I243">
        <f t="shared" si="40"/>
        <v>0.44712005087184981</v>
      </c>
      <c r="J243">
        <f t="shared" si="41"/>
        <v>0.55287994912815019</v>
      </c>
      <c r="K243">
        <f t="shared" si="42"/>
        <v>0</v>
      </c>
      <c r="L243">
        <f t="shared" si="43"/>
        <v>0</v>
      </c>
      <c r="M243">
        <f t="shared" si="44"/>
        <v>1</v>
      </c>
      <c r="N243">
        <f t="shared" si="45"/>
        <v>0</v>
      </c>
      <c r="O243">
        <f t="shared" si="46"/>
        <v>0</v>
      </c>
      <c r="P243">
        <f t="shared" si="47"/>
        <v>0</v>
      </c>
      <c r="Q243">
        <f t="shared" si="48"/>
        <v>0</v>
      </c>
      <c r="R243">
        <f t="shared" si="49"/>
        <v>0</v>
      </c>
      <c r="S243">
        <f t="shared" si="50"/>
        <v>0</v>
      </c>
      <c r="T243">
        <f t="shared" si="51"/>
        <v>0</v>
      </c>
    </row>
    <row r="244" spans="1:20">
      <c r="A244" t="str">
        <f t="shared" si="39"/>
        <v>51-4</v>
      </c>
      <c r="B244">
        <v>51</v>
      </c>
      <c r="C244">
        <v>4</v>
      </c>
      <c r="D244" t="s">
        <v>12</v>
      </c>
      <c r="E244">
        <v>80847</v>
      </c>
      <c r="F244">
        <v>17582</v>
      </c>
      <c r="G244">
        <v>27023</v>
      </c>
      <c r="H244">
        <v>32202</v>
      </c>
      <c r="I244">
        <f t="shared" si="40"/>
        <v>0.45627691008864502</v>
      </c>
      <c r="J244">
        <f t="shared" si="41"/>
        <v>0.54372308991135498</v>
      </c>
      <c r="K244">
        <f t="shared" si="42"/>
        <v>0</v>
      </c>
      <c r="L244">
        <f t="shared" si="43"/>
        <v>0</v>
      </c>
      <c r="M244">
        <f t="shared" si="44"/>
        <v>0</v>
      </c>
      <c r="N244">
        <f t="shared" si="45"/>
        <v>1</v>
      </c>
      <c r="O244">
        <f t="shared" si="46"/>
        <v>0</v>
      </c>
      <c r="P244">
        <f t="shared" si="47"/>
        <v>0</v>
      </c>
      <c r="Q244">
        <f t="shared" si="48"/>
        <v>0</v>
      </c>
      <c r="R244">
        <f t="shared" si="49"/>
        <v>0</v>
      </c>
      <c r="S244">
        <f t="shared" si="50"/>
        <v>0</v>
      </c>
      <c r="T244">
        <f t="shared" si="51"/>
        <v>0</v>
      </c>
    </row>
    <row r="245" spans="1:20">
      <c r="A245" t="str">
        <f t="shared" si="39"/>
        <v>51-5</v>
      </c>
      <c r="B245">
        <v>51</v>
      </c>
      <c r="C245">
        <v>5</v>
      </c>
      <c r="D245" t="s">
        <v>15</v>
      </c>
      <c r="E245">
        <v>78188</v>
      </c>
      <c r="F245">
        <v>14222</v>
      </c>
      <c r="G245">
        <v>23321</v>
      </c>
      <c r="H245">
        <v>36037</v>
      </c>
      <c r="I245">
        <f t="shared" si="40"/>
        <v>0.39288722665858011</v>
      </c>
      <c r="J245">
        <f t="shared" si="41"/>
        <v>0.60711277334141989</v>
      </c>
      <c r="K245">
        <f t="shared" si="42"/>
        <v>0</v>
      </c>
      <c r="L245">
        <f t="shared" si="43"/>
        <v>1</v>
      </c>
      <c r="M245">
        <f t="shared" si="44"/>
        <v>0</v>
      </c>
      <c r="N245">
        <f t="shared" si="45"/>
        <v>0</v>
      </c>
      <c r="O245">
        <f t="shared" si="46"/>
        <v>0</v>
      </c>
      <c r="P245">
        <f t="shared" si="47"/>
        <v>0</v>
      </c>
      <c r="Q245">
        <f t="shared" si="48"/>
        <v>0</v>
      </c>
      <c r="R245">
        <f t="shared" si="49"/>
        <v>0</v>
      </c>
      <c r="S245">
        <f t="shared" si="50"/>
        <v>0</v>
      </c>
      <c r="T245">
        <f t="shared" si="51"/>
        <v>0</v>
      </c>
    </row>
    <row r="246" spans="1:20">
      <c r="A246" t="str">
        <f t="shared" si="39"/>
        <v>52-1</v>
      </c>
      <c r="B246">
        <v>52</v>
      </c>
      <c r="C246">
        <v>1</v>
      </c>
      <c r="D246" t="s">
        <v>3</v>
      </c>
      <c r="E246">
        <v>74479</v>
      </c>
      <c r="F246">
        <v>13968</v>
      </c>
      <c r="G246">
        <v>26329</v>
      </c>
      <c r="H246">
        <v>29888</v>
      </c>
      <c r="I246">
        <f t="shared" si="40"/>
        <v>0.46834587402387179</v>
      </c>
      <c r="J246">
        <f t="shared" si="41"/>
        <v>0.53165412597612827</v>
      </c>
      <c r="K246">
        <f t="shared" si="42"/>
        <v>0</v>
      </c>
      <c r="L246">
        <f t="shared" si="43"/>
        <v>0</v>
      </c>
      <c r="M246">
        <f t="shared" si="44"/>
        <v>0</v>
      </c>
      <c r="N246">
        <f t="shared" si="45"/>
        <v>1</v>
      </c>
      <c r="O246">
        <f t="shared" si="46"/>
        <v>0</v>
      </c>
      <c r="P246">
        <f t="shared" si="47"/>
        <v>0</v>
      </c>
      <c r="Q246">
        <f t="shared" si="48"/>
        <v>0</v>
      </c>
      <c r="R246">
        <f t="shared" si="49"/>
        <v>0</v>
      </c>
      <c r="S246">
        <f t="shared" si="50"/>
        <v>0</v>
      </c>
      <c r="T246">
        <f t="shared" si="51"/>
        <v>0</v>
      </c>
    </row>
    <row r="247" spans="1:20">
      <c r="A247" t="str">
        <f t="shared" si="39"/>
        <v>52-2</v>
      </c>
      <c r="B247">
        <v>52</v>
      </c>
      <c r="C247">
        <v>2</v>
      </c>
      <c r="D247" t="s">
        <v>6</v>
      </c>
      <c r="E247">
        <v>64302</v>
      </c>
      <c r="F247">
        <v>13463</v>
      </c>
      <c r="G247">
        <v>20636</v>
      </c>
      <c r="H247">
        <v>26197</v>
      </c>
      <c r="I247">
        <f t="shared" si="40"/>
        <v>0.44062947067238911</v>
      </c>
      <c r="J247">
        <f t="shared" si="41"/>
        <v>0.55937052932761089</v>
      </c>
      <c r="K247">
        <f t="shared" si="42"/>
        <v>0</v>
      </c>
      <c r="L247">
        <f t="shared" si="43"/>
        <v>0</v>
      </c>
      <c r="M247">
        <f t="shared" si="44"/>
        <v>1</v>
      </c>
      <c r="N247">
        <f t="shared" si="45"/>
        <v>0</v>
      </c>
      <c r="O247">
        <f t="shared" si="46"/>
        <v>0</v>
      </c>
      <c r="P247">
        <f t="shared" si="47"/>
        <v>0</v>
      </c>
      <c r="Q247">
        <f t="shared" si="48"/>
        <v>0</v>
      </c>
      <c r="R247">
        <f t="shared" si="49"/>
        <v>0</v>
      </c>
      <c r="S247">
        <f t="shared" si="50"/>
        <v>0</v>
      </c>
      <c r="T247">
        <f t="shared" si="51"/>
        <v>0</v>
      </c>
    </row>
    <row r="248" spans="1:20">
      <c r="A248" t="str">
        <f t="shared" si="39"/>
        <v>53-1</v>
      </c>
      <c r="B248">
        <v>53</v>
      </c>
      <c r="C248">
        <v>1</v>
      </c>
      <c r="D248" t="s">
        <v>3</v>
      </c>
      <c r="E248">
        <v>72580</v>
      </c>
      <c r="F248">
        <v>12100</v>
      </c>
      <c r="G248">
        <v>29104</v>
      </c>
      <c r="H248">
        <v>27628</v>
      </c>
      <c r="I248">
        <f t="shared" si="40"/>
        <v>0.51300853134033697</v>
      </c>
      <c r="J248">
        <f t="shared" si="41"/>
        <v>0.48699146865966297</v>
      </c>
      <c r="K248">
        <f t="shared" si="42"/>
        <v>0</v>
      </c>
      <c r="L248">
        <f t="shared" si="43"/>
        <v>0</v>
      </c>
      <c r="M248">
        <f t="shared" si="44"/>
        <v>0</v>
      </c>
      <c r="N248">
        <f t="shared" si="45"/>
        <v>0</v>
      </c>
      <c r="O248">
        <f t="shared" si="46"/>
        <v>0</v>
      </c>
      <c r="P248">
        <f t="shared" si="47"/>
        <v>1</v>
      </c>
      <c r="Q248">
        <f t="shared" si="48"/>
        <v>0</v>
      </c>
      <c r="R248">
        <f t="shared" si="49"/>
        <v>0</v>
      </c>
      <c r="S248">
        <f t="shared" si="50"/>
        <v>0</v>
      </c>
      <c r="T248">
        <f t="shared" si="51"/>
        <v>0</v>
      </c>
    </row>
    <row r="249" spans="1:20">
      <c r="A249" t="str">
        <f t="shared" si="39"/>
        <v>53-2</v>
      </c>
      <c r="B249">
        <v>53</v>
      </c>
      <c r="C249">
        <v>2</v>
      </c>
      <c r="D249" t="s">
        <v>6</v>
      </c>
      <c r="E249">
        <v>76644</v>
      </c>
      <c r="F249">
        <v>11993</v>
      </c>
      <c r="G249">
        <v>27223</v>
      </c>
      <c r="H249">
        <v>33602</v>
      </c>
      <c r="I249">
        <f t="shared" si="40"/>
        <v>0.44756267981915332</v>
      </c>
      <c r="J249">
        <f t="shared" si="41"/>
        <v>0.55243732018084668</v>
      </c>
      <c r="K249">
        <f t="shared" si="42"/>
        <v>0</v>
      </c>
      <c r="L249">
        <f t="shared" si="43"/>
        <v>0</v>
      </c>
      <c r="M249">
        <f t="shared" si="44"/>
        <v>1</v>
      </c>
      <c r="N249">
        <f t="shared" si="45"/>
        <v>0</v>
      </c>
      <c r="O249">
        <f t="shared" si="46"/>
        <v>0</v>
      </c>
      <c r="P249">
        <f t="shared" si="47"/>
        <v>0</v>
      </c>
      <c r="Q249">
        <f t="shared" si="48"/>
        <v>0</v>
      </c>
      <c r="R249">
        <f t="shared" si="49"/>
        <v>0</v>
      </c>
      <c r="S249">
        <f t="shared" si="50"/>
        <v>0</v>
      </c>
      <c r="T249">
        <f t="shared" si="51"/>
        <v>0</v>
      </c>
    </row>
    <row r="250" spans="1:20">
      <c r="A250" t="str">
        <f t="shared" si="39"/>
        <v>53-3</v>
      </c>
      <c r="B250">
        <v>53</v>
      </c>
      <c r="C250">
        <v>3</v>
      </c>
      <c r="D250" t="s">
        <v>9</v>
      </c>
      <c r="E250">
        <v>72270</v>
      </c>
      <c r="F250">
        <v>11338</v>
      </c>
      <c r="G250">
        <v>25595</v>
      </c>
      <c r="H250">
        <v>31417</v>
      </c>
      <c r="I250">
        <f t="shared" si="40"/>
        <v>0.44894057391426367</v>
      </c>
      <c r="J250">
        <f t="shared" si="41"/>
        <v>0.55105942608573633</v>
      </c>
      <c r="K250">
        <f t="shared" si="42"/>
        <v>0</v>
      </c>
      <c r="L250">
        <f t="shared" si="43"/>
        <v>0</v>
      </c>
      <c r="M250">
        <f t="shared" si="44"/>
        <v>1</v>
      </c>
      <c r="N250">
        <f t="shared" si="45"/>
        <v>0</v>
      </c>
      <c r="O250">
        <f t="shared" si="46"/>
        <v>0</v>
      </c>
      <c r="P250">
        <f t="shared" si="47"/>
        <v>0</v>
      </c>
      <c r="Q250">
        <f t="shared" si="48"/>
        <v>0</v>
      </c>
      <c r="R250">
        <f t="shared" si="49"/>
        <v>0</v>
      </c>
      <c r="S250">
        <f t="shared" si="50"/>
        <v>0</v>
      </c>
      <c r="T250">
        <f t="shared" si="51"/>
        <v>0</v>
      </c>
    </row>
    <row r="251" spans="1:20">
      <c r="A251" t="str">
        <f t="shared" si="39"/>
        <v>54-1</v>
      </c>
      <c r="B251">
        <v>54</v>
      </c>
      <c r="C251">
        <v>1</v>
      </c>
      <c r="D251" t="s">
        <v>3</v>
      </c>
      <c r="E251">
        <v>80616</v>
      </c>
      <c r="F251">
        <v>17072</v>
      </c>
      <c r="G251">
        <v>32406</v>
      </c>
      <c r="H251">
        <v>27913</v>
      </c>
      <c r="I251">
        <f t="shared" si="40"/>
        <v>0.53724365456987022</v>
      </c>
      <c r="J251">
        <f t="shared" si="41"/>
        <v>0.46275634543012983</v>
      </c>
      <c r="K251">
        <f t="shared" si="42"/>
        <v>0</v>
      </c>
      <c r="L251">
        <f t="shared" si="43"/>
        <v>0</v>
      </c>
      <c r="M251">
        <f t="shared" si="44"/>
        <v>0</v>
      </c>
      <c r="N251">
        <f t="shared" si="45"/>
        <v>0</v>
      </c>
      <c r="O251">
        <f t="shared" si="46"/>
        <v>0</v>
      </c>
      <c r="P251">
        <f t="shared" si="47"/>
        <v>0</v>
      </c>
      <c r="Q251">
        <f t="shared" si="48"/>
        <v>1</v>
      </c>
      <c r="R251">
        <f t="shared" si="49"/>
        <v>0</v>
      </c>
      <c r="S251">
        <f t="shared" si="50"/>
        <v>0</v>
      </c>
      <c r="T251">
        <f t="shared" si="51"/>
        <v>0</v>
      </c>
    </row>
    <row r="252" spans="1:20">
      <c r="A252" t="str">
        <f t="shared" si="39"/>
        <v>54-2</v>
      </c>
      <c r="B252">
        <v>54</v>
      </c>
      <c r="C252">
        <v>2</v>
      </c>
      <c r="D252" t="s">
        <v>6</v>
      </c>
      <c r="E252">
        <v>70864</v>
      </c>
      <c r="F252">
        <v>14440</v>
      </c>
      <c r="G252">
        <v>28409</v>
      </c>
      <c r="H252">
        <v>25182</v>
      </c>
      <c r="I252">
        <f t="shared" si="40"/>
        <v>0.53010766733220127</v>
      </c>
      <c r="J252">
        <f t="shared" si="41"/>
        <v>0.46989233266779867</v>
      </c>
      <c r="K252">
        <f t="shared" si="42"/>
        <v>0</v>
      </c>
      <c r="L252">
        <f t="shared" si="43"/>
        <v>0</v>
      </c>
      <c r="M252">
        <f t="shared" si="44"/>
        <v>0</v>
      </c>
      <c r="N252">
        <f t="shared" si="45"/>
        <v>0</v>
      </c>
      <c r="O252">
        <f t="shared" si="46"/>
        <v>0</v>
      </c>
      <c r="P252">
        <f t="shared" si="47"/>
        <v>0</v>
      </c>
      <c r="Q252">
        <f t="shared" si="48"/>
        <v>1</v>
      </c>
      <c r="R252">
        <f t="shared" si="49"/>
        <v>0</v>
      </c>
      <c r="S252">
        <f t="shared" si="50"/>
        <v>0</v>
      </c>
      <c r="T252">
        <f t="shared" si="51"/>
        <v>0</v>
      </c>
    </row>
    <row r="253" spans="1:20">
      <c r="A253" t="str">
        <f t="shared" si="39"/>
        <v>54-3</v>
      </c>
      <c r="B253">
        <v>54</v>
      </c>
      <c r="C253">
        <v>3</v>
      </c>
      <c r="D253" t="s">
        <v>9</v>
      </c>
      <c r="E253">
        <v>82993</v>
      </c>
      <c r="F253">
        <v>18805</v>
      </c>
      <c r="G253">
        <v>35571</v>
      </c>
      <c r="H253">
        <v>24809</v>
      </c>
      <c r="I253">
        <f t="shared" si="40"/>
        <v>0.58911891354753232</v>
      </c>
      <c r="J253">
        <f t="shared" si="41"/>
        <v>0.41088108645246768</v>
      </c>
      <c r="K253">
        <f t="shared" si="42"/>
        <v>0</v>
      </c>
      <c r="L253">
        <f t="shared" si="43"/>
        <v>0</v>
      </c>
      <c r="M253">
        <f t="shared" si="44"/>
        <v>0</v>
      </c>
      <c r="N253">
        <f t="shared" si="45"/>
        <v>0</v>
      </c>
      <c r="O253">
        <f t="shared" si="46"/>
        <v>0</v>
      </c>
      <c r="P253">
        <f t="shared" si="47"/>
        <v>0</v>
      </c>
      <c r="Q253">
        <f t="shared" si="48"/>
        <v>0</v>
      </c>
      <c r="R253">
        <f t="shared" si="49"/>
        <v>1</v>
      </c>
      <c r="S253">
        <f t="shared" si="50"/>
        <v>0</v>
      </c>
      <c r="T253">
        <f t="shared" si="51"/>
        <v>0</v>
      </c>
    </row>
    <row r="254" spans="1:20">
      <c r="A254" t="str">
        <f t="shared" si="39"/>
        <v>54-4</v>
      </c>
      <c r="B254">
        <v>54</v>
      </c>
      <c r="C254">
        <v>4</v>
      </c>
      <c r="D254" t="s">
        <v>12</v>
      </c>
      <c r="E254">
        <v>97160</v>
      </c>
      <c r="F254">
        <v>18715</v>
      </c>
      <c r="G254">
        <v>36007</v>
      </c>
      <c r="H254">
        <v>36806</v>
      </c>
      <c r="I254">
        <f t="shared" si="40"/>
        <v>0.49451334239764877</v>
      </c>
      <c r="J254">
        <f t="shared" si="41"/>
        <v>0.50548665760235123</v>
      </c>
      <c r="K254">
        <f t="shared" si="42"/>
        <v>0</v>
      </c>
      <c r="L254">
        <f t="shared" si="43"/>
        <v>0</v>
      </c>
      <c r="M254">
        <f t="shared" si="44"/>
        <v>0</v>
      </c>
      <c r="N254">
        <f t="shared" si="45"/>
        <v>0</v>
      </c>
      <c r="O254">
        <f t="shared" si="46"/>
        <v>1</v>
      </c>
      <c r="P254">
        <f t="shared" si="47"/>
        <v>0</v>
      </c>
      <c r="Q254">
        <f t="shared" si="48"/>
        <v>0</v>
      </c>
      <c r="R254">
        <f t="shared" si="49"/>
        <v>0</v>
      </c>
      <c r="S254">
        <f t="shared" si="50"/>
        <v>0</v>
      </c>
      <c r="T254">
        <f t="shared" si="51"/>
        <v>0</v>
      </c>
    </row>
    <row r="255" spans="1:20">
      <c r="A255" t="str">
        <f t="shared" si="39"/>
        <v>54-5</v>
      </c>
      <c r="B255">
        <v>54</v>
      </c>
      <c r="C255">
        <v>5</v>
      </c>
      <c r="D255" t="s">
        <v>15</v>
      </c>
      <c r="E255">
        <v>76585</v>
      </c>
      <c r="F255">
        <v>13522</v>
      </c>
      <c r="G255">
        <v>27670</v>
      </c>
      <c r="H255">
        <v>31000</v>
      </c>
      <c r="I255">
        <f t="shared" si="40"/>
        <v>0.47162093062894156</v>
      </c>
      <c r="J255">
        <f t="shared" si="41"/>
        <v>0.5283790693710585</v>
      </c>
      <c r="K255">
        <f t="shared" si="42"/>
        <v>0</v>
      </c>
      <c r="L255">
        <f t="shared" si="43"/>
        <v>0</v>
      </c>
      <c r="M255">
        <f t="shared" si="44"/>
        <v>0</v>
      </c>
      <c r="N255">
        <f t="shared" si="45"/>
        <v>1</v>
      </c>
      <c r="O255">
        <f t="shared" si="46"/>
        <v>0</v>
      </c>
      <c r="P255">
        <f t="shared" si="47"/>
        <v>0</v>
      </c>
      <c r="Q255">
        <f t="shared" si="48"/>
        <v>0</v>
      </c>
      <c r="R255">
        <f t="shared" si="49"/>
        <v>0</v>
      </c>
      <c r="S255">
        <f t="shared" si="50"/>
        <v>0</v>
      </c>
      <c r="T255">
        <f t="shared" si="51"/>
        <v>0</v>
      </c>
    </row>
    <row r="256" spans="1:20">
      <c r="A256" t="str">
        <f t="shared" si="39"/>
        <v>54-6</v>
      </c>
      <c r="B256">
        <v>54</v>
      </c>
      <c r="C256">
        <v>6</v>
      </c>
      <c r="D256" t="s">
        <v>55</v>
      </c>
      <c r="E256">
        <v>87234</v>
      </c>
      <c r="F256">
        <v>17893</v>
      </c>
      <c r="G256">
        <v>36565</v>
      </c>
      <c r="H256">
        <v>28219</v>
      </c>
      <c r="I256">
        <f t="shared" si="40"/>
        <v>0.56441405285255619</v>
      </c>
      <c r="J256">
        <f t="shared" si="41"/>
        <v>0.43558594714744381</v>
      </c>
      <c r="K256">
        <f t="shared" si="42"/>
        <v>0</v>
      </c>
      <c r="L256">
        <f t="shared" si="43"/>
        <v>0</v>
      </c>
      <c r="M256">
        <f t="shared" si="44"/>
        <v>0</v>
      </c>
      <c r="N256">
        <f t="shared" si="45"/>
        <v>0</v>
      </c>
      <c r="O256">
        <f t="shared" si="46"/>
        <v>0</v>
      </c>
      <c r="P256">
        <f t="shared" si="47"/>
        <v>0</v>
      </c>
      <c r="Q256">
        <f t="shared" si="48"/>
        <v>0</v>
      </c>
      <c r="R256">
        <f t="shared" si="49"/>
        <v>1</v>
      </c>
      <c r="S256">
        <f t="shared" si="50"/>
        <v>0</v>
      </c>
      <c r="T256">
        <f t="shared" si="51"/>
        <v>0</v>
      </c>
    </row>
    <row r="257" spans="1:20">
      <c r="A257" t="str">
        <f t="shared" si="39"/>
        <v>55-1</v>
      </c>
      <c r="B257">
        <v>55</v>
      </c>
      <c r="C257">
        <v>1</v>
      </c>
      <c r="D257" t="s">
        <v>3</v>
      </c>
      <c r="E257">
        <v>78875</v>
      </c>
      <c r="F257">
        <v>13739</v>
      </c>
      <c r="G257">
        <v>28079</v>
      </c>
      <c r="H257">
        <v>31888</v>
      </c>
      <c r="I257">
        <f t="shared" si="40"/>
        <v>0.46824086580952856</v>
      </c>
      <c r="J257">
        <f t="shared" si="41"/>
        <v>0.53175913419047138</v>
      </c>
      <c r="K257">
        <f t="shared" si="42"/>
        <v>0</v>
      </c>
      <c r="L257">
        <f t="shared" si="43"/>
        <v>0</v>
      </c>
      <c r="M257">
        <f t="shared" si="44"/>
        <v>0</v>
      </c>
      <c r="N257">
        <f t="shared" si="45"/>
        <v>1</v>
      </c>
      <c r="O257">
        <f t="shared" si="46"/>
        <v>0</v>
      </c>
      <c r="P257">
        <f t="shared" si="47"/>
        <v>0</v>
      </c>
      <c r="Q257">
        <f t="shared" si="48"/>
        <v>0</v>
      </c>
      <c r="R257">
        <f t="shared" si="49"/>
        <v>0</v>
      </c>
      <c r="S257">
        <f t="shared" si="50"/>
        <v>0</v>
      </c>
      <c r="T257">
        <f t="shared" si="51"/>
        <v>0</v>
      </c>
    </row>
    <row r="258" spans="1:20">
      <c r="A258" t="str">
        <f t="shared" si="39"/>
        <v>55-2</v>
      </c>
      <c r="B258">
        <v>55</v>
      </c>
      <c r="C258">
        <v>2</v>
      </c>
      <c r="D258" t="s">
        <v>6</v>
      </c>
      <c r="E258">
        <v>61238</v>
      </c>
      <c r="F258">
        <v>12085</v>
      </c>
      <c r="G258">
        <v>20781</v>
      </c>
      <c r="H258">
        <v>25010</v>
      </c>
      <c r="I258">
        <f t="shared" si="40"/>
        <v>0.45382280360769583</v>
      </c>
      <c r="J258">
        <f t="shared" si="41"/>
        <v>0.54617719639230411</v>
      </c>
      <c r="K258">
        <f t="shared" si="42"/>
        <v>0</v>
      </c>
      <c r="L258">
        <f t="shared" si="43"/>
        <v>0</v>
      </c>
      <c r="M258">
        <f t="shared" si="44"/>
        <v>0</v>
      </c>
      <c r="N258">
        <f t="shared" si="45"/>
        <v>1</v>
      </c>
      <c r="O258">
        <f t="shared" si="46"/>
        <v>0</v>
      </c>
      <c r="P258">
        <f t="shared" si="47"/>
        <v>0</v>
      </c>
      <c r="Q258">
        <f t="shared" si="48"/>
        <v>0</v>
      </c>
      <c r="R258">
        <f t="shared" si="49"/>
        <v>0</v>
      </c>
      <c r="S258">
        <f t="shared" si="50"/>
        <v>0</v>
      </c>
      <c r="T258">
        <f t="shared" si="51"/>
        <v>0</v>
      </c>
    </row>
    <row r="259" spans="1:20">
      <c r="A259" t="str">
        <f t="shared" ref="A259:A322" si="52">UPPER(B259)&amp;"-"&amp;C259</f>
        <v>56-1</v>
      </c>
      <c r="B259">
        <v>56</v>
      </c>
      <c r="C259">
        <v>1</v>
      </c>
      <c r="D259" t="s">
        <v>3</v>
      </c>
      <c r="E259">
        <v>98724</v>
      </c>
      <c r="F259">
        <v>14554</v>
      </c>
      <c r="G259">
        <v>38577</v>
      </c>
      <c r="H259">
        <v>41432</v>
      </c>
      <c r="I259">
        <f t="shared" ref="I259:I322" si="53">G259/(G259+H259)</f>
        <v>0.48215825719606542</v>
      </c>
      <c r="J259">
        <f t="shared" ref="J259:J322" si="54">H259/(G259+H259)</f>
        <v>0.51784174280393458</v>
      </c>
      <c r="K259">
        <f t="shared" ref="K259:K322" si="55">--(I259&lt;=0.3)</f>
        <v>0</v>
      </c>
      <c r="L259">
        <f t="shared" ref="L259:L322" si="56">--AND($I259&gt;0.3,$I259&lt;=0.4)</f>
        <v>0</v>
      </c>
      <c r="M259">
        <f t="shared" ref="M259:M322" si="57">--AND($I259&gt;0.4,$I259&lt;=0.45)</f>
        <v>0</v>
      </c>
      <c r="N259">
        <f t="shared" ref="N259:N322" si="58">--AND($I259&gt;0.45,$I259&lt;=0.48)</f>
        <v>0</v>
      </c>
      <c r="O259">
        <f t="shared" ref="O259:O322" si="59">--AND($I259&gt;0.48,$I259&lt;=0.5)</f>
        <v>1</v>
      </c>
      <c r="P259">
        <f t="shared" ref="P259:P322" si="60">--AND($I259&gt;0.5,$I259&lt;=0.52)</f>
        <v>0</v>
      </c>
      <c r="Q259">
        <f t="shared" ref="Q259:Q322" si="61">--AND($I259&gt;0.52,$I259&lt;=0.55)</f>
        <v>0</v>
      </c>
      <c r="R259">
        <f t="shared" ref="R259:R322" si="62">--AND($I259&gt;0.55,$I259&lt;=0.6)</f>
        <v>0</v>
      </c>
      <c r="S259">
        <f t="shared" ref="S259:S322" si="63">--AND($I259&gt;0.6,$I259&lt;=0.7)</f>
        <v>0</v>
      </c>
      <c r="T259">
        <f t="shared" ref="T259:T322" si="64">--AND($I259&gt;0.7)</f>
        <v>0</v>
      </c>
    </row>
    <row r="260" spans="1:20">
      <c r="A260" t="str">
        <f t="shared" si="52"/>
        <v>56-2</v>
      </c>
      <c r="B260">
        <v>56</v>
      </c>
      <c r="C260">
        <v>2</v>
      </c>
      <c r="D260" t="s">
        <v>6</v>
      </c>
      <c r="E260">
        <v>98534</v>
      </c>
      <c r="F260">
        <v>14869</v>
      </c>
      <c r="G260">
        <v>38970</v>
      </c>
      <c r="H260">
        <v>39905</v>
      </c>
      <c r="I260">
        <f t="shared" si="53"/>
        <v>0.4940729001584786</v>
      </c>
      <c r="J260">
        <f t="shared" si="54"/>
        <v>0.5059270998415214</v>
      </c>
      <c r="K260">
        <f t="shared" si="55"/>
        <v>0</v>
      </c>
      <c r="L260">
        <f t="shared" si="56"/>
        <v>0</v>
      </c>
      <c r="M260">
        <f t="shared" si="57"/>
        <v>0</v>
      </c>
      <c r="N260">
        <f t="shared" si="58"/>
        <v>0</v>
      </c>
      <c r="O260">
        <f t="shared" si="59"/>
        <v>1</v>
      </c>
      <c r="P260">
        <f t="shared" si="60"/>
        <v>0</v>
      </c>
      <c r="Q260">
        <f t="shared" si="61"/>
        <v>0</v>
      </c>
      <c r="R260">
        <f t="shared" si="62"/>
        <v>0</v>
      </c>
      <c r="S260">
        <f t="shared" si="63"/>
        <v>0</v>
      </c>
      <c r="T260">
        <f t="shared" si="64"/>
        <v>0</v>
      </c>
    </row>
    <row r="261" spans="1:20">
      <c r="A261" t="str">
        <f t="shared" si="52"/>
        <v>56-3</v>
      </c>
      <c r="B261">
        <v>56</v>
      </c>
      <c r="C261">
        <v>3</v>
      </c>
      <c r="D261" t="s">
        <v>9</v>
      </c>
      <c r="E261">
        <v>86756</v>
      </c>
      <c r="F261">
        <v>12341</v>
      </c>
      <c r="G261">
        <v>35436</v>
      </c>
      <c r="H261">
        <v>34137</v>
      </c>
      <c r="I261">
        <f t="shared" si="53"/>
        <v>0.50933551808891375</v>
      </c>
      <c r="J261">
        <f t="shared" si="54"/>
        <v>0.49066448191108619</v>
      </c>
      <c r="K261">
        <f t="shared" si="55"/>
        <v>0</v>
      </c>
      <c r="L261">
        <f t="shared" si="56"/>
        <v>0</v>
      </c>
      <c r="M261">
        <f t="shared" si="57"/>
        <v>0</v>
      </c>
      <c r="N261">
        <f t="shared" si="58"/>
        <v>0</v>
      </c>
      <c r="O261">
        <f t="shared" si="59"/>
        <v>0</v>
      </c>
      <c r="P261">
        <f t="shared" si="60"/>
        <v>1</v>
      </c>
      <c r="Q261">
        <f t="shared" si="61"/>
        <v>0</v>
      </c>
      <c r="R261">
        <f t="shared" si="62"/>
        <v>0</v>
      </c>
      <c r="S261">
        <f t="shared" si="63"/>
        <v>0</v>
      </c>
      <c r="T261">
        <f t="shared" si="64"/>
        <v>0</v>
      </c>
    </row>
    <row r="262" spans="1:20">
      <c r="A262" t="str">
        <f t="shared" si="52"/>
        <v>56-4</v>
      </c>
      <c r="B262">
        <v>56</v>
      </c>
      <c r="C262">
        <v>4</v>
      </c>
      <c r="D262" t="s">
        <v>12</v>
      </c>
      <c r="E262">
        <v>102128</v>
      </c>
      <c r="F262">
        <v>14649</v>
      </c>
      <c r="G262">
        <v>40898</v>
      </c>
      <c r="H262">
        <v>41508</v>
      </c>
      <c r="I262">
        <f t="shared" si="53"/>
        <v>0.49629881319321406</v>
      </c>
      <c r="J262">
        <f t="shared" si="54"/>
        <v>0.50370118680678588</v>
      </c>
      <c r="K262">
        <f t="shared" si="55"/>
        <v>0</v>
      </c>
      <c r="L262">
        <f t="shared" si="56"/>
        <v>0</v>
      </c>
      <c r="M262">
        <f t="shared" si="57"/>
        <v>0</v>
      </c>
      <c r="N262">
        <f t="shared" si="58"/>
        <v>0</v>
      </c>
      <c r="O262">
        <f t="shared" si="59"/>
        <v>1</v>
      </c>
      <c r="P262">
        <f t="shared" si="60"/>
        <v>0</v>
      </c>
      <c r="Q262">
        <f t="shared" si="61"/>
        <v>0</v>
      </c>
      <c r="R262">
        <f t="shared" si="62"/>
        <v>0</v>
      </c>
      <c r="S262">
        <f t="shared" si="63"/>
        <v>0</v>
      </c>
      <c r="T262">
        <f t="shared" si="64"/>
        <v>0</v>
      </c>
    </row>
    <row r="263" spans="1:20">
      <c r="A263" t="str">
        <f t="shared" si="52"/>
        <v>56-5</v>
      </c>
      <c r="B263">
        <v>56</v>
      </c>
      <c r="C263">
        <v>5</v>
      </c>
      <c r="D263" t="s">
        <v>15</v>
      </c>
      <c r="E263">
        <v>80376</v>
      </c>
      <c r="F263">
        <v>15487</v>
      </c>
      <c r="G263">
        <v>35400</v>
      </c>
      <c r="H263">
        <v>26008</v>
      </c>
      <c r="I263">
        <f t="shared" si="53"/>
        <v>0.57647212089630018</v>
      </c>
      <c r="J263">
        <f t="shared" si="54"/>
        <v>0.42352787910369982</v>
      </c>
      <c r="K263">
        <f t="shared" si="55"/>
        <v>0</v>
      </c>
      <c r="L263">
        <f t="shared" si="56"/>
        <v>0</v>
      </c>
      <c r="M263">
        <f t="shared" si="57"/>
        <v>0</v>
      </c>
      <c r="N263">
        <f t="shared" si="58"/>
        <v>0</v>
      </c>
      <c r="O263">
        <f t="shared" si="59"/>
        <v>0</v>
      </c>
      <c r="P263">
        <f t="shared" si="60"/>
        <v>0</v>
      </c>
      <c r="Q263">
        <f t="shared" si="61"/>
        <v>0</v>
      </c>
      <c r="R263">
        <f t="shared" si="62"/>
        <v>1</v>
      </c>
      <c r="S263">
        <f t="shared" si="63"/>
        <v>0</v>
      </c>
      <c r="T263">
        <f t="shared" si="64"/>
        <v>0</v>
      </c>
    </row>
    <row r="264" spans="1:20">
      <c r="A264" t="str">
        <f t="shared" si="52"/>
        <v>56-6</v>
      </c>
      <c r="B264">
        <v>56</v>
      </c>
      <c r="C264">
        <v>6</v>
      </c>
      <c r="D264" t="s">
        <v>55</v>
      </c>
      <c r="E264">
        <v>89137</v>
      </c>
      <c r="F264">
        <v>13519</v>
      </c>
      <c r="G264">
        <v>39967</v>
      </c>
      <c r="H264">
        <v>30903</v>
      </c>
      <c r="I264">
        <f t="shared" si="53"/>
        <v>0.56394807393819668</v>
      </c>
      <c r="J264">
        <f t="shared" si="54"/>
        <v>0.43605192606180332</v>
      </c>
      <c r="K264">
        <f t="shared" si="55"/>
        <v>0</v>
      </c>
      <c r="L264">
        <f t="shared" si="56"/>
        <v>0</v>
      </c>
      <c r="M264">
        <f t="shared" si="57"/>
        <v>0</v>
      </c>
      <c r="N264">
        <f t="shared" si="58"/>
        <v>0</v>
      </c>
      <c r="O264">
        <f t="shared" si="59"/>
        <v>0</v>
      </c>
      <c r="P264">
        <f t="shared" si="60"/>
        <v>0</v>
      </c>
      <c r="Q264">
        <f t="shared" si="61"/>
        <v>0</v>
      </c>
      <c r="R264">
        <f t="shared" si="62"/>
        <v>1</v>
      </c>
      <c r="S264">
        <f t="shared" si="63"/>
        <v>0</v>
      </c>
      <c r="T264">
        <f t="shared" si="64"/>
        <v>0</v>
      </c>
    </row>
    <row r="265" spans="1:20">
      <c r="A265" t="str">
        <f t="shared" si="52"/>
        <v>57-1</v>
      </c>
      <c r="B265">
        <v>57</v>
      </c>
      <c r="C265">
        <v>1</v>
      </c>
      <c r="D265" t="s">
        <v>3</v>
      </c>
      <c r="E265">
        <v>88148</v>
      </c>
      <c r="F265">
        <v>18992</v>
      </c>
      <c r="G265">
        <v>33939</v>
      </c>
      <c r="H265">
        <v>30991</v>
      </c>
      <c r="I265">
        <f t="shared" si="53"/>
        <v>0.52270137070691514</v>
      </c>
      <c r="J265">
        <f t="shared" si="54"/>
        <v>0.47729862929308486</v>
      </c>
      <c r="K265">
        <f t="shared" si="55"/>
        <v>0</v>
      </c>
      <c r="L265">
        <f t="shared" si="56"/>
        <v>0</v>
      </c>
      <c r="M265">
        <f t="shared" si="57"/>
        <v>0</v>
      </c>
      <c r="N265">
        <f t="shared" si="58"/>
        <v>0</v>
      </c>
      <c r="O265">
        <f t="shared" si="59"/>
        <v>0</v>
      </c>
      <c r="P265">
        <f t="shared" si="60"/>
        <v>0</v>
      </c>
      <c r="Q265">
        <f t="shared" si="61"/>
        <v>1</v>
      </c>
      <c r="R265">
        <f t="shared" si="62"/>
        <v>0</v>
      </c>
      <c r="S265">
        <f t="shared" si="63"/>
        <v>0</v>
      </c>
      <c r="T265">
        <f t="shared" si="64"/>
        <v>0</v>
      </c>
    </row>
    <row r="266" spans="1:20">
      <c r="A266" t="str">
        <f t="shared" si="52"/>
        <v>57-2</v>
      </c>
      <c r="B266">
        <v>57</v>
      </c>
      <c r="C266">
        <v>2</v>
      </c>
      <c r="D266" t="s">
        <v>6</v>
      </c>
      <c r="E266">
        <v>76155</v>
      </c>
      <c r="F266">
        <v>16193</v>
      </c>
      <c r="G266">
        <v>25749</v>
      </c>
      <c r="H266">
        <v>30788</v>
      </c>
      <c r="I266">
        <f t="shared" si="53"/>
        <v>0.45543626297822665</v>
      </c>
      <c r="J266">
        <f t="shared" si="54"/>
        <v>0.5445637370217733</v>
      </c>
      <c r="K266">
        <f t="shared" si="55"/>
        <v>0</v>
      </c>
      <c r="L266">
        <f t="shared" si="56"/>
        <v>0</v>
      </c>
      <c r="M266">
        <f t="shared" si="57"/>
        <v>0</v>
      </c>
      <c r="N266">
        <f t="shared" si="58"/>
        <v>1</v>
      </c>
      <c r="O266">
        <f t="shared" si="59"/>
        <v>0</v>
      </c>
      <c r="P266">
        <f t="shared" si="60"/>
        <v>0</v>
      </c>
      <c r="Q266">
        <f t="shared" si="61"/>
        <v>0</v>
      </c>
      <c r="R266">
        <f t="shared" si="62"/>
        <v>0</v>
      </c>
      <c r="S266">
        <f t="shared" si="63"/>
        <v>0</v>
      </c>
      <c r="T266">
        <f t="shared" si="64"/>
        <v>0</v>
      </c>
    </row>
    <row r="267" spans="1:20">
      <c r="A267" t="str">
        <f t="shared" si="52"/>
        <v>57-3</v>
      </c>
      <c r="B267">
        <v>57</v>
      </c>
      <c r="C267">
        <v>3</v>
      </c>
      <c r="D267" t="s">
        <v>9</v>
      </c>
      <c r="E267">
        <v>74036</v>
      </c>
      <c r="F267">
        <v>16339</v>
      </c>
      <c r="G267">
        <v>25798</v>
      </c>
      <c r="H267">
        <v>28481</v>
      </c>
      <c r="I267">
        <f t="shared" si="53"/>
        <v>0.47528510105197219</v>
      </c>
      <c r="J267">
        <f t="shared" si="54"/>
        <v>0.52471489894802781</v>
      </c>
      <c r="K267">
        <f t="shared" si="55"/>
        <v>0</v>
      </c>
      <c r="L267">
        <f t="shared" si="56"/>
        <v>0</v>
      </c>
      <c r="M267">
        <f t="shared" si="57"/>
        <v>0</v>
      </c>
      <c r="N267">
        <f t="shared" si="58"/>
        <v>1</v>
      </c>
      <c r="O267">
        <f t="shared" si="59"/>
        <v>0</v>
      </c>
      <c r="P267">
        <f t="shared" si="60"/>
        <v>0</v>
      </c>
      <c r="Q267">
        <f t="shared" si="61"/>
        <v>0</v>
      </c>
      <c r="R267">
        <f t="shared" si="62"/>
        <v>0</v>
      </c>
      <c r="S267">
        <f t="shared" si="63"/>
        <v>0</v>
      </c>
      <c r="T267">
        <f t="shared" si="64"/>
        <v>0</v>
      </c>
    </row>
    <row r="268" spans="1:20">
      <c r="A268" t="str">
        <f t="shared" si="52"/>
        <v>57-4</v>
      </c>
      <c r="B268">
        <v>57</v>
      </c>
      <c r="C268">
        <v>4</v>
      </c>
      <c r="D268" t="s">
        <v>12</v>
      </c>
      <c r="E268">
        <v>81107</v>
      </c>
      <c r="F268">
        <v>14888</v>
      </c>
      <c r="G268">
        <v>22529</v>
      </c>
      <c r="H268">
        <v>38859</v>
      </c>
      <c r="I268">
        <f t="shared" si="53"/>
        <v>0.36699354922786215</v>
      </c>
      <c r="J268">
        <f t="shared" si="54"/>
        <v>0.63300645077213791</v>
      </c>
      <c r="K268">
        <f t="shared" si="55"/>
        <v>0</v>
      </c>
      <c r="L268">
        <f t="shared" si="56"/>
        <v>1</v>
      </c>
      <c r="M268">
        <f t="shared" si="57"/>
        <v>0</v>
      </c>
      <c r="N268">
        <f t="shared" si="58"/>
        <v>0</v>
      </c>
      <c r="O268">
        <f t="shared" si="59"/>
        <v>0</v>
      </c>
      <c r="P268">
        <f t="shared" si="60"/>
        <v>0</v>
      </c>
      <c r="Q268">
        <f t="shared" si="61"/>
        <v>0</v>
      </c>
      <c r="R268">
        <f t="shared" si="62"/>
        <v>0</v>
      </c>
      <c r="S268">
        <f t="shared" si="63"/>
        <v>0</v>
      </c>
      <c r="T268">
        <f t="shared" si="64"/>
        <v>0</v>
      </c>
    </row>
    <row r="269" spans="1:20">
      <c r="A269" t="str">
        <f t="shared" si="52"/>
        <v>57-5</v>
      </c>
      <c r="B269">
        <v>57</v>
      </c>
      <c r="C269">
        <v>5</v>
      </c>
      <c r="D269" t="s">
        <v>15</v>
      </c>
      <c r="E269">
        <v>74554</v>
      </c>
      <c r="F269">
        <v>15449</v>
      </c>
      <c r="G269">
        <v>21586</v>
      </c>
      <c r="H269">
        <v>33129</v>
      </c>
      <c r="I269">
        <f t="shared" si="53"/>
        <v>0.3945170428584483</v>
      </c>
      <c r="J269">
        <f t="shared" si="54"/>
        <v>0.60548295714155165</v>
      </c>
      <c r="K269">
        <f t="shared" si="55"/>
        <v>0</v>
      </c>
      <c r="L269">
        <f t="shared" si="56"/>
        <v>1</v>
      </c>
      <c r="M269">
        <f t="shared" si="57"/>
        <v>0</v>
      </c>
      <c r="N269">
        <f t="shared" si="58"/>
        <v>0</v>
      </c>
      <c r="O269">
        <f t="shared" si="59"/>
        <v>0</v>
      </c>
      <c r="P269">
        <f t="shared" si="60"/>
        <v>0</v>
      </c>
      <c r="Q269">
        <f t="shared" si="61"/>
        <v>0</v>
      </c>
      <c r="R269">
        <f t="shared" si="62"/>
        <v>0</v>
      </c>
      <c r="S269">
        <f t="shared" si="63"/>
        <v>0</v>
      </c>
      <c r="T269">
        <f t="shared" si="64"/>
        <v>0</v>
      </c>
    </row>
    <row r="270" spans="1:20">
      <c r="A270" t="str">
        <f t="shared" si="52"/>
        <v>57-6</v>
      </c>
      <c r="B270">
        <v>57</v>
      </c>
      <c r="C270">
        <v>6</v>
      </c>
      <c r="D270" t="s">
        <v>55</v>
      </c>
      <c r="E270">
        <v>72291</v>
      </c>
      <c r="F270">
        <v>18061</v>
      </c>
      <c r="G270">
        <v>23887</v>
      </c>
      <c r="H270">
        <v>26949</v>
      </c>
      <c r="I270">
        <f t="shared" si="53"/>
        <v>0.46988354709261154</v>
      </c>
      <c r="J270">
        <f t="shared" si="54"/>
        <v>0.53011645290738851</v>
      </c>
      <c r="K270">
        <f t="shared" si="55"/>
        <v>0</v>
      </c>
      <c r="L270">
        <f t="shared" si="56"/>
        <v>0</v>
      </c>
      <c r="M270">
        <f t="shared" si="57"/>
        <v>0</v>
      </c>
      <c r="N270">
        <f t="shared" si="58"/>
        <v>1</v>
      </c>
      <c r="O270">
        <f t="shared" si="59"/>
        <v>0</v>
      </c>
      <c r="P270">
        <f t="shared" si="60"/>
        <v>0</v>
      </c>
      <c r="Q270">
        <f t="shared" si="61"/>
        <v>0</v>
      </c>
      <c r="R270">
        <f t="shared" si="62"/>
        <v>0</v>
      </c>
      <c r="S270">
        <f t="shared" si="63"/>
        <v>0</v>
      </c>
      <c r="T270">
        <f t="shared" si="64"/>
        <v>0</v>
      </c>
    </row>
    <row r="271" spans="1:20">
      <c r="A271" t="str">
        <f t="shared" si="52"/>
        <v>57-7</v>
      </c>
      <c r="B271">
        <v>57</v>
      </c>
      <c r="C271">
        <v>7</v>
      </c>
      <c r="D271" t="s">
        <v>58</v>
      </c>
      <c r="E271">
        <v>91536</v>
      </c>
      <c r="F271">
        <v>19969</v>
      </c>
      <c r="G271">
        <v>30158</v>
      </c>
      <c r="H271">
        <v>36356</v>
      </c>
      <c r="I271">
        <f t="shared" si="53"/>
        <v>0.45340830501849233</v>
      </c>
      <c r="J271">
        <f t="shared" si="54"/>
        <v>0.54659169498150761</v>
      </c>
      <c r="K271">
        <f t="shared" si="55"/>
        <v>0</v>
      </c>
      <c r="L271">
        <f t="shared" si="56"/>
        <v>0</v>
      </c>
      <c r="M271">
        <f t="shared" si="57"/>
        <v>0</v>
      </c>
      <c r="N271">
        <f t="shared" si="58"/>
        <v>1</v>
      </c>
      <c r="O271">
        <f t="shared" si="59"/>
        <v>0</v>
      </c>
      <c r="P271">
        <f t="shared" si="60"/>
        <v>0</v>
      </c>
      <c r="Q271">
        <f t="shared" si="61"/>
        <v>0</v>
      </c>
      <c r="R271">
        <f t="shared" si="62"/>
        <v>0</v>
      </c>
      <c r="S271">
        <f t="shared" si="63"/>
        <v>0</v>
      </c>
      <c r="T271">
        <f t="shared" si="64"/>
        <v>0</v>
      </c>
    </row>
    <row r="272" spans="1:20">
      <c r="A272" t="str">
        <f t="shared" si="52"/>
        <v>57-8</v>
      </c>
      <c r="B272">
        <v>57</v>
      </c>
      <c r="C272">
        <v>8</v>
      </c>
      <c r="D272" t="s">
        <v>60</v>
      </c>
      <c r="E272">
        <v>90881</v>
      </c>
      <c r="F272">
        <v>22621</v>
      </c>
      <c r="G272">
        <v>37222</v>
      </c>
      <c r="H272">
        <v>26778</v>
      </c>
      <c r="I272">
        <f t="shared" si="53"/>
        <v>0.58159375000000002</v>
      </c>
      <c r="J272">
        <f t="shared" si="54"/>
        <v>0.41840624999999998</v>
      </c>
      <c r="K272">
        <f t="shared" si="55"/>
        <v>0</v>
      </c>
      <c r="L272">
        <f t="shared" si="56"/>
        <v>0</v>
      </c>
      <c r="M272">
        <f t="shared" si="57"/>
        <v>0</v>
      </c>
      <c r="N272">
        <f t="shared" si="58"/>
        <v>0</v>
      </c>
      <c r="O272">
        <f t="shared" si="59"/>
        <v>0</v>
      </c>
      <c r="P272">
        <f t="shared" si="60"/>
        <v>0</v>
      </c>
      <c r="Q272">
        <f t="shared" si="61"/>
        <v>0</v>
      </c>
      <c r="R272">
        <f t="shared" si="62"/>
        <v>1</v>
      </c>
      <c r="S272">
        <f t="shared" si="63"/>
        <v>0</v>
      </c>
      <c r="T272">
        <f t="shared" si="64"/>
        <v>0</v>
      </c>
    </row>
    <row r="273" spans="1:20">
      <c r="A273" t="str">
        <f t="shared" si="52"/>
        <v>57-9</v>
      </c>
      <c r="B273">
        <v>57</v>
      </c>
      <c r="C273">
        <v>9</v>
      </c>
      <c r="D273" t="s">
        <v>63</v>
      </c>
      <c r="E273">
        <v>97053</v>
      </c>
      <c r="F273">
        <v>20779</v>
      </c>
      <c r="G273">
        <v>32413</v>
      </c>
      <c r="H273">
        <v>39037</v>
      </c>
      <c r="I273">
        <f t="shared" si="53"/>
        <v>0.45364590622813156</v>
      </c>
      <c r="J273">
        <f t="shared" si="54"/>
        <v>0.54635409377186839</v>
      </c>
      <c r="K273">
        <f t="shared" si="55"/>
        <v>0</v>
      </c>
      <c r="L273">
        <f t="shared" si="56"/>
        <v>0</v>
      </c>
      <c r="M273">
        <f t="shared" si="57"/>
        <v>0</v>
      </c>
      <c r="N273">
        <f t="shared" si="58"/>
        <v>1</v>
      </c>
      <c r="O273">
        <f t="shared" si="59"/>
        <v>0</v>
      </c>
      <c r="P273">
        <f t="shared" si="60"/>
        <v>0</v>
      </c>
      <c r="Q273">
        <f t="shared" si="61"/>
        <v>0</v>
      </c>
      <c r="R273">
        <f t="shared" si="62"/>
        <v>0</v>
      </c>
      <c r="S273">
        <f t="shared" si="63"/>
        <v>0</v>
      </c>
      <c r="T273">
        <f t="shared" si="64"/>
        <v>0</v>
      </c>
    </row>
    <row r="274" spans="1:20">
      <c r="A274" t="str">
        <f t="shared" si="52"/>
        <v>58-1</v>
      </c>
      <c r="B274">
        <v>58</v>
      </c>
      <c r="C274">
        <v>1</v>
      </c>
      <c r="D274" t="s">
        <v>3</v>
      </c>
      <c r="E274">
        <v>78212</v>
      </c>
      <c r="F274">
        <v>15697</v>
      </c>
      <c r="G274">
        <v>34613</v>
      </c>
      <c r="H274">
        <v>23752</v>
      </c>
      <c r="I274">
        <f t="shared" si="53"/>
        <v>0.59304377623575777</v>
      </c>
      <c r="J274">
        <f t="shared" si="54"/>
        <v>0.40695622376424229</v>
      </c>
      <c r="K274">
        <f t="shared" si="55"/>
        <v>0</v>
      </c>
      <c r="L274">
        <f t="shared" si="56"/>
        <v>0</v>
      </c>
      <c r="M274">
        <f t="shared" si="57"/>
        <v>0</v>
      </c>
      <c r="N274">
        <f t="shared" si="58"/>
        <v>0</v>
      </c>
      <c r="O274">
        <f t="shared" si="59"/>
        <v>0</v>
      </c>
      <c r="P274">
        <f t="shared" si="60"/>
        <v>0</v>
      </c>
      <c r="Q274">
        <f t="shared" si="61"/>
        <v>0</v>
      </c>
      <c r="R274">
        <f t="shared" si="62"/>
        <v>1</v>
      </c>
      <c r="S274">
        <f t="shared" si="63"/>
        <v>0</v>
      </c>
      <c r="T274">
        <f t="shared" si="64"/>
        <v>0</v>
      </c>
    </row>
    <row r="275" spans="1:20">
      <c r="A275" t="str">
        <f t="shared" si="52"/>
        <v>58-2</v>
      </c>
      <c r="B275">
        <v>58</v>
      </c>
      <c r="C275">
        <v>2</v>
      </c>
      <c r="D275" t="s">
        <v>6</v>
      </c>
      <c r="E275">
        <v>86703</v>
      </c>
      <c r="F275">
        <v>15393</v>
      </c>
      <c r="G275">
        <v>38811</v>
      </c>
      <c r="H275">
        <v>27669</v>
      </c>
      <c r="I275">
        <f t="shared" si="53"/>
        <v>0.58379963898916964</v>
      </c>
      <c r="J275">
        <f t="shared" si="54"/>
        <v>0.4162003610108303</v>
      </c>
      <c r="K275">
        <f t="shared" si="55"/>
        <v>0</v>
      </c>
      <c r="L275">
        <f t="shared" si="56"/>
        <v>0</v>
      </c>
      <c r="M275">
        <f t="shared" si="57"/>
        <v>0</v>
      </c>
      <c r="N275">
        <f t="shared" si="58"/>
        <v>0</v>
      </c>
      <c r="O275">
        <f t="shared" si="59"/>
        <v>0</v>
      </c>
      <c r="P275">
        <f t="shared" si="60"/>
        <v>0</v>
      </c>
      <c r="Q275">
        <f t="shared" si="61"/>
        <v>0</v>
      </c>
      <c r="R275">
        <f t="shared" si="62"/>
        <v>1</v>
      </c>
      <c r="S275">
        <f t="shared" si="63"/>
        <v>0</v>
      </c>
      <c r="T275">
        <f t="shared" si="64"/>
        <v>0</v>
      </c>
    </row>
    <row r="276" spans="1:20">
      <c r="A276" t="str">
        <f t="shared" si="52"/>
        <v>59-1</v>
      </c>
      <c r="B276">
        <v>59</v>
      </c>
      <c r="C276">
        <v>1</v>
      </c>
      <c r="D276" t="s">
        <v>3</v>
      </c>
      <c r="E276">
        <v>60435</v>
      </c>
      <c r="F276">
        <v>15561</v>
      </c>
      <c r="G276">
        <v>26517</v>
      </c>
      <c r="H276">
        <v>16203</v>
      </c>
      <c r="I276">
        <f t="shared" si="53"/>
        <v>0.62071629213483148</v>
      </c>
      <c r="J276">
        <f t="shared" si="54"/>
        <v>0.37928370786516852</v>
      </c>
      <c r="K276">
        <f t="shared" si="55"/>
        <v>0</v>
      </c>
      <c r="L276">
        <f t="shared" si="56"/>
        <v>0</v>
      </c>
      <c r="M276">
        <f t="shared" si="57"/>
        <v>0</v>
      </c>
      <c r="N276">
        <f t="shared" si="58"/>
        <v>0</v>
      </c>
      <c r="O276">
        <f t="shared" si="59"/>
        <v>0</v>
      </c>
      <c r="P276">
        <f t="shared" si="60"/>
        <v>0</v>
      </c>
      <c r="Q276">
        <f t="shared" si="61"/>
        <v>0</v>
      </c>
      <c r="R276">
        <f t="shared" si="62"/>
        <v>0</v>
      </c>
      <c r="S276">
        <f t="shared" si="63"/>
        <v>1</v>
      </c>
      <c r="T276">
        <f t="shared" si="64"/>
        <v>0</v>
      </c>
    </row>
    <row r="277" spans="1:20">
      <c r="A277" t="str">
        <f t="shared" si="52"/>
        <v>59-2</v>
      </c>
      <c r="B277">
        <v>59</v>
      </c>
      <c r="C277">
        <v>2</v>
      </c>
      <c r="D277" t="s">
        <v>6</v>
      </c>
      <c r="E277">
        <v>87219</v>
      </c>
      <c r="F277">
        <v>19597</v>
      </c>
      <c r="G277">
        <v>38954</v>
      </c>
      <c r="H277">
        <v>25084</v>
      </c>
      <c r="I277">
        <f t="shared" si="53"/>
        <v>0.60829507479933786</v>
      </c>
      <c r="J277">
        <f t="shared" si="54"/>
        <v>0.39170492520066208</v>
      </c>
      <c r="K277">
        <f t="shared" si="55"/>
        <v>0</v>
      </c>
      <c r="L277">
        <f t="shared" si="56"/>
        <v>0</v>
      </c>
      <c r="M277">
        <f t="shared" si="57"/>
        <v>0</v>
      </c>
      <c r="N277">
        <f t="shared" si="58"/>
        <v>0</v>
      </c>
      <c r="O277">
        <f t="shared" si="59"/>
        <v>0</v>
      </c>
      <c r="P277">
        <f t="shared" si="60"/>
        <v>0</v>
      </c>
      <c r="Q277">
        <f t="shared" si="61"/>
        <v>0</v>
      </c>
      <c r="R277">
        <f t="shared" si="62"/>
        <v>0</v>
      </c>
      <c r="S277">
        <f t="shared" si="63"/>
        <v>1</v>
      </c>
      <c r="T277">
        <f t="shared" si="64"/>
        <v>0</v>
      </c>
    </row>
    <row r="278" spans="1:20">
      <c r="A278" t="str">
        <f t="shared" si="52"/>
        <v>59-3</v>
      </c>
      <c r="B278">
        <v>59</v>
      </c>
      <c r="C278">
        <v>3</v>
      </c>
      <c r="D278" t="s">
        <v>9</v>
      </c>
      <c r="E278">
        <v>97160</v>
      </c>
      <c r="F278">
        <v>23661</v>
      </c>
      <c r="G278">
        <v>35959</v>
      </c>
      <c r="H278">
        <v>32677</v>
      </c>
      <c r="I278">
        <f t="shared" si="53"/>
        <v>0.52390873594032283</v>
      </c>
      <c r="J278">
        <f t="shared" si="54"/>
        <v>0.47609126405967711</v>
      </c>
      <c r="K278">
        <f t="shared" si="55"/>
        <v>0</v>
      </c>
      <c r="L278">
        <f t="shared" si="56"/>
        <v>0</v>
      </c>
      <c r="M278">
        <f t="shared" si="57"/>
        <v>0</v>
      </c>
      <c r="N278">
        <f t="shared" si="58"/>
        <v>0</v>
      </c>
      <c r="O278">
        <f t="shared" si="59"/>
        <v>0</v>
      </c>
      <c r="P278">
        <f t="shared" si="60"/>
        <v>0</v>
      </c>
      <c r="Q278">
        <f t="shared" si="61"/>
        <v>1</v>
      </c>
      <c r="R278">
        <f t="shared" si="62"/>
        <v>0</v>
      </c>
      <c r="S278">
        <f t="shared" si="63"/>
        <v>0</v>
      </c>
      <c r="T278">
        <f t="shared" si="64"/>
        <v>0</v>
      </c>
    </row>
    <row r="279" spans="1:20">
      <c r="A279" t="str">
        <f t="shared" si="52"/>
        <v>59-4</v>
      </c>
      <c r="B279">
        <v>59</v>
      </c>
      <c r="C279">
        <v>4</v>
      </c>
      <c r="D279" t="s">
        <v>12</v>
      </c>
      <c r="E279">
        <v>97112</v>
      </c>
      <c r="F279">
        <v>21048</v>
      </c>
      <c r="G279">
        <v>33092</v>
      </c>
      <c r="H279">
        <v>39089</v>
      </c>
      <c r="I279">
        <f t="shared" si="53"/>
        <v>0.45845859713775095</v>
      </c>
      <c r="J279">
        <f t="shared" si="54"/>
        <v>0.54154140286224905</v>
      </c>
      <c r="K279">
        <f t="shared" si="55"/>
        <v>0</v>
      </c>
      <c r="L279">
        <f t="shared" si="56"/>
        <v>0</v>
      </c>
      <c r="M279">
        <f t="shared" si="57"/>
        <v>0</v>
      </c>
      <c r="N279">
        <f t="shared" si="58"/>
        <v>1</v>
      </c>
      <c r="O279">
        <f t="shared" si="59"/>
        <v>0</v>
      </c>
      <c r="P279">
        <f t="shared" si="60"/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>
        <f t="shared" si="64"/>
        <v>0</v>
      </c>
    </row>
    <row r="280" spans="1:20">
      <c r="A280" t="str">
        <f t="shared" si="52"/>
        <v>59-5</v>
      </c>
      <c r="B280">
        <v>59</v>
      </c>
      <c r="C280">
        <v>5</v>
      </c>
      <c r="D280" t="s">
        <v>15</v>
      </c>
      <c r="E280">
        <v>96417</v>
      </c>
      <c r="F280">
        <v>18551</v>
      </c>
      <c r="G280">
        <v>36558</v>
      </c>
      <c r="H280">
        <v>36165</v>
      </c>
      <c r="I280">
        <f t="shared" si="53"/>
        <v>0.50270203374448252</v>
      </c>
      <c r="J280">
        <f t="shared" si="54"/>
        <v>0.49729796625551753</v>
      </c>
      <c r="K280">
        <f t="shared" si="55"/>
        <v>0</v>
      </c>
      <c r="L280">
        <f t="shared" si="56"/>
        <v>0</v>
      </c>
      <c r="M280">
        <f t="shared" si="57"/>
        <v>0</v>
      </c>
      <c r="N280">
        <f t="shared" si="58"/>
        <v>0</v>
      </c>
      <c r="O280">
        <f t="shared" si="59"/>
        <v>0</v>
      </c>
      <c r="P280">
        <f t="shared" si="60"/>
        <v>1</v>
      </c>
      <c r="Q280">
        <f t="shared" si="61"/>
        <v>0</v>
      </c>
      <c r="R280">
        <f t="shared" si="62"/>
        <v>0</v>
      </c>
      <c r="S280">
        <f t="shared" si="63"/>
        <v>0</v>
      </c>
      <c r="T280">
        <f t="shared" si="64"/>
        <v>0</v>
      </c>
    </row>
    <row r="281" spans="1:20">
      <c r="A281" t="str">
        <f t="shared" si="52"/>
        <v>59-6</v>
      </c>
      <c r="B281">
        <v>59</v>
      </c>
      <c r="C281">
        <v>6</v>
      </c>
      <c r="D281" t="s">
        <v>55</v>
      </c>
      <c r="E281">
        <v>84620</v>
      </c>
      <c r="F281">
        <v>13308</v>
      </c>
      <c r="G281">
        <v>29502</v>
      </c>
      <c r="H281">
        <v>37759</v>
      </c>
      <c r="I281">
        <f t="shared" si="53"/>
        <v>0.43861970532700972</v>
      </c>
      <c r="J281">
        <f t="shared" si="54"/>
        <v>0.56138029467299033</v>
      </c>
      <c r="K281">
        <f t="shared" si="55"/>
        <v>0</v>
      </c>
      <c r="L281">
        <f t="shared" si="56"/>
        <v>0</v>
      </c>
      <c r="M281">
        <f t="shared" si="57"/>
        <v>1</v>
      </c>
      <c r="N281">
        <f t="shared" si="58"/>
        <v>0</v>
      </c>
      <c r="O281">
        <f t="shared" si="59"/>
        <v>0</v>
      </c>
      <c r="P281">
        <f t="shared" si="60"/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>
        <f t="shared" si="64"/>
        <v>0</v>
      </c>
    </row>
    <row r="282" spans="1:20">
      <c r="A282" t="str">
        <f t="shared" si="52"/>
        <v>59-7</v>
      </c>
      <c r="B282">
        <v>59</v>
      </c>
      <c r="C282">
        <v>7</v>
      </c>
      <c r="D282" t="s">
        <v>58</v>
      </c>
      <c r="E282">
        <v>72079</v>
      </c>
      <c r="F282">
        <v>16380</v>
      </c>
      <c r="G282">
        <v>24873</v>
      </c>
      <c r="H282">
        <v>27896</v>
      </c>
      <c r="I282">
        <f t="shared" si="53"/>
        <v>0.47135628873012564</v>
      </c>
      <c r="J282">
        <f t="shared" si="54"/>
        <v>0.52864371126987431</v>
      </c>
      <c r="K282">
        <f t="shared" si="55"/>
        <v>0</v>
      </c>
      <c r="L282">
        <f t="shared" si="56"/>
        <v>0</v>
      </c>
      <c r="M282">
        <f t="shared" si="57"/>
        <v>0</v>
      </c>
      <c r="N282">
        <f t="shared" si="58"/>
        <v>1</v>
      </c>
      <c r="O282">
        <f t="shared" si="59"/>
        <v>0</v>
      </c>
      <c r="P282">
        <f t="shared" si="60"/>
        <v>0</v>
      </c>
      <c r="Q282">
        <f t="shared" si="61"/>
        <v>0</v>
      </c>
      <c r="R282">
        <f t="shared" si="62"/>
        <v>0</v>
      </c>
      <c r="S282">
        <f t="shared" si="63"/>
        <v>0</v>
      </c>
      <c r="T282">
        <f t="shared" si="64"/>
        <v>0</v>
      </c>
    </row>
    <row r="283" spans="1:20">
      <c r="A283" t="str">
        <f t="shared" si="52"/>
        <v>59-8</v>
      </c>
      <c r="B283">
        <v>59</v>
      </c>
      <c r="C283">
        <v>8</v>
      </c>
      <c r="D283" t="s">
        <v>60</v>
      </c>
      <c r="E283">
        <v>68964</v>
      </c>
      <c r="F283">
        <v>19810</v>
      </c>
      <c r="G283">
        <v>28522</v>
      </c>
      <c r="H283">
        <v>18090</v>
      </c>
      <c r="I283">
        <f t="shared" si="53"/>
        <v>0.61190251437398091</v>
      </c>
      <c r="J283">
        <f t="shared" si="54"/>
        <v>0.38809748562601903</v>
      </c>
      <c r="K283">
        <f t="shared" si="55"/>
        <v>0</v>
      </c>
      <c r="L283">
        <f t="shared" si="56"/>
        <v>0</v>
      </c>
      <c r="M283">
        <f t="shared" si="57"/>
        <v>0</v>
      </c>
      <c r="N283">
        <f t="shared" si="58"/>
        <v>0</v>
      </c>
      <c r="O283">
        <f t="shared" si="59"/>
        <v>0</v>
      </c>
      <c r="P283">
        <f t="shared" si="60"/>
        <v>0</v>
      </c>
      <c r="Q283">
        <f t="shared" si="61"/>
        <v>0</v>
      </c>
      <c r="R283">
        <f t="shared" si="62"/>
        <v>0</v>
      </c>
      <c r="S283">
        <f t="shared" si="63"/>
        <v>1</v>
      </c>
      <c r="T283">
        <f t="shared" si="64"/>
        <v>0</v>
      </c>
    </row>
    <row r="284" spans="1:20">
      <c r="A284" t="str">
        <f t="shared" si="52"/>
        <v>59-9</v>
      </c>
      <c r="B284">
        <v>59</v>
      </c>
      <c r="C284">
        <v>9</v>
      </c>
      <c r="D284" t="s">
        <v>63</v>
      </c>
      <c r="E284">
        <v>89185</v>
      </c>
      <c r="F284">
        <v>20618</v>
      </c>
      <c r="G284">
        <v>27379</v>
      </c>
      <c r="H284">
        <v>38235</v>
      </c>
      <c r="I284">
        <f t="shared" si="53"/>
        <v>0.41727375255280885</v>
      </c>
      <c r="J284">
        <f t="shared" si="54"/>
        <v>0.58272624744719115</v>
      </c>
      <c r="K284">
        <f t="shared" si="55"/>
        <v>0</v>
      </c>
      <c r="L284">
        <f t="shared" si="56"/>
        <v>0</v>
      </c>
      <c r="M284">
        <f t="shared" si="57"/>
        <v>1</v>
      </c>
      <c r="N284">
        <f t="shared" si="58"/>
        <v>0</v>
      </c>
      <c r="O284">
        <f t="shared" si="59"/>
        <v>0</v>
      </c>
      <c r="P284">
        <f t="shared" si="60"/>
        <v>0</v>
      </c>
      <c r="Q284">
        <f t="shared" si="61"/>
        <v>0</v>
      </c>
      <c r="R284">
        <f t="shared" si="62"/>
        <v>0</v>
      </c>
      <c r="S284">
        <f t="shared" si="63"/>
        <v>0</v>
      </c>
      <c r="T284">
        <f t="shared" si="64"/>
        <v>0</v>
      </c>
    </row>
    <row r="285" spans="1:20">
      <c r="A285" t="str">
        <f t="shared" si="52"/>
        <v>59-10</v>
      </c>
      <c r="B285">
        <v>59</v>
      </c>
      <c r="C285">
        <v>10</v>
      </c>
      <c r="D285" t="s">
        <v>120</v>
      </c>
      <c r="E285">
        <v>80289</v>
      </c>
      <c r="F285">
        <v>20829</v>
      </c>
      <c r="G285">
        <v>26292</v>
      </c>
      <c r="H285">
        <v>29880</v>
      </c>
      <c r="I285">
        <f t="shared" si="53"/>
        <v>0.46806237983336896</v>
      </c>
      <c r="J285">
        <f t="shared" si="54"/>
        <v>0.53193762016663104</v>
      </c>
      <c r="K285">
        <f t="shared" si="55"/>
        <v>0</v>
      </c>
      <c r="L285">
        <f t="shared" si="56"/>
        <v>0</v>
      </c>
      <c r="M285">
        <f t="shared" si="57"/>
        <v>0</v>
      </c>
      <c r="N285">
        <f t="shared" si="58"/>
        <v>1</v>
      </c>
      <c r="O285">
        <f t="shared" si="59"/>
        <v>0</v>
      </c>
      <c r="P285">
        <f t="shared" si="60"/>
        <v>0</v>
      </c>
      <c r="Q285">
        <f t="shared" si="61"/>
        <v>0</v>
      </c>
      <c r="R285">
        <f t="shared" si="62"/>
        <v>0</v>
      </c>
      <c r="S285">
        <f t="shared" si="63"/>
        <v>0</v>
      </c>
      <c r="T285">
        <f t="shared" si="64"/>
        <v>0</v>
      </c>
    </row>
    <row r="286" spans="1:20">
      <c r="A286" t="str">
        <f t="shared" si="52"/>
        <v>59-11</v>
      </c>
      <c r="B286">
        <v>59</v>
      </c>
      <c r="C286">
        <v>11</v>
      </c>
      <c r="D286" t="s">
        <v>123</v>
      </c>
      <c r="E286">
        <v>90349</v>
      </c>
      <c r="F286">
        <v>20978</v>
      </c>
      <c r="G286">
        <v>35159</v>
      </c>
      <c r="H286">
        <v>30150</v>
      </c>
      <c r="I286">
        <f t="shared" si="53"/>
        <v>0.5383484665206939</v>
      </c>
      <c r="J286">
        <f t="shared" si="54"/>
        <v>0.46165153347930604</v>
      </c>
      <c r="K286">
        <f t="shared" si="55"/>
        <v>0</v>
      </c>
      <c r="L286">
        <f t="shared" si="56"/>
        <v>0</v>
      </c>
      <c r="M286">
        <f t="shared" si="57"/>
        <v>0</v>
      </c>
      <c r="N286">
        <f t="shared" si="58"/>
        <v>0</v>
      </c>
      <c r="O286">
        <f t="shared" si="59"/>
        <v>0</v>
      </c>
      <c r="P286">
        <f t="shared" si="60"/>
        <v>0</v>
      </c>
      <c r="Q286">
        <f t="shared" si="61"/>
        <v>1</v>
      </c>
      <c r="R286">
        <f t="shared" si="62"/>
        <v>0</v>
      </c>
      <c r="S286">
        <f t="shared" si="63"/>
        <v>0</v>
      </c>
      <c r="T286">
        <f t="shared" si="64"/>
        <v>0</v>
      </c>
    </row>
    <row r="287" spans="1:20">
      <c r="A287" t="str">
        <f t="shared" si="52"/>
        <v>59-12</v>
      </c>
      <c r="B287">
        <v>59</v>
      </c>
      <c r="C287">
        <v>12</v>
      </c>
      <c r="D287" t="s">
        <v>125</v>
      </c>
      <c r="E287">
        <v>93071</v>
      </c>
      <c r="F287">
        <v>18800</v>
      </c>
      <c r="G287">
        <v>37340</v>
      </c>
      <c r="H287">
        <v>31782</v>
      </c>
      <c r="I287">
        <f t="shared" si="53"/>
        <v>0.54020427649662917</v>
      </c>
      <c r="J287">
        <f t="shared" si="54"/>
        <v>0.45979572350337083</v>
      </c>
      <c r="K287">
        <f t="shared" si="55"/>
        <v>0</v>
      </c>
      <c r="L287">
        <f t="shared" si="56"/>
        <v>0</v>
      </c>
      <c r="M287">
        <f t="shared" si="57"/>
        <v>0</v>
      </c>
      <c r="N287">
        <f t="shared" si="58"/>
        <v>0</v>
      </c>
      <c r="O287">
        <f t="shared" si="59"/>
        <v>0</v>
      </c>
      <c r="P287">
        <f t="shared" si="60"/>
        <v>0</v>
      </c>
      <c r="Q287">
        <f t="shared" si="61"/>
        <v>1</v>
      </c>
      <c r="R287">
        <f t="shared" si="62"/>
        <v>0</v>
      </c>
      <c r="S287">
        <f t="shared" si="63"/>
        <v>0</v>
      </c>
      <c r="T287">
        <f t="shared" si="64"/>
        <v>0</v>
      </c>
    </row>
    <row r="288" spans="1:20">
      <c r="A288" t="str">
        <f t="shared" si="52"/>
        <v>59-13</v>
      </c>
      <c r="B288">
        <v>59</v>
      </c>
      <c r="C288">
        <v>13</v>
      </c>
      <c r="D288" t="s">
        <v>128</v>
      </c>
      <c r="E288">
        <v>90508</v>
      </c>
      <c r="F288">
        <v>20027</v>
      </c>
      <c r="G288">
        <v>38852</v>
      </c>
      <c r="H288">
        <v>26186</v>
      </c>
      <c r="I288">
        <f t="shared" si="53"/>
        <v>0.59737384298410157</v>
      </c>
      <c r="J288">
        <f t="shared" si="54"/>
        <v>0.40262615701589838</v>
      </c>
      <c r="K288">
        <f t="shared" si="55"/>
        <v>0</v>
      </c>
      <c r="L288">
        <f t="shared" si="56"/>
        <v>0</v>
      </c>
      <c r="M288">
        <f t="shared" si="57"/>
        <v>0</v>
      </c>
      <c r="N288">
        <f t="shared" si="58"/>
        <v>0</v>
      </c>
      <c r="O288">
        <f t="shared" si="59"/>
        <v>0</v>
      </c>
      <c r="P288">
        <f t="shared" si="60"/>
        <v>0</v>
      </c>
      <c r="Q288">
        <f t="shared" si="61"/>
        <v>0</v>
      </c>
      <c r="R288">
        <f t="shared" si="62"/>
        <v>1</v>
      </c>
      <c r="S288">
        <f t="shared" si="63"/>
        <v>0</v>
      </c>
      <c r="T288">
        <f t="shared" si="64"/>
        <v>0</v>
      </c>
    </row>
    <row r="289" spans="1:20">
      <c r="A289" t="str">
        <f t="shared" si="52"/>
        <v>59-14</v>
      </c>
      <c r="B289">
        <v>59</v>
      </c>
      <c r="C289">
        <v>14</v>
      </c>
      <c r="D289" t="s">
        <v>130</v>
      </c>
      <c r="E289">
        <v>98708</v>
      </c>
      <c r="F289">
        <v>17460</v>
      </c>
      <c r="G289">
        <v>37326</v>
      </c>
      <c r="H289">
        <v>38139</v>
      </c>
      <c r="I289">
        <f t="shared" si="53"/>
        <v>0.49461339693897832</v>
      </c>
      <c r="J289">
        <f t="shared" si="54"/>
        <v>0.50538660306102168</v>
      </c>
      <c r="K289">
        <f t="shared" si="55"/>
        <v>0</v>
      </c>
      <c r="L289">
        <f t="shared" si="56"/>
        <v>0</v>
      </c>
      <c r="M289">
        <f t="shared" si="57"/>
        <v>0</v>
      </c>
      <c r="N289">
        <f t="shared" si="58"/>
        <v>0</v>
      </c>
      <c r="O289">
        <f t="shared" si="59"/>
        <v>1</v>
      </c>
      <c r="P289">
        <f t="shared" si="60"/>
        <v>0</v>
      </c>
      <c r="Q289">
        <f t="shared" si="61"/>
        <v>0</v>
      </c>
      <c r="R289">
        <f t="shared" si="62"/>
        <v>0</v>
      </c>
      <c r="S289">
        <f t="shared" si="63"/>
        <v>0</v>
      </c>
      <c r="T289">
        <f t="shared" si="64"/>
        <v>0</v>
      </c>
    </row>
    <row r="290" spans="1:20">
      <c r="A290" t="str">
        <f t="shared" si="52"/>
        <v>59-15</v>
      </c>
      <c r="B290">
        <v>59</v>
      </c>
      <c r="C290">
        <v>15</v>
      </c>
      <c r="D290" t="s">
        <v>133</v>
      </c>
      <c r="E290">
        <v>95158</v>
      </c>
      <c r="F290">
        <v>17208</v>
      </c>
      <c r="G290">
        <v>35876</v>
      </c>
      <c r="H290">
        <v>36940</v>
      </c>
      <c r="I290">
        <f t="shared" si="53"/>
        <v>0.49269391342562074</v>
      </c>
      <c r="J290">
        <f t="shared" si="54"/>
        <v>0.50730608657437926</v>
      </c>
      <c r="K290">
        <f t="shared" si="55"/>
        <v>0</v>
      </c>
      <c r="L290">
        <f t="shared" si="56"/>
        <v>0</v>
      </c>
      <c r="M290">
        <f t="shared" si="57"/>
        <v>0</v>
      </c>
      <c r="N290">
        <f t="shared" si="58"/>
        <v>0</v>
      </c>
      <c r="O290">
        <f t="shared" si="59"/>
        <v>1</v>
      </c>
      <c r="P290">
        <f t="shared" si="60"/>
        <v>0</v>
      </c>
      <c r="Q290">
        <f t="shared" si="61"/>
        <v>0</v>
      </c>
      <c r="R290">
        <f t="shared" si="62"/>
        <v>0</v>
      </c>
      <c r="S290">
        <f t="shared" si="63"/>
        <v>0</v>
      </c>
      <c r="T290">
        <f t="shared" si="64"/>
        <v>0</v>
      </c>
    </row>
    <row r="291" spans="1:20">
      <c r="A291" t="str">
        <f t="shared" si="52"/>
        <v>59-16</v>
      </c>
      <c r="B291">
        <v>59</v>
      </c>
      <c r="C291">
        <v>16</v>
      </c>
      <c r="D291" t="s">
        <v>135</v>
      </c>
      <c r="E291">
        <v>83555</v>
      </c>
      <c r="F291">
        <v>18724</v>
      </c>
      <c r="G291">
        <v>38328</v>
      </c>
      <c r="H291">
        <v>21952</v>
      </c>
      <c r="I291">
        <f t="shared" si="53"/>
        <v>0.6358327803583278</v>
      </c>
      <c r="J291">
        <f t="shared" si="54"/>
        <v>0.3641672196416722</v>
      </c>
      <c r="K291">
        <f t="shared" si="55"/>
        <v>0</v>
      </c>
      <c r="L291">
        <f t="shared" si="56"/>
        <v>0</v>
      </c>
      <c r="M291">
        <f t="shared" si="57"/>
        <v>0</v>
      </c>
      <c r="N291">
        <f t="shared" si="58"/>
        <v>0</v>
      </c>
      <c r="O291">
        <f t="shared" si="59"/>
        <v>0</v>
      </c>
      <c r="P291">
        <f t="shared" si="60"/>
        <v>0</v>
      </c>
      <c r="Q291">
        <f t="shared" si="61"/>
        <v>0</v>
      </c>
      <c r="R291">
        <f t="shared" si="62"/>
        <v>0</v>
      </c>
      <c r="S291">
        <f t="shared" si="63"/>
        <v>1</v>
      </c>
      <c r="T291">
        <f t="shared" si="64"/>
        <v>0</v>
      </c>
    </row>
    <row r="292" spans="1:20">
      <c r="A292" t="str">
        <f t="shared" si="52"/>
        <v>59-17</v>
      </c>
      <c r="B292">
        <v>59</v>
      </c>
      <c r="C292">
        <v>17</v>
      </c>
      <c r="D292" t="s">
        <v>533</v>
      </c>
      <c r="E292">
        <v>75013</v>
      </c>
      <c r="F292">
        <v>16376</v>
      </c>
      <c r="G292">
        <v>31016</v>
      </c>
      <c r="H292">
        <v>23737</v>
      </c>
      <c r="I292">
        <f t="shared" si="53"/>
        <v>0.56647124358482637</v>
      </c>
      <c r="J292">
        <f t="shared" si="54"/>
        <v>0.43352875641517358</v>
      </c>
      <c r="K292">
        <f t="shared" si="55"/>
        <v>0</v>
      </c>
      <c r="L292">
        <f t="shared" si="56"/>
        <v>0</v>
      </c>
      <c r="M292">
        <f t="shared" si="57"/>
        <v>0</v>
      </c>
      <c r="N292">
        <f t="shared" si="58"/>
        <v>0</v>
      </c>
      <c r="O292">
        <f t="shared" si="59"/>
        <v>0</v>
      </c>
      <c r="P292">
        <f t="shared" si="60"/>
        <v>0</v>
      </c>
      <c r="Q292">
        <f t="shared" si="61"/>
        <v>0</v>
      </c>
      <c r="R292">
        <f t="shared" si="62"/>
        <v>1</v>
      </c>
      <c r="S292">
        <f t="shared" si="63"/>
        <v>0</v>
      </c>
      <c r="T292">
        <f t="shared" si="64"/>
        <v>0</v>
      </c>
    </row>
    <row r="293" spans="1:20">
      <c r="A293" t="str">
        <f t="shared" si="52"/>
        <v>59-18</v>
      </c>
      <c r="B293">
        <v>59</v>
      </c>
      <c r="C293">
        <v>18</v>
      </c>
      <c r="D293" t="s">
        <v>535</v>
      </c>
      <c r="E293">
        <v>91928</v>
      </c>
      <c r="F293">
        <v>19837</v>
      </c>
      <c r="G293">
        <v>34827</v>
      </c>
      <c r="H293">
        <v>32286</v>
      </c>
      <c r="I293">
        <f t="shared" si="53"/>
        <v>0.51893075857136473</v>
      </c>
      <c r="J293">
        <f t="shared" si="54"/>
        <v>0.48106924142863527</v>
      </c>
      <c r="K293">
        <f t="shared" si="55"/>
        <v>0</v>
      </c>
      <c r="L293">
        <f t="shared" si="56"/>
        <v>0</v>
      </c>
      <c r="M293">
        <f t="shared" si="57"/>
        <v>0</v>
      </c>
      <c r="N293">
        <f t="shared" si="58"/>
        <v>0</v>
      </c>
      <c r="O293">
        <f t="shared" si="59"/>
        <v>0</v>
      </c>
      <c r="P293">
        <f t="shared" si="60"/>
        <v>1</v>
      </c>
      <c r="Q293">
        <f t="shared" si="61"/>
        <v>0</v>
      </c>
      <c r="R293">
        <f t="shared" si="62"/>
        <v>0</v>
      </c>
      <c r="S293">
        <f t="shared" si="63"/>
        <v>0</v>
      </c>
      <c r="T293">
        <f t="shared" si="64"/>
        <v>0</v>
      </c>
    </row>
    <row r="294" spans="1:20">
      <c r="A294" t="str">
        <f t="shared" si="52"/>
        <v>59-19</v>
      </c>
      <c r="B294">
        <v>59</v>
      </c>
      <c r="C294">
        <v>19</v>
      </c>
      <c r="D294" t="s">
        <v>537</v>
      </c>
      <c r="E294">
        <v>79014</v>
      </c>
      <c r="F294">
        <v>18199</v>
      </c>
      <c r="G294">
        <v>34197</v>
      </c>
      <c r="H294">
        <v>22052</v>
      </c>
      <c r="I294">
        <f t="shared" si="53"/>
        <v>0.60795747479955198</v>
      </c>
      <c r="J294">
        <f t="shared" si="54"/>
        <v>0.39204252520044802</v>
      </c>
      <c r="K294">
        <f t="shared" si="55"/>
        <v>0</v>
      </c>
      <c r="L294">
        <f t="shared" si="56"/>
        <v>0</v>
      </c>
      <c r="M294">
        <f t="shared" si="57"/>
        <v>0</v>
      </c>
      <c r="N294">
        <f t="shared" si="58"/>
        <v>0</v>
      </c>
      <c r="O294">
        <f t="shared" si="59"/>
        <v>0</v>
      </c>
      <c r="P294">
        <f t="shared" si="60"/>
        <v>0</v>
      </c>
      <c r="Q294">
        <f t="shared" si="61"/>
        <v>0</v>
      </c>
      <c r="R294">
        <f t="shared" si="62"/>
        <v>0</v>
      </c>
      <c r="S294">
        <f t="shared" si="63"/>
        <v>1</v>
      </c>
      <c r="T294">
        <f t="shared" si="64"/>
        <v>0</v>
      </c>
    </row>
    <row r="295" spans="1:20">
      <c r="A295" t="str">
        <f t="shared" si="52"/>
        <v>59-20</v>
      </c>
      <c r="B295">
        <v>59</v>
      </c>
      <c r="C295">
        <v>20</v>
      </c>
      <c r="D295" t="s">
        <v>539</v>
      </c>
      <c r="E295">
        <v>80785</v>
      </c>
      <c r="F295">
        <v>20752</v>
      </c>
      <c r="G295">
        <v>31211</v>
      </c>
      <c r="H295">
        <v>24683</v>
      </c>
      <c r="I295">
        <f t="shared" si="53"/>
        <v>0.55839625004472748</v>
      </c>
      <c r="J295">
        <f t="shared" si="54"/>
        <v>0.44160374995527246</v>
      </c>
      <c r="K295">
        <f t="shared" si="55"/>
        <v>0</v>
      </c>
      <c r="L295">
        <f t="shared" si="56"/>
        <v>0</v>
      </c>
      <c r="M295">
        <f t="shared" si="57"/>
        <v>0</v>
      </c>
      <c r="N295">
        <f t="shared" si="58"/>
        <v>0</v>
      </c>
      <c r="O295">
        <f t="shared" si="59"/>
        <v>0</v>
      </c>
      <c r="P295">
        <f t="shared" si="60"/>
        <v>0</v>
      </c>
      <c r="Q295">
        <f t="shared" si="61"/>
        <v>0</v>
      </c>
      <c r="R295">
        <f t="shared" si="62"/>
        <v>1</v>
      </c>
      <c r="S295">
        <f t="shared" si="63"/>
        <v>0</v>
      </c>
      <c r="T295">
        <f t="shared" si="64"/>
        <v>0</v>
      </c>
    </row>
    <row r="296" spans="1:20">
      <c r="A296" t="str">
        <f t="shared" si="52"/>
        <v>59-21</v>
      </c>
      <c r="B296">
        <v>59</v>
      </c>
      <c r="C296">
        <v>21</v>
      </c>
      <c r="D296" t="s">
        <v>541</v>
      </c>
      <c r="E296">
        <v>81041</v>
      </c>
      <c r="F296">
        <v>18688</v>
      </c>
      <c r="G296">
        <v>30493</v>
      </c>
      <c r="H296">
        <v>27897</v>
      </c>
      <c r="I296">
        <f t="shared" si="53"/>
        <v>0.52222983387566368</v>
      </c>
      <c r="J296">
        <f t="shared" si="54"/>
        <v>0.47777016612433637</v>
      </c>
      <c r="K296">
        <f t="shared" si="55"/>
        <v>0</v>
      </c>
      <c r="L296">
        <f t="shared" si="56"/>
        <v>0</v>
      </c>
      <c r="M296">
        <f t="shared" si="57"/>
        <v>0</v>
      </c>
      <c r="N296">
        <f t="shared" si="58"/>
        <v>0</v>
      </c>
      <c r="O296">
        <f t="shared" si="59"/>
        <v>0</v>
      </c>
      <c r="P296">
        <f t="shared" si="60"/>
        <v>0</v>
      </c>
      <c r="Q296">
        <f t="shared" si="61"/>
        <v>1</v>
      </c>
      <c r="R296">
        <f t="shared" si="62"/>
        <v>0</v>
      </c>
      <c r="S296">
        <f t="shared" si="63"/>
        <v>0</v>
      </c>
      <c r="T296">
        <f t="shared" si="64"/>
        <v>0</v>
      </c>
    </row>
    <row r="297" spans="1:20">
      <c r="A297" t="str">
        <f t="shared" si="52"/>
        <v>60-1</v>
      </c>
      <c r="B297">
        <v>60</v>
      </c>
      <c r="C297">
        <v>1</v>
      </c>
      <c r="D297" t="s">
        <v>3</v>
      </c>
      <c r="E297">
        <v>80713</v>
      </c>
      <c r="F297">
        <v>15071</v>
      </c>
      <c r="G297">
        <v>29508</v>
      </c>
      <c r="H297">
        <v>31262</v>
      </c>
      <c r="I297">
        <f t="shared" si="53"/>
        <v>0.48556853710712522</v>
      </c>
      <c r="J297">
        <f t="shared" si="54"/>
        <v>0.51443146289287478</v>
      </c>
      <c r="K297">
        <f t="shared" si="55"/>
        <v>0</v>
      </c>
      <c r="L297">
        <f t="shared" si="56"/>
        <v>0</v>
      </c>
      <c r="M297">
        <f t="shared" si="57"/>
        <v>0</v>
      </c>
      <c r="N297">
        <f t="shared" si="58"/>
        <v>0</v>
      </c>
      <c r="O297">
        <f t="shared" si="59"/>
        <v>1</v>
      </c>
      <c r="P297">
        <f t="shared" si="60"/>
        <v>0</v>
      </c>
      <c r="Q297">
        <f t="shared" si="61"/>
        <v>0</v>
      </c>
      <c r="R297">
        <f t="shared" si="62"/>
        <v>0</v>
      </c>
      <c r="S297">
        <f t="shared" si="63"/>
        <v>0</v>
      </c>
      <c r="T297">
        <f t="shared" si="64"/>
        <v>0</v>
      </c>
    </row>
    <row r="298" spans="1:20">
      <c r="A298" t="str">
        <f t="shared" si="52"/>
        <v>60-2</v>
      </c>
      <c r="B298">
        <v>60</v>
      </c>
      <c r="C298">
        <v>2</v>
      </c>
      <c r="D298" t="s">
        <v>6</v>
      </c>
      <c r="E298">
        <v>85960</v>
      </c>
      <c r="F298">
        <v>15818</v>
      </c>
      <c r="G298">
        <v>28643</v>
      </c>
      <c r="H298">
        <v>36639</v>
      </c>
      <c r="I298">
        <f t="shared" si="53"/>
        <v>0.43875800373763058</v>
      </c>
      <c r="J298">
        <f t="shared" si="54"/>
        <v>0.56124199626236937</v>
      </c>
      <c r="K298">
        <f t="shared" si="55"/>
        <v>0</v>
      </c>
      <c r="L298">
        <f t="shared" si="56"/>
        <v>0</v>
      </c>
      <c r="M298">
        <f t="shared" si="57"/>
        <v>1</v>
      </c>
      <c r="N298">
        <f t="shared" si="58"/>
        <v>0</v>
      </c>
      <c r="O298">
        <f t="shared" si="59"/>
        <v>0</v>
      </c>
      <c r="P298">
        <f t="shared" si="60"/>
        <v>0</v>
      </c>
      <c r="Q298">
        <f t="shared" si="61"/>
        <v>0</v>
      </c>
      <c r="R298">
        <f t="shared" si="62"/>
        <v>0</v>
      </c>
      <c r="S298">
        <f t="shared" si="63"/>
        <v>0</v>
      </c>
      <c r="T298">
        <f t="shared" si="64"/>
        <v>0</v>
      </c>
    </row>
    <row r="299" spans="1:20">
      <c r="A299" t="str">
        <f t="shared" si="52"/>
        <v>60-3</v>
      </c>
      <c r="B299">
        <v>60</v>
      </c>
      <c r="C299">
        <v>3</v>
      </c>
      <c r="D299" t="s">
        <v>9</v>
      </c>
      <c r="E299">
        <v>71225</v>
      </c>
      <c r="F299">
        <v>14448</v>
      </c>
      <c r="G299">
        <v>28214</v>
      </c>
      <c r="H299">
        <v>25107</v>
      </c>
      <c r="I299">
        <f t="shared" si="53"/>
        <v>0.52913486243693852</v>
      </c>
      <c r="J299">
        <f t="shared" si="54"/>
        <v>0.47086513756306148</v>
      </c>
      <c r="K299">
        <f t="shared" si="55"/>
        <v>0</v>
      </c>
      <c r="L299">
        <f t="shared" si="56"/>
        <v>0</v>
      </c>
      <c r="M299">
        <f t="shared" si="57"/>
        <v>0</v>
      </c>
      <c r="N299">
        <f t="shared" si="58"/>
        <v>0</v>
      </c>
      <c r="O299">
        <f t="shared" si="59"/>
        <v>0</v>
      </c>
      <c r="P299">
        <f t="shared" si="60"/>
        <v>0</v>
      </c>
      <c r="Q299">
        <f t="shared" si="61"/>
        <v>1</v>
      </c>
      <c r="R299">
        <f t="shared" si="62"/>
        <v>0</v>
      </c>
      <c r="S299">
        <f t="shared" si="63"/>
        <v>0</v>
      </c>
      <c r="T299">
        <f t="shared" si="64"/>
        <v>0</v>
      </c>
    </row>
    <row r="300" spans="1:20">
      <c r="A300" t="str">
        <f t="shared" si="52"/>
        <v>60-4</v>
      </c>
      <c r="B300">
        <v>60</v>
      </c>
      <c r="C300">
        <v>4</v>
      </c>
      <c r="D300" t="s">
        <v>12</v>
      </c>
      <c r="E300">
        <v>90210</v>
      </c>
      <c r="F300">
        <v>17087</v>
      </c>
      <c r="G300">
        <v>27455</v>
      </c>
      <c r="H300">
        <v>41540</v>
      </c>
      <c r="I300">
        <f t="shared" si="53"/>
        <v>0.39792738604246686</v>
      </c>
      <c r="J300">
        <f t="shared" si="54"/>
        <v>0.6020726139575332</v>
      </c>
      <c r="K300">
        <f t="shared" si="55"/>
        <v>0</v>
      </c>
      <c r="L300">
        <f t="shared" si="56"/>
        <v>1</v>
      </c>
      <c r="M300">
        <f t="shared" si="57"/>
        <v>0</v>
      </c>
      <c r="N300">
        <f t="shared" si="58"/>
        <v>0</v>
      </c>
      <c r="O300">
        <f t="shared" si="59"/>
        <v>0</v>
      </c>
      <c r="P300">
        <f t="shared" si="60"/>
        <v>0</v>
      </c>
      <c r="Q300">
        <f t="shared" si="61"/>
        <v>0</v>
      </c>
      <c r="R300">
        <f t="shared" si="62"/>
        <v>0</v>
      </c>
      <c r="S300">
        <f t="shared" si="63"/>
        <v>0</v>
      </c>
      <c r="T300">
        <f t="shared" si="64"/>
        <v>0</v>
      </c>
    </row>
    <row r="301" spans="1:20">
      <c r="A301" t="str">
        <f t="shared" si="52"/>
        <v>60-5</v>
      </c>
      <c r="B301">
        <v>60</v>
      </c>
      <c r="C301">
        <v>5</v>
      </c>
      <c r="D301" t="s">
        <v>15</v>
      </c>
      <c r="E301">
        <v>71301</v>
      </c>
      <c r="F301">
        <v>14282</v>
      </c>
      <c r="G301">
        <v>26328</v>
      </c>
      <c r="H301">
        <v>26749</v>
      </c>
      <c r="I301">
        <f t="shared" si="53"/>
        <v>0.49603406371874825</v>
      </c>
      <c r="J301">
        <f t="shared" si="54"/>
        <v>0.50396593628125175</v>
      </c>
      <c r="K301">
        <f t="shared" si="55"/>
        <v>0</v>
      </c>
      <c r="L301">
        <f t="shared" si="56"/>
        <v>0</v>
      </c>
      <c r="M301">
        <f t="shared" si="57"/>
        <v>0</v>
      </c>
      <c r="N301">
        <f t="shared" si="58"/>
        <v>0</v>
      </c>
      <c r="O301">
        <f t="shared" si="59"/>
        <v>1</v>
      </c>
      <c r="P301">
        <f t="shared" si="60"/>
        <v>0</v>
      </c>
      <c r="Q301">
        <f t="shared" si="61"/>
        <v>0</v>
      </c>
      <c r="R301">
        <f t="shared" si="62"/>
        <v>0</v>
      </c>
      <c r="S301">
        <f t="shared" si="63"/>
        <v>0</v>
      </c>
      <c r="T301">
        <f t="shared" si="64"/>
        <v>0</v>
      </c>
    </row>
    <row r="302" spans="1:20">
      <c r="A302" t="str">
        <f t="shared" si="52"/>
        <v>60-6</v>
      </c>
      <c r="B302">
        <v>60</v>
      </c>
      <c r="C302">
        <v>6</v>
      </c>
      <c r="D302" t="s">
        <v>55</v>
      </c>
      <c r="E302">
        <v>74658</v>
      </c>
      <c r="F302">
        <v>14772</v>
      </c>
      <c r="G302">
        <v>26573</v>
      </c>
      <c r="H302">
        <v>29163</v>
      </c>
      <c r="I302">
        <f t="shared" si="53"/>
        <v>0.47676546576718815</v>
      </c>
      <c r="J302">
        <f t="shared" si="54"/>
        <v>0.52323453423281185</v>
      </c>
      <c r="K302">
        <f t="shared" si="55"/>
        <v>0</v>
      </c>
      <c r="L302">
        <f t="shared" si="56"/>
        <v>0</v>
      </c>
      <c r="M302">
        <f t="shared" si="57"/>
        <v>0</v>
      </c>
      <c r="N302">
        <f t="shared" si="58"/>
        <v>1</v>
      </c>
      <c r="O302">
        <f t="shared" si="59"/>
        <v>0</v>
      </c>
      <c r="P302">
        <f t="shared" si="60"/>
        <v>0</v>
      </c>
      <c r="Q302">
        <f t="shared" si="61"/>
        <v>0</v>
      </c>
      <c r="R302">
        <f t="shared" si="62"/>
        <v>0</v>
      </c>
      <c r="S302">
        <f t="shared" si="63"/>
        <v>0</v>
      </c>
      <c r="T302">
        <f t="shared" si="64"/>
        <v>0</v>
      </c>
    </row>
    <row r="303" spans="1:20">
      <c r="A303" t="str">
        <f t="shared" si="52"/>
        <v>60-7</v>
      </c>
      <c r="B303">
        <v>60</v>
      </c>
      <c r="C303">
        <v>7</v>
      </c>
      <c r="D303" t="s">
        <v>58</v>
      </c>
      <c r="E303">
        <v>75030</v>
      </c>
      <c r="F303">
        <v>14606</v>
      </c>
      <c r="G303">
        <v>28980</v>
      </c>
      <c r="H303">
        <v>27272</v>
      </c>
      <c r="I303">
        <f t="shared" si="53"/>
        <v>0.51518168242906914</v>
      </c>
      <c r="J303">
        <f t="shared" si="54"/>
        <v>0.4848183175709308</v>
      </c>
      <c r="K303">
        <f t="shared" si="55"/>
        <v>0</v>
      </c>
      <c r="L303">
        <f t="shared" si="56"/>
        <v>0</v>
      </c>
      <c r="M303">
        <f t="shared" si="57"/>
        <v>0</v>
      </c>
      <c r="N303">
        <f t="shared" si="58"/>
        <v>0</v>
      </c>
      <c r="O303">
        <f t="shared" si="59"/>
        <v>0</v>
      </c>
      <c r="P303">
        <f t="shared" si="60"/>
        <v>1</v>
      </c>
      <c r="Q303">
        <f t="shared" si="61"/>
        <v>0</v>
      </c>
      <c r="R303">
        <f t="shared" si="62"/>
        <v>0</v>
      </c>
      <c r="S303">
        <f t="shared" si="63"/>
        <v>0</v>
      </c>
      <c r="T303">
        <f t="shared" si="64"/>
        <v>0</v>
      </c>
    </row>
    <row r="304" spans="1:20">
      <c r="A304" t="str">
        <f t="shared" si="52"/>
        <v>61-1</v>
      </c>
      <c r="B304">
        <v>61</v>
      </c>
      <c r="C304">
        <v>1</v>
      </c>
      <c r="D304" t="s">
        <v>3</v>
      </c>
      <c r="E304">
        <v>71162</v>
      </c>
      <c r="F304">
        <v>12355</v>
      </c>
      <c r="G304">
        <v>25861</v>
      </c>
      <c r="H304">
        <v>28983</v>
      </c>
      <c r="I304">
        <f t="shared" si="53"/>
        <v>0.47153745168113192</v>
      </c>
      <c r="J304">
        <f t="shared" si="54"/>
        <v>0.52846254831886808</v>
      </c>
      <c r="K304">
        <f t="shared" si="55"/>
        <v>0</v>
      </c>
      <c r="L304">
        <f t="shared" si="56"/>
        <v>0</v>
      </c>
      <c r="M304">
        <f t="shared" si="57"/>
        <v>0</v>
      </c>
      <c r="N304">
        <f t="shared" si="58"/>
        <v>1</v>
      </c>
      <c r="O304">
        <f t="shared" si="59"/>
        <v>0</v>
      </c>
      <c r="P304">
        <f t="shared" si="60"/>
        <v>0</v>
      </c>
      <c r="Q304">
        <f t="shared" si="61"/>
        <v>0</v>
      </c>
      <c r="R304">
        <f t="shared" si="62"/>
        <v>0</v>
      </c>
      <c r="S304">
        <f t="shared" si="63"/>
        <v>0</v>
      </c>
      <c r="T304">
        <f t="shared" si="64"/>
        <v>0</v>
      </c>
    </row>
    <row r="305" spans="1:20">
      <c r="A305" t="str">
        <f t="shared" si="52"/>
        <v>61-2</v>
      </c>
      <c r="B305">
        <v>61</v>
      </c>
      <c r="C305">
        <v>2</v>
      </c>
      <c r="D305" t="s">
        <v>6</v>
      </c>
      <c r="E305">
        <v>68815</v>
      </c>
      <c r="F305">
        <v>11948</v>
      </c>
      <c r="G305">
        <v>22472</v>
      </c>
      <c r="H305">
        <v>30661</v>
      </c>
      <c r="I305">
        <f t="shared" si="53"/>
        <v>0.42293866335422431</v>
      </c>
      <c r="J305">
        <f t="shared" si="54"/>
        <v>0.57706133664577575</v>
      </c>
      <c r="K305">
        <f t="shared" si="55"/>
        <v>0</v>
      </c>
      <c r="L305">
        <f t="shared" si="56"/>
        <v>0</v>
      </c>
      <c r="M305">
        <f t="shared" si="57"/>
        <v>1</v>
      </c>
      <c r="N305">
        <f t="shared" si="58"/>
        <v>0</v>
      </c>
      <c r="O305">
        <f t="shared" si="59"/>
        <v>0</v>
      </c>
      <c r="P305">
        <f t="shared" si="60"/>
        <v>0</v>
      </c>
      <c r="Q305">
        <f t="shared" si="61"/>
        <v>0</v>
      </c>
      <c r="R305">
        <f t="shared" si="62"/>
        <v>0</v>
      </c>
      <c r="S305">
        <f t="shared" si="63"/>
        <v>0</v>
      </c>
      <c r="T305">
        <f t="shared" si="64"/>
        <v>0</v>
      </c>
    </row>
    <row r="306" spans="1:20">
      <c r="A306" t="str">
        <f t="shared" si="52"/>
        <v>61-3</v>
      </c>
      <c r="B306">
        <v>61</v>
      </c>
      <c r="C306">
        <v>3</v>
      </c>
      <c r="D306" t="s">
        <v>9</v>
      </c>
      <c r="E306">
        <v>72528</v>
      </c>
      <c r="F306">
        <v>11757</v>
      </c>
      <c r="G306">
        <v>29246</v>
      </c>
      <c r="H306">
        <v>27443</v>
      </c>
      <c r="I306">
        <f t="shared" si="53"/>
        <v>0.51590255605143853</v>
      </c>
      <c r="J306">
        <f t="shared" si="54"/>
        <v>0.48409744394856147</v>
      </c>
      <c r="K306">
        <f t="shared" si="55"/>
        <v>0</v>
      </c>
      <c r="L306">
        <f t="shared" si="56"/>
        <v>0</v>
      </c>
      <c r="M306">
        <f t="shared" si="57"/>
        <v>0</v>
      </c>
      <c r="N306">
        <f t="shared" si="58"/>
        <v>0</v>
      </c>
      <c r="O306">
        <f t="shared" si="59"/>
        <v>0</v>
      </c>
      <c r="P306">
        <f t="shared" si="60"/>
        <v>1</v>
      </c>
      <c r="Q306">
        <f t="shared" si="61"/>
        <v>0</v>
      </c>
      <c r="R306">
        <f t="shared" si="62"/>
        <v>0</v>
      </c>
      <c r="S306">
        <f t="shared" si="63"/>
        <v>0</v>
      </c>
      <c r="T306">
        <f t="shared" si="64"/>
        <v>0</v>
      </c>
    </row>
    <row r="307" spans="1:20">
      <c r="A307" t="str">
        <f t="shared" si="52"/>
        <v>62-1</v>
      </c>
      <c r="B307">
        <v>62</v>
      </c>
      <c r="C307">
        <v>1</v>
      </c>
      <c r="D307" t="s">
        <v>3</v>
      </c>
      <c r="E307">
        <v>103026</v>
      </c>
      <c r="F307">
        <v>15712</v>
      </c>
      <c r="G307">
        <v>39667</v>
      </c>
      <c r="H307">
        <v>41253</v>
      </c>
      <c r="I307">
        <f t="shared" si="53"/>
        <v>0.49020019772614926</v>
      </c>
      <c r="J307">
        <f t="shared" si="54"/>
        <v>0.50979980227385069</v>
      </c>
      <c r="K307">
        <f t="shared" si="55"/>
        <v>0</v>
      </c>
      <c r="L307">
        <f t="shared" si="56"/>
        <v>0</v>
      </c>
      <c r="M307">
        <f t="shared" si="57"/>
        <v>0</v>
      </c>
      <c r="N307">
        <f t="shared" si="58"/>
        <v>0</v>
      </c>
      <c r="O307">
        <f t="shared" si="59"/>
        <v>1</v>
      </c>
      <c r="P307">
        <f t="shared" si="60"/>
        <v>0</v>
      </c>
      <c r="Q307">
        <f t="shared" si="61"/>
        <v>0</v>
      </c>
      <c r="R307">
        <f t="shared" si="62"/>
        <v>0</v>
      </c>
      <c r="S307">
        <f t="shared" si="63"/>
        <v>0</v>
      </c>
      <c r="T307">
        <f t="shared" si="64"/>
        <v>0</v>
      </c>
    </row>
    <row r="308" spans="1:20">
      <c r="A308" t="str">
        <f t="shared" si="52"/>
        <v>62-2</v>
      </c>
      <c r="B308">
        <v>62</v>
      </c>
      <c r="C308">
        <v>2</v>
      </c>
      <c r="D308" t="s">
        <v>6</v>
      </c>
      <c r="E308">
        <v>84245</v>
      </c>
      <c r="F308">
        <v>14673</v>
      </c>
      <c r="G308">
        <v>34929</v>
      </c>
      <c r="H308">
        <v>30116</v>
      </c>
      <c r="I308">
        <f t="shared" si="53"/>
        <v>0.53699746329464215</v>
      </c>
      <c r="J308">
        <f t="shared" si="54"/>
        <v>0.46300253670535785</v>
      </c>
      <c r="K308">
        <f t="shared" si="55"/>
        <v>0</v>
      </c>
      <c r="L308">
        <f t="shared" si="56"/>
        <v>0</v>
      </c>
      <c r="M308">
        <f t="shared" si="57"/>
        <v>0</v>
      </c>
      <c r="N308">
        <f t="shared" si="58"/>
        <v>0</v>
      </c>
      <c r="O308">
        <f t="shared" si="59"/>
        <v>0</v>
      </c>
      <c r="P308">
        <f t="shared" si="60"/>
        <v>0</v>
      </c>
      <c r="Q308">
        <f t="shared" si="61"/>
        <v>1</v>
      </c>
      <c r="R308">
        <f t="shared" si="62"/>
        <v>0</v>
      </c>
      <c r="S308">
        <f t="shared" si="63"/>
        <v>0</v>
      </c>
      <c r="T308">
        <f t="shared" si="64"/>
        <v>0</v>
      </c>
    </row>
    <row r="309" spans="1:20">
      <c r="A309" t="str">
        <f t="shared" si="52"/>
        <v>62-3</v>
      </c>
      <c r="B309">
        <v>62</v>
      </c>
      <c r="C309">
        <v>3</v>
      </c>
      <c r="D309" t="s">
        <v>9</v>
      </c>
      <c r="E309">
        <v>87301</v>
      </c>
      <c r="F309">
        <v>22258</v>
      </c>
      <c r="G309">
        <v>38379</v>
      </c>
      <c r="H309">
        <v>21554</v>
      </c>
      <c r="I309">
        <f t="shared" si="53"/>
        <v>0.64036507433300516</v>
      </c>
      <c r="J309">
        <f t="shared" si="54"/>
        <v>0.35963492566699479</v>
      </c>
      <c r="K309">
        <f t="shared" si="55"/>
        <v>0</v>
      </c>
      <c r="L309">
        <f t="shared" si="56"/>
        <v>0</v>
      </c>
      <c r="M309">
        <f t="shared" si="57"/>
        <v>0</v>
      </c>
      <c r="N309">
        <f t="shared" si="58"/>
        <v>0</v>
      </c>
      <c r="O309">
        <f t="shared" si="59"/>
        <v>0</v>
      </c>
      <c r="P309">
        <f t="shared" si="60"/>
        <v>0</v>
      </c>
      <c r="Q309">
        <f t="shared" si="61"/>
        <v>0</v>
      </c>
      <c r="R309">
        <f t="shared" si="62"/>
        <v>0</v>
      </c>
      <c r="S309">
        <f t="shared" si="63"/>
        <v>1</v>
      </c>
      <c r="T309">
        <f t="shared" si="64"/>
        <v>0</v>
      </c>
    </row>
    <row r="310" spans="1:20">
      <c r="A310" t="str">
        <f t="shared" si="52"/>
        <v>62-4</v>
      </c>
      <c r="B310">
        <v>62</v>
      </c>
      <c r="C310">
        <v>4</v>
      </c>
      <c r="D310" t="s">
        <v>12</v>
      </c>
      <c r="E310">
        <v>87419</v>
      </c>
      <c r="F310">
        <v>14389</v>
      </c>
      <c r="G310">
        <v>32003</v>
      </c>
      <c r="H310">
        <v>36684</v>
      </c>
      <c r="I310">
        <f t="shared" si="53"/>
        <v>0.46592513867252899</v>
      </c>
      <c r="J310">
        <f t="shared" si="54"/>
        <v>0.53407486132747095</v>
      </c>
      <c r="K310">
        <f t="shared" si="55"/>
        <v>0</v>
      </c>
      <c r="L310">
        <f t="shared" si="56"/>
        <v>0</v>
      </c>
      <c r="M310">
        <f t="shared" si="57"/>
        <v>0</v>
      </c>
      <c r="N310">
        <f t="shared" si="58"/>
        <v>1</v>
      </c>
      <c r="O310">
        <f t="shared" si="59"/>
        <v>0</v>
      </c>
      <c r="P310">
        <f t="shared" si="60"/>
        <v>0</v>
      </c>
      <c r="Q310">
        <f t="shared" si="61"/>
        <v>0</v>
      </c>
      <c r="R310">
        <f t="shared" si="62"/>
        <v>0</v>
      </c>
      <c r="S310">
        <f t="shared" si="63"/>
        <v>0</v>
      </c>
      <c r="T310">
        <f t="shared" si="64"/>
        <v>0</v>
      </c>
    </row>
    <row r="311" spans="1:20">
      <c r="A311" t="str">
        <f t="shared" si="52"/>
        <v>62-5</v>
      </c>
      <c r="B311">
        <v>62</v>
      </c>
      <c r="C311">
        <v>5</v>
      </c>
      <c r="D311" t="s">
        <v>15</v>
      </c>
      <c r="E311">
        <v>89821</v>
      </c>
      <c r="F311">
        <v>18583</v>
      </c>
      <c r="G311">
        <v>38454</v>
      </c>
      <c r="H311">
        <v>28454</v>
      </c>
      <c r="I311">
        <f t="shared" si="53"/>
        <v>0.5747294792849883</v>
      </c>
      <c r="J311">
        <f t="shared" si="54"/>
        <v>0.42527052071501165</v>
      </c>
      <c r="K311">
        <f t="shared" si="55"/>
        <v>0</v>
      </c>
      <c r="L311">
        <f t="shared" si="56"/>
        <v>0</v>
      </c>
      <c r="M311">
        <f t="shared" si="57"/>
        <v>0</v>
      </c>
      <c r="N311">
        <f t="shared" si="58"/>
        <v>0</v>
      </c>
      <c r="O311">
        <f t="shared" si="59"/>
        <v>0</v>
      </c>
      <c r="P311">
        <f t="shared" si="60"/>
        <v>0</v>
      </c>
      <c r="Q311">
        <f t="shared" si="61"/>
        <v>0</v>
      </c>
      <c r="R311">
        <f t="shared" si="62"/>
        <v>1</v>
      </c>
      <c r="S311">
        <f t="shared" si="63"/>
        <v>0</v>
      </c>
      <c r="T311">
        <f t="shared" si="64"/>
        <v>0</v>
      </c>
    </row>
    <row r="312" spans="1:20">
      <c r="A312" t="str">
        <f t="shared" si="52"/>
        <v>62-6</v>
      </c>
      <c r="B312">
        <v>62</v>
      </c>
      <c r="C312">
        <v>6</v>
      </c>
      <c r="D312" t="s">
        <v>55</v>
      </c>
      <c r="E312">
        <v>88970</v>
      </c>
      <c r="F312">
        <v>13063</v>
      </c>
      <c r="G312">
        <v>36629</v>
      </c>
      <c r="H312">
        <v>33925</v>
      </c>
      <c r="I312">
        <f t="shared" si="53"/>
        <v>0.51916262720752904</v>
      </c>
      <c r="J312">
        <f t="shared" si="54"/>
        <v>0.48083737279247102</v>
      </c>
      <c r="K312">
        <f t="shared" si="55"/>
        <v>0</v>
      </c>
      <c r="L312">
        <f t="shared" si="56"/>
        <v>0</v>
      </c>
      <c r="M312">
        <f t="shared" si="57"/>
        <v>0</v>
      </c>
      <c r="N312">
        <f t="shared" si="58"/>
        <v>0</v>
      </c>
      <c r="O312">
        <f t="shared" si="59"/>
        <v>0</v>
      </c>
      <c r="P312">
        <f t="shared" si="60"/>
        <v>1</v>
      </c>
      <c r="Q312">
        <f t="shared" si="61"/>
        <v>0</v>
      </c>
      <c r="R312">
        <f t="shared" si="62"/>
        <v>0</v>
      </c>
      <c r="S312">
        <f t="shared" si="63"/>
        <v>0</v>
      </c>
      <c r="T312">
        <f t="shared" si="64"/>
        <v>0</v>
      </c>
    </row>
    <row r="313" spans="1:20">
      <c r="A313" t="str">
        <f t="shared" si="52"/>
        <v>62-7</v>
      </c>
      <c r="B313">
        <v>62</v>
      </c>
      <c r="C313">
        <v>7</v>
      </c>
      <c r="D313" t="s">
        <v>58</v>
      </c>
      <c r="E313">
        <v>92216</v>
      </c>
      <c r="F313">
        <v>21176</v>
      </c>
      <c r="G313">
        <v>37924</v>
      </c>
      <c r="H313">
        <v>28229</v>
      </c>
      <c r="I313">
        <f t="shared" si="53"/>
        <v>0.57327710005593091</v>
      </c>
      <c r="J313">
        <f t="shared" si="54"/>
        <v>0.42672289994406903</v>
      </c>
      <c r="K313">
        <f t="shared" si="55"/>
        <v>0</v>
      </c>
      <c r="L313">
        <f t="shared" si="56"/>
        <v>0</v>
      </c>
      <c r="M313">
        <f t="shared" si="57"/>
        <v>0</v>
      </c>
      <c r="N313">
        <f t="shared" si="58"/>
        <v>0</v>
      </c>
      <c r="O313">
        <f t="shared" si="59"/>
        <v>0</v>
      </c>
      <c r="P313">
        <f t="shared" si="60"/>
        <v>0</v>
      </c>
      <c r="Q313">
        <f t="shared" si="61"/>
        <v>0</v>
      </c>
      <c r="R313">
        <f t="shared" si="62"/>
        <v>1</v>
      </c>
      <c r="S313">
        <f t="shared" si="63"/>
        <v>0</v>
      </c>
      <c r="T313">
        <f t="shared" si="64"/>
        <v>0</v>
      </c>
    </row>
    <row r="314" spans="1:20">
      <c r="A314" t="str">
        <f t="shared" si="52"/>
        <v>62-8</v>
      </c>
      <c r="B314">
        <v>62</v>
      </c>
      <c r="C314">
        <v>8</v>
      </c>
      <c r="D314" t="s">
        <v>60</v>
      </c>
      <c r="E314">
        <v>93138</v>
      </c>
      <c r="F314">
        <v>18147</v>
      </c>
      <c r="G314">
        <v>40615</v>
      </c>
      <c r="H314">
        <v>28944</v>
      </c>
      <c r="I314">
        <f t="shared" si="53"/>
        <v>0.58389281041993124</v>
      </c>
      <c r="J314">
        <f t="shared" si="54"/>
        <v>0.4161071895800687</v>
      </c>
      <c r="K314">
        <f t="shared" si="55"/>
        <v>0</v>
      </c>
      <c r="L314">
        <f t="shared" si="56"/>
        <v>0</v>
      </c>
      <c r="M314">
        <f t="shared" si="57"/>
        <v>0</v>
      </c>
      <c r="N314">
        <f t="shared" si="58"/>
        <v>0</v>
      </c>
      <c r="O314">
        <f t="shared" si="59"/>
        <v>0</v>
      </c>
      <c r="P314">
        <f t="shared" si="60"/>
        <v>0</v>
      </c>
      <c r="Q314">
        <f t="shared" si="61"/>
        <v>0</v>
      </c>
      <c r="R314">
        <f t="shared" si="62"/>
        <v>1</v>
      </c>
      <c r="S314">
        <f t="shared" si="63"/>
        <v>0</v>
      </c>
      <c r="T314">
        <f t="shared" si="64"/>
        <v>0</v>
      </c>
    </row>
    <row r="315" spans="1:20">
      <c r="A315" t="str">
        <f t="shared" si="52"/>
        <v>62-9</v>
      </c>
      <c r="B315">
        <v>62</v>
      </c>
      <c r="C315">
        <v>9</v>
      </c>
      <c r="D315" t="s">
        <v>63</v>
      </c>
      <c r="E315">
        <v>79264</v>
      </c>
      <c r="F315">
        <v>15517</v>
      </c>
      <c r="G315">
        <v>31366</v>
      </c>
      <c r="H315">
        <v>27892</v>
      </c>
      <c r="I315">
        <f t="shared" si="53"/>
        <v>0.52931249789058021</v>
      </c>
      <c r="J315">
        <f t="shared" si="54"/>
        <v>0.47068750210941984</v>
      </c>
      <c r="K315">
        <f t="shared" si="55"/>
        <v>0</v>
      </c>
      <c r="L315">
        <f t="shared" si="56"/>
        <v>0</v>
      </c>
      <c r="M315">
        <f t="shared" si="57"/>
        <v>0</v>
      </c>
      <c r="N315">
        <f t="shared" si="58"/>
        <v>0</v>
      </c>
      <c r="O315">
        <f t="shared" si="59"/>
        <v>0</v>
      </c>
      <c r="P315">
        <f t="shared" si="60"/>
        <v>0</v>
      </c>
      <c r="Q315">
        <f t="shared" si="61"/>
        <v>1</v>
      </c>
      <c r="R315">
        <f t="shared" si="62"/>
        <v>0</v>
      </c>
      <c r="S315">
        <f t="shared" si="63"/>
        <v>0</v>
      </c>
      <c r="T315">
        <f t="shared" si="64"/>
        <v>0</v>
      </c>
    </row>
    <row r="316" spans="1:20">
      <c r="A316" t="str">
        <f t="shared" si="52"/>
        <v>62-10</v>
      </c>
      <c r="B316">
        <v>62</v>
      </c>
      <c r="C316">
        <v>10</v>
      </c>
      <c r="D316" t="s">
        <v>120</v>
      </c>
      <c r="E316">
        <v>89733</v>
      </c>
      <c r="F316">
        <v>21548</v>
      </c>
      <c r="G316">
        <v>39443</v>
      </c>
      <c r="H316">
        <v>23509</v>
      </c>
      <c r="I316">
        <f t="shared" si="53"/>
        <v>0.62655674164442754</v>
      </c>
      <c r="J316">
        <f t="shared" si="54"/>
        <v>0.37344325835557252</v>
      </c>
      <c r="K316">
        <f t="shared" si="55"/>
        <v>0</v>
      </c>
      <c r="L316">
        <f t="shared" si="56"/>
        <v>0</v>
      </c>
      <c r="M316">
        <f t="shared" si="57"/>
        <v>0</v>
      </c>
      <c r="N316">
        <f t="shared" si="58"/>
        <v>0</v>
      </c>
      <c r="O316">
        <f t="shared" si="59"/>
        <v>0</v>
      </c>
      <c r="P316">
        <f t="shared" si="60"/>
        <v>0</v>
      </c>
      <c r="Q316">
        <f t="shared" si="61"/>
        <v>0</v>
      </c>
      <c r="R316">
        <f t="shared" si="62"/>
        <v>0</v>
      </c>
      <c r="S316">
        <f t="shared" si="63"/>
        <v>1</v>
      </c>
      <c r="T316">
        <f t="shared" si="64"/>
        <v>0</v>
      </c>
    </row>
    <row r="317" spans="1:20">
      <c r="A317" t="str">
        <f t="shared" si="52"/>
        <v>62-11</v>
      </c>
      <c r="B317">
        <v>62</v>
      </c>
      <c r="C317">
        <v>11</v>
      </c>
      <c r="D317" t="s">
        <v>123</v>
      </c>
      <c r="E317">
        <v>94031</v>
      </c>
      <c r="F317">
        <v>23360</v>
      </c>
      <c r="G317">
        <v>39158</v>
      </c>
      <c r="H317">
        <v>25633</v>
      </c>
      <c r="I317">
        <f t="shared" si="53"/>
        <v>0.60437406429905383</v>
      </c>
      <c r="J317">
        <f t="shared" si="54"/>
        <v>0.39562593570094612</v>
      </c>
      <c r="K317">
        <f t="shared" si="55"/>
        <v>0</v>
      </c>
      <c r="L317">
        <f t="shared" si="56"/>
        <v>0</v>
      </c>
      <c r="M317">
        <f t="shared" si="57"/>
        <v>0</v>
      </c>
      <c r="N317">
        <f t="shared" si="58"/>
        <v>0</v>
      </c>
      <c r="O317">
        <f t="shared" si="59"/>
        <v>0</v>
      </c>
      <c r="P317">
        <f t="shared" si="60"/>
        <v>0</v>
      </c>
      <c r="Q317">
        <f t="shared" si="61"/>
        <v>0</v>
      </c>
      <c r="R317">
        <f t="shared" si="62"/>
        <v>0</v>
      </c>
      <c r="S317">
        <f t="shared" si="63"/>
        <v>1</v>
      </c>
      <c r="T317">
        <f t="shared" si="64"/>
        <v>0</v>
      </c>
    </row>
    <row r="318" spans="1:20">
      <c r="A318" t="str">
        <f t="shared" si="52"/>
        <v>62-12</v>
      </c>
      <c r="B318">
        <v>62</v>
      </c>
      <c r="C318">
        <v>12</v>
      </c>
      <c r="D318" t="s">
        <v>125</v>
      </c>
      <c r="E318">
        <v>94502</v>
      </c>
      <c r="F318">
        <v>22186</v>
      </c>
      <c r="G318">
        <v>41536</v>
      </c>
      <c r="H318">
        <v>24822</v>
      </c>
      <c r="I318">
        <f t="shared" si="53"/>
        <v>0.62593809337231376</v>
      </c>
      <c r="J318">
        <f t="shared" si="54"/>
        <v>0.37406190662768618</v>
      </c>
      <c r="K318">
        <f t="shared" si="55"/>
        <v>0</v>
      </c>
      <c r="L318">
        <f t="shared" si="56"/>
        <v>0</v>
      </c>
      <c r="M318">
        <f t="shared" si="57"/>
        <v>0</v>
      </c>
      <c r="N318">
        <f t="shared" si="58"/>
        <v>0</v>
      </c>
      <c r="O318">
        <f t="shared" si="59"/>
        <v>0</v>
      </c>
      <c r="P318">
        <f t="shared" si="60"/>
        <v>0</v>
      </c>
      <c r="Q318">
        <f t="shared" si="61"/>
        <v>0</v>
      </c>
      <c r="R318">
        <f t="shared" si="62"/>
        <v>0</v>
      </c>
      <c r="S318">
        <f t="shared" si="63"/>
        <v>1</v>
      </c>
      <c r="T318">
        <f t="shared" si="64"/>
        <v>0</v>
      </c>
    </row>
    <row r="319" spans="1:20">
      <c r="A319" t="str">
        <f t="shared" si="52"/>
        <v>63-1</v>
      </c>
      <c r="B319">
        <v>63</v>
      </c>
      <c r="C319">
        <v>1</v>
      </c>
      <c r="D319" t="s">
        <v>3</v>
      </c>
      <c r="E319">
        <v>80460</v>
      </c>
      <c r="F319">
        <v>14961</v>
      </c>
      <c r="G319">
        <v>39876</v>
      </c>
      <c r="H319">
        <v>21936</v>
      </c>
      <c r="I319">
        <f t="shared" si="53"/>
        <v>0.64511745292176281</v>
      </c>
      <c r="J319">
        <f t="shared" si="54"/>
        <v>0.35488254707823724</v>
      </c>
      <c r="K319">
        <f t="shared" si="55"/>
        <v>0</v>
      </c>
      <c r="L319">
        <f t="shared" si="56"/>
        <v>0</v>
      </c>
      <c r="M319">
        <f t="shared" si="57"/>
        <v>0</v>
      </c>
      <c r="N319">
        <f t="shared" si="58"/>
        <v>0</v>
      </c>
      <c r="O319">
        <f t="shared" si="59"/>
        <v>0</v>
      </c>
      <c r="P319">
        <f t="shared" si="60"/>
        <v>0</v>
      </c>
      <c r="Q319">
        <f t="shared" si="61"/>
        <v>0</v>
      </c>
      <c r="R319">
        <f t="shared" si="62"/>
        <v>0</v>
      </c>
      <c r="S319">
        <f t="shared" si="63"/>
        <v>1</v>
      </c>
      <c r="T319">
        <f t="shared" si="64"/>
        <v>0</v>
      </c>
    </row>
    <row r="320" spans="1:20">
      <c r="A320" t="str">
        <f t="shared" si="52"/>
        <v>63-2</v>
      </c>
      <c r="B320">
        <v>63</v>
      </c>
      <c r="C320">
        <v>2</v>
      </c>
      <c r="D320" t="s">
        <v>6</v>
      </c>
      <c r="E320">
        <v>86245</v>
      </c>
      <c r="F320">
        <v>12984</v>
      </c>
      <c r="G320">
        <v>41302</v>
      </c>
      <c r="H320">
        <v>26563</v>
      </c>
      <c r="I320">
        <f t="shared" si="53"/>
        <v>0.60859058424813972</v>
      </c>
      <c r="J320">
        <f t="shared" si="54"/>
        <v>0.39140941575186033</v>
      </c>
      <c r="K320">
        <f t="shared" si="55"/>
        <v>0</v>
      </c>
      <c r="L320">
        <f t="shared" si="56"/>
        <v>0</v>
      </c>
      <c r="M320">
        <f t="shared" si="57"/>
        <v>0</v>
      </c>
      <c r="N320">
        <f t="shared" si="58"/>
        <v>0</v>
      </c>
      <c r="O320">
        <f t="shared" si="59"/>
        <v>0</v>
      </c>
      <c r="P320">
        <f t="shared" si="60"/>
        <v>0</v>
      </c>
      <c r="Q320">
        <f t="shared" si="61"/>
        <v>0</v>
      </c>
      <c r="R320">
        <f t="shared" si="62"/>
        <v>0</v>
      </c>
      <c r="S320">
        <f t="shared" si="63"/>
        <v>1</v>
      </c>
      <c r="T320">
        <f t="shared" si="64"/>
        <v>0</v>
      </c>
    </row>
    <row r="321" spans="1:20">
      <c r="A321" t="str">
        <f t="shared" si="52"/>
        <v>63-3</v>
      </c>
      <c r="B321">
        <v>63</v>
      </c>
      <c r="C321">
        <v>3</v>
      </c>
      <c r="D321" t="s">
        <v>9</v>
      </c>
      <c r="E321">
        <v>86750</v>
      </c>
      <c r="F321">
        <v>13915</v>
      </c>
      <c r="G321">
        <v>37902</v>
      </c>
      <c r="H321">
        <v>30795</v>
      </c>
      <c r="I321">
        <f t="shared" si="53"/>
        <v>0.55172714965719027</v>
      </c>
      <c r="J321">
        <f t="shared" si="54"/>
        <v>0.44827285034280973</v>
      </c>
      <c r="K321">
        <f t="shared" si="55"/>
        <v>0</v>
      </c>
      <c r="L321">
        <f t="shared" si="56"/>
        <v>0</v>
      </c>
      <c r="M321">
        <f t="shared" si="57"/>
        <v>0</v>
      </c>
      <c r="N321">
        <f t="shared" si="58"/>
        <v>0</v>
      </c>
      <c r="O321">
        <f t="shared" si="59"/>
        <v>0</v>
      </c>
      <c r="P321">
        <f t="shared" si="60"/>
        <v>0</v>
      </c>
      <c r="Q321">
        <f t="shared" si="61"/>
        <v>0</v>
      </c>
      <c r="R321">
        <f t="shared" si="62"/>
        <v>1</v>
      </c>
      <c r="S321">
        <f t="shared" si="63"/>
        <v>0</v>
      </c>
      <c r="T321">
        <f t="shared" si="64"/>
        <v>0</v>
      </c>
    </row>
    <row r="322" spans="1:20">
      <c r="A322" t="str">
        <f t="shared" si="52"/>
        <v>63-4</v>
      </c>
      <c r="B322">
        <v>63</v>
      </c>
      <c r="C322">
        <v>4</v>
      </c>
      <c r="D322" t="s">
        <v>12</v>
      </c>
      <c r="E322">
        <v>95475</v>
      </c>
      <c r="F322">
        <v>14831</v>
      </c>
      <c r="G322">
        <v>47691</v>
      </c>
      <c r="H322">
        <v>27845</v>
      </c>
      <c r="I322">
        <f t="shared" si="53"/>
        <v>0.63136782461342933</v>
      </c>
      <c r="J322">
        <f t="shared" si="54"/>
        <v>0.36863217538657062</v>
      </c>
      <c r="K322">
        <f t="shared" si="55"/>
        <v>0</v>
      </c>
      <c r="L322">
        <f t="shared" si="56"/>
        <v>0</v>
      </c>
      <c r="M322">
        <f t="shared" si="57"/>
        <v>0</v>
      </c>
      <c r="N322">
        <f t="shared" si="58"/>
        <v>0</v>
      </c>
      <c r="O322">
        <f t="shared" si="59"/>
        <v>0</v>
      </c>
      <c r="P322">
        <f t="shared" si="60"/>
        <v>0</v>
      </c>
      <c r="Q322">
        <f t="shared" si="61"/>
        <v>0</v>
      </c>
      <c r="R322">
        <f t="shared" si="62"/>
        <v>0</v>
      </c>
      <c r="S322">
        <f t="shared" si="63"/>
        <v>1</v>
      </c>
      <c r="T322">
        <f t="shared" si="64"/>
        <v>0</v>
      </c>
    </row>
    <row r="323" spans="1:20">
      <c r="A323" t="str">
        <f t="shared" ref="A323:A386" si="65">UPPER(B323)&amp;"-"&amp;C323</f>
        <v>63-5</v>
      </c>
      <c r="B323">
        <v>63</v>
      </c>
      <c r="C323">
        <v>5</v>
      </c>
      <c r="D323" t="s">
        <v>15</v>
      </c>
      <c r="E323">
        <v>100351</v>
      </c>
      <c r="F323">
        <v>16262</v>
      </c>
      <c r="G323">
        <v>45826</v>
      </c>
      <c r="H323">
        <v>31856</v>
      </c>
      <c r="I323">
        <f t="shared" ref="I323:I386" si="66">G323/(G323+H323)</f>
        <v>0.58991787029170206</v>
      </c>
      <c r="J323">
        <f t="shared" ref="J323:J386" si="67">H323/(G323+H323)</f>
        <v>0.41008212970829794</v>
      </c>
      <c r="K323">
        <f t="shared" ref="K323:K386" si="68">--(I323&lt;=0.3)</f>
        <v>0</v>
      </c>
      <c r="L323">
        <f t="shared" ref="L323:L386" si="69">--AND($I323&gt;0.3,$I323&lt;=0.4)</f>
        <v>0</v>
      </c>
      <c r="M323">
        <f t="shared" ref="M323:M386" si="70">--AND($I323&gt;0.4,$I323&lt;=0.45)</f>
        <v>0</v>
      </c>
      <c r="N323">
        <f t="shared" ref="N323:N386" si="71">--AND($I323&gt;0.45,$I323&lt;=0.48)</f>
        <v>0</v>
      </c>
      <c r="O323">
        <f t="shared" ref="O323:O386" si="72">--AND($I323&gt;0.48,$I323&lt;=0.5)</f>
        <v>0</v>
      </c>
      <c r="P323">
        <f t="shared" ref="P323:P386" si="73">--AND($I323&gt;0.5,$I323&lt;=0.52)</f>
        <v>0</v>
      </c>
      <c r="Q323">
        <f t="shared" ref="Q323:Q386" si="74">--AND($I323&gt;0.52,$I323&lt;=0.55)</f>
        <v>0</v>
      </c>
      <c r="R323">
        <f t="shared" ref="R323:R386" si="75">--AND($I323&gt;0.55,$I323&lt;=0.6)</f>
        <v>1</v>
      </c>
      <c r="S323">
        <f t="shared" ref="S323:S386" si="76">--AND($I323&gt;0.6,$I323&lt;=0.7)</f>
        <v>0</v>
      </c>
      <c r="T323">
        <f t="shared" ref="T323:T386" si="77">--AND($I323&gt;0.7)</f>
        <v>0</v>
      </c>
    </row>
    <row r="324" spans="1:20">
      <c r="A324" t="str">
        <f t="shared" si="65"/>
        <v>64-1</v>
      </c>
      <c r="B324">
        <v>64</v>
      </c>
      <c r="C324">
        <v>1</v>
      </c>
      <c r="D324" t="s">
        <v>3</v>
      </c>
      <c r="E324">
        <v>68781</v>
      </c>
      <c r="F324">
        <v>12279</v>
      </c>
      <c r="G324">
        <v>30797</v>
      </c>
      <c r="H324">
        <v>22349</v>
      </c>
      <c r="I324">
        <f t="shared" si="66"/>
        <v>0.57947917058668574</v>
      </c>
      <c r="J324">
        <f t="shared" si="67"/>
        <v>0.42052082941331426</v>
      </c>
      <c r="K324">
        <f t="shared" si="68"/>
        <v>0</v>
      </c>
      <c r="L324">
        <f t="shared" si="69"/>
        <v>0</v>
      </c>
      <c r="M324">
        <f t="shared" si="70"/>
        <v>0</v>
      </c>
      <c r="N324">
        <f t="shared" si="71"/>
        <v>0</v>
      </c>
      <c r="O324">
        <f t="shared" si="72"/>
        <v>0</v>
      </c>
      <c r="P324">
        <f t="shared" si="73"/>
        <v>0</v>
      </c>
      <c r="Q324">
        <f t="shared" si="74"/>
        <v>0</v>
      </c>
      <c r="R324">
        <f t="shared" si="75"/>
        <v>1</v>
      </c>
      <c r="S324">
        <f t="shared" si="76"/>
        <v>0</v>
      </c>
      <c r="T324">
        <f t="shared" si="77"/>
        <v>0</v>
      </c>
    </row>
    <row r="325" spans="1:20">
      <c r="A325" t="str">
        <f t="shared" si="65"/>
        <v>64-2</v>
      </c>
      <c r="B325">
        <v>64</v>
      </c>
      <c r="C325">
        <v>2</v>
      </c>
      <c r="D325" t="s">
        <v>6</v>
      </c>
      <c r="E325">
        <v>77659</v>
      </c>
      <c r="F325">
        <v>11806</v>
      </c>
      <c r="G325">
        <v>34925</v>
      </c>
      <c r="H325">
        <v>26469</v>
      </c>
      <c r="I325">
        <f t="shared" si="66"/>
        <v>0.56886666449490175</v>
      </c>
      <c r="J325">
        <f t="shared" si="67"/>
        <v>0.43113333550509819</v>
      </c>
      <c r="K325">
        <f t="shared" si="68"/>
        <v>0</v>
      </c>
      <c r="L325">
        <f t="shared" si="69"/>
        <v>0</v>
      </c>
      <c r="M325">
        <f t="shared" si="70"/>
        <v>0</v>
      </c>
      <c r="N325">
        <f t="shared" si="71"/>
        <v>0</v>
      </c>
      <c r="O325">
        <f t="shared" si="72"/>
        <v>0</v>
      </c>
      <c r="P325">
        <f t="shared" si="73"/>
        <v>0</v>
      </c>
      <c r="Q325">
        <f t="shared" si="74"/>
        <v>0</v>
      </c>
      <c r="R325">
        <f t="shared" si="75"/>
        <v>1</v>
      </c>
      <c r="S325">
        <f t="shared" si="76"/>
        <v>0</v>
      </c>
      <c r="T325">
        <f t="shared" si="77"/>
        <v>0</v>
      </c>
    </row>
    <row r="326" spans="1:20">
      <c r="A326" t="str">
        <f t="shared" si="65"/>
        <v>64-3</v>
      </c>
      <c r="B326">
        <v>64</v>
      </c>
      <c r="C326">
        <v>3</v>
      </c>
      <c r="D326" t="s">
        <v>9</v>
      </c>
      <c r="E326">
        <v>81905</v>
      </c>
      <c r="F326">
        <v>12088</v>
      </c>
      <c r="G326">
        <v>39579</v>
      </c>
      <c r="H326">
        <v>25581</v>
      </c>
      <c r="I326">
        <f t="shared" si="66"/>
        <v>0.60741252302025783</v>
      </c>
      <c r="J326">
        <f t="shared" si="67"/>
        <v>0.39258747697974217</v>
      </c>
      <c r="K326">
        <f t="shared" si="68"/>
        <v>0</v>
      </c>
      <c r="L326">
        <f t="shared" si="69"/>
        <v>0</v>
      </c>
      <c r="M326">
        <f t="shared" si="70"/>
        <v>0</v>
      </c>
      <c r="N326">
        <f t="shared" si="71"/>
        <v>0</v>
      </c>
      <c r="O326">
        <f t="shared" si="72"/>
        <v>0</v>
      </c>
      <c r="P326">
        <f t="shared" si="73"/>
        <v>0</v>
      </c>
      <c r="Q326">
        <f t="shared" si="74"/>
        <v>0</v>
      </c>
      <c r="R326">
        <f t="shared" si="75"/>
        <v>0</v>
      </c>
      <c r="S326">
        <f t="shared" si="76"/>
        <v>1</v>
      </c>
      <c r="T326">
        <f t="shared" si="77"/>
        <v>0</v>
      </c>
    </row>
    <row r="327" spans="1:20">
      <c r="A327" t="str">
        <f t="shared" si="65"/>
        <v>64-4</v>
      </c>
      <c r="B327">
        <v>64</v>
      </c>
      <c r="C327">
        <v>4</v>
      </c>
      <c r="D327" t="s">
        <v>12</v>
      </c>
      <c r="E327">
        <v>80341</v>
      </c>
      <c r="F327">
        <v>11772</v>
      </c>
      <c r="G327">
        <v>38116</v>
      </c>
      <c r="H327">
        <v>25738</v>
      </c>
      <c r="I327">
        <f t="shared" si="66"/>
        <v>0.59692423340746081</v>
      </c>
      <c r="J327">
        <f t="shared" si="67"/>
        <v>0.40307576659253924</v>
      </c>
      <c r="K327">
        <f t="shared" si="68"/>
        <v>0</v>
      </c>
      <c r="L327">
        <f t="shared" si="69"/>
        <v>0</v>
      </c>
      <c r="M327">
        <f t="shared" si="70"/>
        <v>0</v>
      </c>
      <c r="N327">
        <f t="shared" si="71"/>
        <v>0</v>
      </c>
      <c r="O327">
        <f t="shared" si="72"/>
        <v>0</v>
      </c>
      <c r="P327">
        <f t="shared" si="73"/>
        <v>0</v>
      </c>
      <c r="Q327">
        <f t="shared" si="74"/>
        <v>0</v>
      </c>
      <c r="R327">
        <f t="shared" si="75"/>
        <v>1</v>
      </c>
      <c r="S327">
        <f t="shared" si="76"/>
        <v>0</v>
      </c>
      <c r="T327">
        <f t="shared" si="77"/>
        <v>0</v>
      </c>
    </row>
    <row r="328" spans="1:20">
      <c r="A328" t="str">
        <f t="shared" si="65"/>
        <v>64-5</v>
      </c>
      <c r="B328">
        <v>64</v>
      </c>
      <c r="C328">
        <v>5</v>
      </c>
      <c r="D328" t="s">
        <v>15</v>
      </c>
      <c r="E328">
        <v>85463</v>
      </c>
      <c r="F328">
        <v>15204</v>
      </c>
      <c r="G328">
        <v>37665</v>
      </c>
      <c r="H328">
        <v>28691</v>
      </c>
      <c r="I328">
        <f t="shared" si="66"/>
        <v>0.56762010971125443</v>
      </c>
      <c r="J328">
        <f t="shared" si="67"/>
        <v>0.43237989028874557</v>
      </c>
      <c r="K328">
        <f t="shared" si="68"/>
        <v>0</v>
      </c>
      <c r="L328">
        <f t="shared" si="69"/>
        <v>0</v>
      </c>
      <c r="M328">
        <f t="shared" si="70"/>
        <v>0</v>
      </c>
      <c r="N328">
        <f t="shared" si="71"/>
        <v>0</v>
      </c>
      <c r="O328">
        <f t="shared" si="72"/>
        <v>0</v>
      </c>
      <c r="P328">
        <f t="shared" si="73"/>
        <v>0</v>
      </c>
      <c r="Q328">
        <f t="shared" si="74"/>
        <v>0</v>
      </c>
      <c r="R328">
        <f t="shared" si="75"/>
        <v>1</v>
      </c>
      <c r="S328">
        <f t="shared" si="76"/>
        <v>0</v>
      </c>
      <c r="T328">
        <f t="shared" si="77"/>
        <v>0</v>
      </c>
    </row>
    <row r="329" spans="1:20">
      <c r="A329" t="str">
        <f t="shared" si="65"/>
        <v>64-6</v>
      </c>
      <c r="B329">
        <v>64</v>
      </c>
      <c r="C329">
        <v>6</v>
      </c>
      <c r="D329" t="s">
        <v>55</v>
      </c>
      <c r="E329">
        <v>94833</v>
      </c>
      <c r="F329">
        <v>16719</v>
      </c>
      <c r="G329">
        <v>37882</v>
      </c>
      <c r="H329">
        <v>35546</v>
      </c>
      <c r="I329">
        <f t="shared" si="66"/>
        <v>0.51590673857384106</v>
      </c>
      <c r="J329">
        <f t="shared" si="67"/>
        <v>0.48409326142615894</v>
      </c>
      <c r="K329">
        <f t="shared" si="68"/>
        <v>0</v>
      </c>
      <c r="L329">
        <f t="shared" si="69"/>
        <v>0</v>
      </c>
      <c r="M329">
        <f t="shared" si="70"/>
        <v>0</v>
      </c>
      <c r="N329">
        <f t="shared" si="71"/>
        <v>0</v>
      </c>
      <c r="O329">
        <f t="shared" si="72"/>
        <v>0</v>
      </c>
      <c r="P329">
        <f t="shared" si="73"/>
        <v>1</v>
      </c>
      <c r="Q329">
        <f t="shared" si="74"/>
        <v>0</v>
      </c>
      <c r="R329">
        <f t="shared" si="75"/>
        <v>0</v>
      </c>
      <c r="S329">
        <f t="shared" si="76"/>
        <v>0</v>
      </c>
      <c r="T329">
        <f t="shared" si="77"/>
        <v>0</v>
      </c>
    </row>
    <row r="330" spans="1:20">
      <c r="A330" t="str">
        <f t="shared" si="65"/>
        <v>65-1</v>
      </c>
      <c r="B330">
        <v>65</v>
      </c>
      <c r="C330">
        <v>1</v>
      </c>
      <c r="D330" t="s">
        <v>3</v>
      </c>
      <c r="E330">
        <v>88404</v>
      </c>
      <c r="F330">
        <v>15039</v>
      </c>
      <c r="G330">
        <v>44654</v>
      </c>
      <c r="H330">
        <v>24085</v>
      </c>
      <c r="I330">
        <f t="shared" si="66"/>
        <v>0.64961666593927758</v>
      </c>
      <c r="J330">
        <f t="shared" si="67"/>
        <v>0.35038333406072242</v>
      </c>
      <c r="K330">
        <f t="shared" si="68"/>
        <v>0</v>
      </c>
      <c r="L330">
        <f t="shared" si="69"/>
        <v>0</v>
      </c>
      <c r="M330">
        <f t="shared" si="70"/>
        <v>0</v>
      </c>
      <c r="N330">
        <f t="shared" si="71"/>
        <v>0</v>
      </c>
      <c r="O330">
        <f t="shared" si="72"/>
        <v>0</v>
      </c>
      <c r="P330">
        <f t="shared" si="73"/>
        <v>0</v>
      </c>
      <c r="Q330">
        <f t="shared" si="74"/>
        <v>0</v>
      </c>
      <c r="R330">
        <f t="shared" si="75"/>
        <v>0</v>
      </c>
      <c r="S330">
        <f t="shared" si="76"/>
        <v>1</v>
      </c>
      <c r="T330">
        <f t="shared" si="77"/>
        <v>0</v>
      </c>
    </row>
    <row r="331" spans="1:20">
      <c r="A331" t="str">
        <f t="shared" si="65"/>
        <v>65-2</v>
      </c>
      <c r="B331">
        <v>65</v>
      </c>
      <c r="C331">
        <v>2</v>
      </c>
      <c r="D331" t="s">
        <v>6</v>
      </c>
      <c r="E331">
        <v>89035</v>
      </c>
      <c r="F331">
        <v>14116</v>
      </c>
      <c r="G331">
        <v>42155</v>
      </c>
      <c r="H331">
        <v>28077</v>
      </c>
      <c r="I331">
        <f t="shared" si="66"/>
        <v>0.60022496867524777</v>
      </c>
      <c r="J331">
        <f t="shared" si="67"/>
        <v>0.39977503132475223</v>
      </c>
      <c r="K331">
        <f t="shared" si="68"/>
        <v>0</v>
      </c>
      <c r="L331">
        <f t="shared" si="69"/>
        <v>0</v>
      </c>
      <c r="M331">
        <f t="shared" si="70"/>
        <v>0</v>
      </c>
      <c r="N331">
        <f t="shared" si="71"/>
        <v>0</v>
      </c>
      <c r="O331">
        <f t="shared" si="72"/>
        <v>0</v>
      </c>
      <c r="P331">
        <f t="shared" si="73"/>
        <v>0</v>
      </c>
      <c r="Q331">
        <f t="shared" si="74"/>
        <v>0</v>
      </c>
      <c r="R331">
        <f t="shared" si="75"/>
        <v>0</v>
      </c>
      <c r="S331">
        <f t="shared" si="76"/>
        <v>1</v>
      </c>
      <c r="T331">
        <f t="shared" si="77"/>
        <v>0</v>
      </c>
    </row>
    <row r="332" spans="1:20">
      <c r="A332" t="str">
        <f t="shared" si="65"/>
        <v>66-1</v>
      </c>
      <c r="B332">
        <v>66</v>
      </c>
      <c r="C332">
        <v>1</v>
      </c>
      <c r="D332" t="s">
        <v>3</v>
      </c>
      <c r="E332">
        <v>67593</v>
      </c>
      <c r="F332">
        <v>13078</v>
      </c>
      <c r="G332">
        <v>25420</v>
      </c>
      <c r="H332">
        <v>25688</v>
      </c>
      <c r="I332">
        <f t="shared" si="66"/>
        <v>0.49737810127572984</v>
      </c>
      <c r="J332">
        <f t="shared" si="67"/>
        <v>0.50262189872427021</v>
      </c>
      <c r="K332">
        <f t="shared" si="68"/>
        <v>0</v>
      </c>
      <c r="L332">
        <f t="shared" si="69"/>
        <v>0</v>
      </c>
      <c r="M332">
        <f t="shared" si="70"/>
        <v>0</v>
      </c>
      <c r="N332">
        <f t="shared" si="71"/>
        <v>0</v>
      </c>
      <c r="O332">
        <f t="shared" si="72"/>
        <v>1</v>
      </c>
      <c r="P332">
        <f t="shared" si="73"/>
        <v>0</v>
      </c>
      <c r="Q332">
        <f t="shared" si="74"/>
        <v>0</v>
      </c>
      <c r="R332">
        <f t="shared" si="75"/>
        <v>0</v>
      </c>
      <c r="S332">
        <f t="shared" si="76"/>
        <v>0</v>
      </c>
      <c r="T332">
        <f t="shared" si="77"/>
        <v>0</v>
      </c>
    </row>
    <row r="333" spans="1:20">
      <c r="A333" t="str">
        <f t="shared" si="65"/>
        <v>66-2</v>
      </c>
      <c r="B333">
        <v>66</v>
      </c>
      <c r="C333">
        <v>2</v>
      </c>
      <c r="D333" t="s">
        <v>6</v>
      </c>
      <c r="E333">
        <v>89165</v>
      </c>
      <c r="F333">
        <v>15101</v>
      </c>
      <c r="G333">
        <v>32832</v>
      </c>
      <c r="H333">
        <v>35908</v>
      </c>
      <c r="I333">
        <f t="shared" si="66"/>
        <v>0.47762583648530693</v>
      </c>
      <c r="J333">
        <f t="shared" si="67"/>
        <v>0.52237416351469301</v>
      </c>
      <c r="K333">
        <f t="shared" si="68"/>
        <v>0</v>
      </c>
      <c r="L333">
        <f t="shared" si="69"/>
        <v>0</v>
      </c>
      <c r="M333">
        <f t="shared" si="70"/>
        <v>0</v>
      </c>
      <c r="N333">
        <f t="shared" si="71"/>
        <v>1</v>
      </c>
      <c r="O333">
        <f t="shared" si="72"/>
        <v>0</v>
      </c>
      <c r="P333">
        <f t="shared" si="73"/>
        <v>0</v>
      </c>
      <c r="Q333">
        <f t="shared" si="74"/>
        <v>0</v>
      </c>
      <c r="R333">
        <f t="shared" si="75"/>
        <v>0</v>
      </c>
      <c r="S333">
        <f t="shared" si="76"/>
        <v>0</v>
      </c>
      <c r="T333">
        <f t="shared" si="77"/>
        <v>0</v>
      </c>
    </row>
    <row r="334" spans="1:20">
      <c r="A334" t="str">
        <f t="shared" si="65"/>
        <v>66-3</v>
      </c>
      <c r="B334">
        <v>66</v>
      </c>
      <c r="C334">
        <v>3</v>
      </c>
      <c r="D334" t="s">
        <v>9</v>
      </c>
      <c r="E334">
        <v>80169</v>
      </c>
      <c r="F334">
        <v>14632</v>
      </c>
      <c r="G334">
        <v>32360</v>
      </c>
      <c r="H334">
        <v>28731</v>
      </c>
      <c r="I334">
        <f t="shared" si="66"/>
        <v>0.52970159270596329</v>
      </c>
      <c r="J334">
        <f t="shared" si="67"/>
        <v>0.47029840729403677</v>
      </c>
      <c r="K334">
        <f t="shared" si="68"/>
        <v>0</v>
      </c>
      <c r="L334">
        <f t="shared" si="69"/>
        <v>0</v>
      </c>
      <c r="M334">
        <f t="shared" si="70"/>
        <v>0</v>
      </c>
      <c r="N334">
        <f t="shared" si="71"/>
        <v>0</v>
      </c>
      <c r="O334">
        <f t="shared" si="72"/>
        <v>0</v>
      </c>
      <c r="P334">
        <f t="shared" si="73"/>
        <v>0</v>
      </c>
      <c r="Q334">
        <f t="shared" si="74"/>
        <v>1</v>
      </c>
      <c r="R334">
        <f t="shared" si="75"/>
        <v>0</v>
      </c>
      <c r="S334">
        <f t="shared" si="76"/>
        <v>0</v>
      </c>
      <c r="T334">
        <f t="shared" si="77"/>
        <v>0</v>
      </c>
    </row>
    <row r="335" spans="1:20">
      <c r="A335" t="str">
        <f t="shared" si="65"/>
        <v>66-4</v>
      </c>
      <c r="B335">
        <v>66</v>
      </c>
      <c r="C335">
        <v>4</v>
      </c>
      <c r="D335" t="s">
        <v>12</v>
      </c>
      <c r="E335">
        <v>92366</v>
      </c>
      <c r="F335">
        <v>15803</v>
      </c>
      <c r="G335">
        <v>37013</v>
      </c>
      <c r="H335">
        <v>34341</v>
      </c>
      <c r="I335">
        <f t="shared" si="66"/>
        <v>0.51872354738346838</v>
      </c>
      <c r="J335">
        <f t="shared" si="67"/>
        <v>0.48127645261653168</v>
      </c>
      <c r="K335">
        <f t="shared" si="68"/>
        <v>0</v>
      </c>
      <c r="L335">
        <f t="shared" si="69"/>
        <v>0</v>
      </c>
      <c r="M335">
        <f t="shared" si="70"/>
        <v>0</v>
      </c>
      <c r="N335">
        <f t="shared" si="71"/>
        <v>0</v>
      </c>
      <c r="O335">
        <f t="shared" si="72"/>
        <v>0</v>
      </c>
      <c r="P335">
        <f t="shared" si="73"/>
        <v>1</v>
      </c>
      <c r="Q335">
        <f t="shared" si="74"/>
        <v>0</v>
      </c>
      <c r="R335">
        <f t="shared" si="75"/>
        <v>0</v>
      </c>
      <c r="S335">
        <f t="shared" si="76"/>
        <v>0</v>
      </c>
      <c r="T335">
        <f t="shared" si="77"/>
        <v>0</v>
      </c>
    </row>
    <row r="336" spans="1:20">
      <c r="A336" t="str">
        <f t="shared" si="65"/>
        <v>67-1</v>
      </c>
      <c r="B336">
        <v>67</v>
      </c>
      <c r="C336">
        <v>1</v>
      </c>
      <c r="D336" t="s">
        <v>3</v>
      </c>
      <c r="E336">
        <v>63888</v>
      </c>
      <c r="F336">
        <v>14439</v>
      </c>
      <c r="G336">
        <v>27005</v>
      </c>
      <c r="H336">
        <v>20739</v>
      </c>
      <c r="I336">
        <f t="shared" si="66"/>
        <v>0.56562081099195716</v>
      </c>
      <c r="J336">
        <f t="shared" si="67"/>
        <v>0.4343791890080429</v>
      </c>
      <c r="K336">
        <f t="shared" si="68"/>
        <v>0</v>
      </c>
      <c r="L336">
        <f t="shared" si="69"/>
        <v>0</v>
      </c>
      <c r="M336">
        <f t="shared" si="70"/>
        <v>0</v>
      </c>
      <c r="N336">
        <f t="shared" si="71"/>
        <v>0</v>
      </c>
      <c r="O336">
        <f t="shared" si="72"/>
        <v>0</v>
      </c>
      <c r="P336">
        <f t="shared" si="73"/>
        <v>0</v>
      </c>
      <c r="Q336">
        <f t="shared" si="74"/>
        <v>0</v>
      </c>
      <c r="R336">
        <f t="shared" si="75"/>
        <v>1</v>
      </c>
      <c r="S336">
        <f t="shared" si="76"/>
        <v>0</v>
      </c>
      <c r="T336">
        <f t="shared" si="77"/>
        <v>0</v>
      </c>
    </row>
    <row r="337" spans="1:20">
      <c r="A337" t="str">
        <f t="shared" si="65"/>
        <v>67-2</v>
      </c>
      <c r="B337">
        <v>67</v>
      </c>
      <c r="C337">
        <v>2</v>
      </c>
      <c r="D337" t="s">
        <v>6</v>
      </c>
      <c r="E337">
        <v>71135</v>
      </c>
      <c r="F337">
        <v>17021</v>
      </c>
      <c r="G337">
        <v>26660</v>
      </c>
      <c r="H337">
        <v>25051</v>
      </c>
      <c r="I337">
        <f t="shared" si="66"/>
        <v>0.51555761830171531</v>
      </c>
      <c r="J337">
        <f t="shared" si="67"/>
        <v>0.48444238169828469</v>
      </c>
      <c r="K337">
        <f t="shared" si="68"/>
        <v>0</v>
      </c>
      <c r="L337">
        <f t="shared" si="69"/>
        <v>0</v>
      </c>
      <c r="M337">
        <f t="shared" si="70"/>
        <v>0</v>
      </c>
      <c r="N337">
        <f t="shared" si="71"/>
        <v>0</v>
      </c>
      <c r="O337">
        <f t="shared" si="72"/>
        <v>0</v>
      </c>
      <c r="P337">
        <f t="shared" si="73"/>
        <v>1</v>
      </c>
      <c r="Q337">
        <f t="shared" si="74"/>
        <v>0</v>
      </c>
      <c r="R337">
        <f t="shared" si="75"/>
        <v>0</v>
      </c>
      <c r="S337">
        <f t="shared" si="76"/>
        <v>0</v>
      </c>
      <c r="T337">
        <f t="shared" si="77"/>
        <v>0</v>
      </c>
    </row>
    <row r="338" spans="1:20">
      <c r="A338" t="str">
        <f t="shared" si="65"/>
        <v>67-3</v>
      </c>
      <c r="B338">
        <v>67</v>
      </c>
      <c r="C338">
        <v>3</v>
      </c>
      <c r="D338" t="s">
        <v>9</v>
      </c>
      <c r="E338">
        <v>68314</v>
      </c>
      <c r="F338">
        <v>15502</v>
      </c>
      <c r="G338">
        <v>23978</v>
      </c>
      <c r="H338">
        <v>26380</v>
      </c>
      <c r="I338">
        <f t="shared" si="66"/>
        <v>0.47615076055443029</v>
      </c>
      <c r="J338">
        <f t="shared" si="67"/>
        <v>0.52384923944556971</v>
      </c>
      <c r="K338">
        <f t="shared" si="68"/>
        <v>0</v>
      </c>
      <c r="L338">
        <f t="shared" si="69"/>
        <v>0</v>
      </c>
      <c r="M338">
        <f t="shared" si="70"/>
        <v>0</v>
      </c>
      <c r="N338">
        <f t="shared" si="71"/>
        <v>1</v>
      </c>
      <c r="O338">
        <f t="shared" si="72"/>
        <v>0</v>
      </c>
      <c r="P338">
        <f t="shared" si="73"/>
        <v>0</v>
      </c>
      <c r="Q338">
        <f t="shared" si="74"/>
        <v>0</v>
      </c>
      <c r="R338">
        <f t="shared" si="75"/>
        <v>0</v>
      </c>
      <c r="S338">
        <f t="shared" si="76"/>
        <v>0</v>
      </c>
      <c r="T338">
        <f t="shared" si="77"/>
        <v>0</v>
      </c>
    </row>
    <row r="339" spans="1:20">
      <c r="A339" t="str">
        <f t="shared" si="65"/>
        <v>67-4</v>
      </c>
      <c r="B339">
        <v>67</v>
      </c>
      <c r="C339">
        <v>4</v>
      </c>
      <c r="D339" t="s">
        <v>12</v>
      </c>
      <c r="E339">
        <v>89836</v>
      </c>
      <c r="F339">
        <v>15667</v>
      </c>
      <c r="G339">
        <v>23801</v>
      </c>
      <c r="H339">
        <v>46530</v>
      </c>
      <c r="I339">
        <f t="shared" si="66"/>
        <v>0.33841407060897755</v>
      </c>
      <c r="J339">
        <f t="shared" si="67"/>
        <v>0.66158592939102245</v>
      </c>
      <c r="K339">
        <f t="shared" si="68"/>
        <v>0</v>
      </c>
      <c r="L339">
        <f t="shared" si="69"/>
        <v>1</v>
      </c>
      <c r="M339">
        <f t="shared" si="70"/>
        <v>0</v>
      </c>
      <c r="N339">
        <f t="shared" si="71"/>
        <v>0</v>
      </c>
      <c r="O339">
        <f t="shared" si="72"/>
        <v>0</v>
      </c>
      <c r="P339">
        <f t="shared" si="73"/>
        <v>0</v>
      </c>
      <c r="Q339">
        <f t="shared" si="74"/>
        <v>0</v>
      </c>
      <c r="R339">
        <f t="shared" si="75"/>
        <v>0</v>
      </c>
      <c r="S339">
        <f t="shared" si="76"/>
        <v>0</v>
      </c>
      <c r="T339">
        <f t="shared" si="77"/>
        <v>0</v>
      </c>
    </row>
    <row r="340" spans="1:20">
      <c r="A340" t="str">
        <f t="shared" si="65"/>
        <v>67-5</v>
      </c>
      <c r="B340">
        <v>67</v>
      </c>
      <c r="C340">
        <v>5</v>
      </c>
      <c r="D340" t="s">
        <v>15</v>
      </c>
      <c r="E340">
        <v>98395</v>
      </c>
      <c r="F340">
        <v>18407</v>
      </c>
      <c r="G340">
        <v>24690</v>
      </c>
      <c r="H340">
        <v>50264</v>
      </c>
      <c r="I340">
        <f t="shared" si="66"/>
        <v>0.32940203324705819</v>
      </c>
      <c r="J340">
        <f t="shared" si="67"/>
        <v>0.67059796675294181</v>
      </c>
      <c r="K340">
        <f t="shared" si="68"/>
        <v>0</v>
      </c>
      <c r="L340">
        <f t="shared" si="69"/>
        <v>1</v>
      </c>
      <c r="M340">
        <f t="shared" si="70"/>
        <v>0</v>
      </c>
      <c r="N340">
        <f t="shared" si="71"/>
        <v>0</v>
      </c>
      <c r="O340">
        <f t="shared" si="72"/>
        <v>0</v>
      </c>
      <c r="P340">
        <f t="shared" si="73"/>
        <v>0</v>
      </c>
      <c r="Q340">
        <f t="shared" si="74"/>
        <v>0</v>
      </c>
      <c r="R340">
        <f t="shared" si="75"/>
        <v>0</v>
      </c>
      <c r="S340">
        <f t="shared" si="76"/>
        <v>0</v>
      </c>
      <c r="T340">
        <f t="shared" si="77"/>
        <v>0</v>
      </c>
    </row>
    <row r="341" spans="1:20">
      <c r="A341" t="str">
        <f t="shared" si="65"/>
        <v>67-6</v>
      </c>
      <c r="B341">
        <v>67</v>
      </c>
      <c r="C341">
        <v>6</v>
      </c>
      <c r="D341" t="s">
        <v>55</v>
      </c>
      <c r="E341">
        <v>91117</v>
      </c>
      <c r="F341">
        <v>16712</v>
      </c>
      <c r="G341">
        <v>22688</v>
      </c>
      <c r="H341">
        <v>47136</v>
      </c>
      <c r="I341">
        <f t="shared" si="66"/>
        <v>0.32493125572868925</v>
      </c>
      <c r="J341">
        <f t="shared" si="67"/>
        <v>0.67506874427131069</v>
      </c>
      <c r="K341">
        <f t="shared" si="68"/>
        <v>0</v>
      </c>
      <c r="L341">
        <f t="shared" si="69"/>
        <v>1</v>
      </c>
      <c r="M341">
        <f t="shared" si="70"/>
        <v>0</v>
      </c>
      <c r="N341">
        <f t="shared" si="71"/>
        <v>0</v>
      </c>
      <c r="O341">
        <f t="shared" si="72"/>
        <v>0</v>
      </c>
      <c r="P341">
        <f t="shared" si="73"/>
        <v>0</v>
      </c>
      <c r="Q341">
        <f t="shared" si="74"/>
        <v>0</v>
      </c>
      <c r="R341">
        <f t="shared" si="75"/>
        <v>0</v>
      </c>
      <c r="S341">
        <f t="shared" si="76"/>
        <v>0</v>
      </c>
      <c r="T341">
        <f t="shared" si="77"/>
        <v>0</v>
      </c>
    </row>
    <row r="342" spans="1:20">
      <c r="A342" t="str">
        <f t="shared" si="65"/>
        <v>67-7</v>
      </c>
      <c r="B342">
        <v>67</v>
      </c>
      <c r="C342">
        <v>7</v>
      </c>
      <c r="D342" t="s">
        <v>58</v>
      </c>
      <c r="E342">
        <v>84560</v>
      </c>
      <c r="F342">
        <v>15573</v>
      </c>
      <c r="G342">
        <v>19078</v>
      </c>
      <c r="H342">
        <v>45226</v>
      </c>
      <c r="I342">
        <f t="shared" si="66"/>
        <v>0.29668449863150037</v>
      </c>
      <c r="J342">
        <f t="shared" si="67"/>
        <v>0.70331550136849963</v>
      </c>
      <c r="K342">
        <f t="shared" si="68"/>
        <v>1</v>
      </c>
      <c r="L342">
        <f t="shared" si="69"/>
        <v>0</v>
      </c>
      <c r="M342">
        <f t="shared" si="70"/>
        <v>0</v>
      </c>
      <c r="N342">
        <f t="shared" si="71"/>
        <v>0</v>
      </c>
      <c r="O342">
        <f t="shared" si="72"/>
        <v>0</v>
      </c>
      <c r="P342">
        <f t="shared" si="73"/>
        <v>0</v>
      </c>
      <c r="Q342">
        <f t="shared" si="74"/>
        <v>0</v>
      </c>
      <c r="R342">
        <f t="shared" si="75"/>
        <v>0</v>
      </c>
      <c r="S342">
        <f t="shared" si="76"/>
        <v>0</v>
      </c>
      <c r="T342">
        <f t="shared" si="77"/>
        <v>0</v>
      </c>
    </row>
    <row r="343" spans="1:20">
      <c r="A343" t="str">
        <f t="shared" si="65"/>
        <v>67-8</v>
      </c>
      <c r="B343">
        <v>67</v>
      </c>
      <c r="C343">
        <v>8</v>
      </c>
      <c r="D343" t="s">
        <v>60</v>
      </c>
      <c r="E343">
        <v>92690</v>
      </c>
      <c r="F343">
        <v>18199</v>
      </c>
      <c r="G343">
        <v>18677</v>
      </c>
      <c r="H343">
        <v>50684</v>
      </c>
      <c r="I343">
        <f t="shared" si="66"/>
        <v>0.26927235766497021</v>
      </c>
      <c r="J343">
        <f t="shared" si="67"/>
        <v>0.73072764233502974</v>
      </c>
      <c r="K343">
        <f t="shared" si="68"/>
        <v>1</v>
      </c>
      <c r="L343">
        <f t="shared" si="69"/>
        <v>0</v>
      </c>
      <c r="M343">
        <f t="shared" si="70"/>
        <v>0</v>
      </c>
      <c r="N343">
        <f t="shared" si="71"/>
        <v>0</v>
      </c>
      <c r="O343">
        <f t="shared" si="72"/>
        <v>0</v>
      </c>
      <c r="P343">
        <f t="shared" si="73"/>
        <v>0</v>
      </c>
      <c r="Q343">
        <f t="shared" si="74"/>
        <v>0</v>
      </c>
      <c r="R343">
        <f t="shared" si="75"/>
        <v>0</v>
      </c>
      <c r="S343">
        <f t="shared" si="76"/>
        <v>0</v>
      </c>
      <c r="T343">
        <f t="shared" si="77"/>
        <v>0</v>
      </c>
    </row>
    <row r="344" spans="1:20">
      <c r="A344" t="str">
        <f t="shared" si="65"/>
        <v>67-9</v>
      </c>
      <c r="B344">
        <v>67</v>
      </c>
      <c r="C344">
        <v>9</v>
      </c>
      <c r="D344" t="s">
        <v>63</v>
      </c>
      <c r="E344">
        <v>88193</v>
      </c>
      <c r="F344">
        <v>16880</v>
      </c>
      <c r="G344">
        <v>20314</v>
      </c>
      <c r="H344">
        <v>47001</v>
      </c>
      <c r="I344">
        <f t="shared" si="66"/>
        <v>0.30177523583153831</v>
      </c>
      <c r="J344">
        <f t="shared" si="67"/>
        <v>0.69822476416846169</v>
      </c>
      <c r="K344">
        <f t="shared" si="68"/>
        <v>0</v>
      </c>
      <c r="L344">
        <f t="shared" si="69"/>
        <v>1</v>
      </c>
      <c r="M344">
        <f t="shared" si="70"/>
        <v>0</v>
      </c>
      <c r="N344">
        <f t="shared" si="71"/>
        <v>0</v>
      </c>
      <c r="O344">
        <f t="shared" si="72"/>
        <v>0</v>
      </c>
      <c r="P344">
        <f t="shared" si="73"/>
        <v>0</v>
      </c>
      <c r="Q344">
        <f t="shared" si="74"/>
        <v>0</v>
      </c>
      <c r="R344">
        <f t="shared" si="75"/>
        <v>0</v>
      </c>
      <c r="S344">
        <f t="shared" si="76"/>
        <v>0</v>
      </c>
      <c r="T344">
        <f t="shared" si="77"/>
        <v>0</v>
      </c>
    </row>
    <row r="345" spans="1:20">
      <c r="A345" t="str">
        <f t="shared" si="65"/>
        <v>68-1</v>
      </c>
      <c r="B345">
        <v>68</v>
      </c>
      <c r="C345">
        <v>1</v>
      </c>
      <c r="D345" t="s">
        <v>3</v>
      </c>
      <c r="E345">
        <v>74587</v>
      </c>
      <c r="F345">
        <v>15977</v>
      </c>
      <c r="G345">
        <v>21030</v>
      </c>
      <c r="H345">
        <v>33960</v>
      </c>
      <c r="I345">
        <f t="shared" si="66"/>
        <v>0.38243316966721225</v>
      </c>
      <c r="J345">
        <f t="shared" si="67"/>
        <v>0.61756683033278781</v>
      </c>
      <c r="K345">
        <f t="shared" si="68"/>
        <v>0</v>
      </c>
      <c r="L345">
        <f t="shared" si="69"/>
        <v>1</v>
      </c>
      <c r="M345">
        <f t="shared" si="70"/>
        <v>0</v>
      </c>
      <c r="N345">
        <f t="shared" si="71"/>
        <v>0</v>
      </c>
      <c r="O345">
        <f t="shared" si="72"/>
        <v>0</v>
      </c>
      <c r="P345">
        <f t="shared" si="73"/>
        <v>0</v>
      </c>
      <c r="Q345">
        <f t="shared" si="74"/>
        <v>0</v>
      </c>
      <c r="R345">
        <f t="shared" si="75"/>
        <v>0</v>
      </c>
      <c r="S345">
        <f t="shared" si="76"/>
        <v>0</v>
      </c>
      <c r="T345">
        <f t="shared" si="77"/>
        <v>0</v>
      </c>
    </row>
    <row r="346" spans="1:20">
      <c r="A346" t="str">
        <f t="shared" si="65"/>
        <v>68-2</v>
      </c>
      <c r="B346">
        <v>68</v>
      </c>
      <c r="C346">
        <v>2</v>
      </c>
      <c r="D346" t="s">
        <v>6</v>
      </c>
      <c r="E346">
        <v>91097</v>
      </c>
      <c r="F346">
        <v>16751</v>
      </c>
      <c r="G346">
        <v>24351</v>
      </c>
      <c r="H346">
        <v>44828</v>
      </c>
      <c r="I346">
        <f t="shared" si="66"/>
        <v>0.35199988435796992</v>
      </c>
      <c r="J346">
        <f t="shared" si="67"/>
        <v>0.64800011564203008</v>
      </c>
      <c r="K346">
        <f t="shared" si="68"/>
        <v>0</v>
      </c>
      <c r="L346">
        <f t="shared" si="69"/>
        <v>1</v>
      </c>
      <c r="M346">
        <f t="shared" si="70"/>
        <v>0</v>
      </c>
      <c r="N346">
        <f t="shared" si="71"/>
        <v>0</v>
      </c>
      <c r="O346">
        <f t="shared" si="72"/>
        <v>0</v>
      </c>
      <c r="P346">
        <f t="shared" si="73"/>
        <v>0</v>
      </c>
      <c r="Q346">
        <f t="shared" si="74"/>
        <v>0</v>
      </c>
      <c r="R346">
        <f t="shared" si="75"/>
        <v>0</v>
      </c>
      <c r="S346">
        <f t="shared" si="76"/>
        <v>0</v>
      </c>
      <c r="T346">
        <f t="shared" si="77"/>
        <v>0</v>
      </c>
    </row>
    <row r="347" spans="1:20">
      <c r="A347" t="str">
        <f t="shared" si="65"/>
        <v>68-3</v>
      </c>
      <c r="B347">
        <v>68</v>
      </c>
      <c r="C347">
        <v>3</v>
      </c>
      <c r="D347" t="s">
        <v>9</v>
      </c>
      <c r="E347">
        <v>83493</v>
      </c>
      <c r="F347">
        <v>14864</v>
      </c>
      <c r="G347">
        <v>18688</v>
      </c>
      <c r="H347">
        <v>46037</v>
      </c>
      <c r="I347">
        <f t="shared" si="66"/>
        <v>0.28872923908845116</v>
      </c>
      <c r="J347">
        <f t="shared" si="67"/>
        <v>0.71127076091154884</v>
      </c>
      <c r="K347">
        <f t="shared" si="68"/>
        <v>1</v>
      </c>
      <c r="L347">
        <f t="shared" si="69"/>
        <v>0</v>
      </c>
      <c r="M347">
        <f t="shared" si="70"/>
        <v>0</v>
      </c>
      <c r="N347">
        <f t="shared" si="71"/>
        <v>0</v>
      </c>
      <c r="O347">
        <f t="shared" si="72"/>
        <v>0</v>
      </c>
      <c r="P347">
        <f t="shared" si="73"/>
        <v>0</v>
      </c>
      <c r="Q347">
        <f t="shared" si="74"/>
        <v>0</v>
      </c>
      <c r="R347">
        <f t="shared" si="75"/>
        <v>0</v>
      </c>
      <c r="S347">
        <f t="shared" si="76"/>
        <v>0</v>
      </c>
      <c r="T347">
        <f t="shared" si="77"/>
        <v>0</v>
      </c>
    </row>
    <row r="348" spans="1:20">
      <c r="A348" t="str">
        <f t="shared" si="65"/>
        <v>68-4</v>
      </c>
      <c r="B348">
        <v>68</v>
      </c>
      <c r="C348">
        <v>4</v>
      </c>
      <c r="D348" t="s">
        <v>12</v>
      </c>
      <c r="E348">
        <v>99180</v>
      </c>
      <c r="F348">
        <v>18442</v>
      </c>
      <c r="G348">
        <v>27735</v>
      </c>
      <c r="H348">
        <v>47302</v>
      </c>
      <c r="I348">
        <f t="shared" si="66"/>
        <v>0.36961765529005691</v>
      </c>
      <c r="J348">
        <f t="shared" si="67"/>
        <v>0.63038234470994314</v>
      </c>
      <c r="K348">
        <f t="shared" si="68"/>
        <v>0</v>
      </c>
      <c r="L348">
        <f t="shared" si="69"/>
        <v>1</v>
      </c>
      <c r="M348">
        <f t="shared" si="70"/>
        <v>0</v>
      </c>
      <c r="N348">
        <f t="shared" si="71"/>
        <v>0</v>
      </c>
      <c r="O348">
        <f t="shared" si="72"/>
        <v>0</v>
      </c>
      <c r="P348">
        <f t="shared" si="73"/>
        <v>0</v>
      </c>
      <c r="Q348">
        <f t="shared" si="74"/>
        <v>0</v>
      </c>
      <c r="R348">
        <f t="shared" si="75"/>
        <v>0</v>
      </c>
      <c r="S348">
        <f t="shared" si="76"/>
        <v>0</v>
      </c>
      <c r="T348">
        <f t="shared" si="77"/>
        <v>0</v>
      </c>
    </row>
    <row r="349" spans="1:20">
      <c r="A349" t="str">
        <f t="shared" si="65"/>
        <v>68-5</v>
      </c>
      <c r="B349">
        <v>68</v>
      </c>
      <c r="C349">
        <v>5</v>
      </c>
      <c r="D349" t="s">
        <v>15</v>
      </c>
      <c r="E349">
        <v>78793</v>
      </c>
      <c r="F349">
        <v>17953</v>
      </c>
      <c r="G349">
        <v>23843</v>
      </c>
      <c r="H349">
        <v>33359</v>
      </c>
      <c r="I349">
        <f t="shared" si="66"/>
        <v>0.41682109017167229</v>
      </c>
      <c r="J349">
        <f t="shared" si="67"/>
        <v>0.58317890982832765</v>
      </c>
      <c r="K349">
        <f t="shared" si="68"/>
        <v>0</v>
      </c>
      <c r="L349">
        <f t="shared" si="69"/>
        <v>0</v>
      </c>
      <c r="M349">
        <f t="shared" si="70"/>
        <v>1</v>
      </c>
      <c r="N349">
        <f t="shared" si="71"/>
        <v>0</v>
      </c>
      <c r="O349">
        <f t="shared" si="72"/>
        <v>0</v>
      </c>
      <c r="P349">
        <f t="shared" si="73"/>
        <v>0</v>
      </c>
      <c r="Q349">
        <f t="shared" si="74"/>
        <v>0</v>
      </c>
      <c r="R349">
        <f t="shared" si="75"/>
        <v>0</v>
      </c>
      <c r="S349">
        <f t="shared" si="76"/>
        <v>0</v>
      </c>
      <c r="T349">
        <f t="shared" si="77"/>
        <v>0</v>
      </c>
    </row>
    <row r="350" spans="1:20">
      <c r="A350" t="str">
        <f t="shared" si="65"/>
        <v>68-6</v>
      </c>
      <c r="B350">
        <v>68</v>
      </c>
      <c r="C350">
        <v>6</v>
      </c>
      <c r="D350" t="s">
        <v>55</v>
      </c>
      <c r="E350">
        <v>92425</v>
      </c>
      <c r="F350">
        <v>19651</v>
      </c>
      <c r="G350">
        <v>27077</v>
      </c>
      <c r="H350">
        <v>41049</v>
      </c>
      <c r="I350">
        <f t="shared" si="66"/>
        <v>0.39745471626104573</v>
      </c>
      <c r="J350">
        <f t="shared" si="67"/>
        <v>0.60254528373895433</v>
      </c>
      <c r="K350">
        <f t="shared" si="68"/>
        <v>0</v>
      </c>
      <c r="L350">
        <f t="shared" si="69"/>
        <v>1</v>
      </c>
      <c r="M350">
        <f t="shared" si="70"/>
        <v>0</v>
      </c>
      <c r="N350">
        <f t="shared" si="71"/>
        <v>0</v>
      </c>
      <c r="O350">
        <f t="shared" si="72"/>
        <v>0</v>
      </c>
      <c r="P350">
        <f t="shared" si="73"/>
        <v>0</v>
      </c>
      <c r="Q350">
        <f t="shared" si="74"/>
        <v>0</v>
      </c>
      <c r="R350">
        <f t="shared" si="75"/>
        <v>0</v>
      </c>
      <c r="S350">
        <f t="shared" si="76"/>
        <v>0</v>
      </c>
      <c r="T350">
        <f t="shared" si="77"/>
        <v>0</v>
      </c>
    </row>
    <row r="351" spans="1:20">
      <c r="A351" t="str">
        <f t="shared" si="65"/>
        <v>69-1</v>
      </c>
      <c r="B351">
        <v>69</v>
      </c>
      <c r="C351">
        <v>1</v>
      </c>
      <c r="D351" t="s">
        <v>3</v>
      </c>
      <c r="E351">
        <v>68071</v>
      </c>
      <c r="F351">
        <v>14866</v>
      </c>
      <c r="G351">
        <v>27464</v>
      </c>
      <c r="H351">
        <v>23414</v>
      </c>
      <c r="I351">
        <f t="shared" si="66"/>
        <v>0.53980109281025201</v>
      </c>
      <c r="J351">
        <f t="shared" si="67"/>
        <v>0.46019890718974804</v>
      </c>
      <c r="K351">
        <f t="shared" si="68"/>
        <v>0</v>
      </c>
      <c r="L351">
        <f t="shared" si="69"/>
        <v>0</v>
      </c>
      <c r="M351">
        <f t="shared" si="70"/>
        <v>0</v>
      </c>
      <c r="N351">
        <f t="shared" si="71"/>
        <v>0</v>
      </c>
      <c r="O351">
        <f t="shared" si="72"/>
        <v>0</v>
      </c>
      <c r="P351">
        <f t="shared" si="73"/>
        <v>0</v>
      </c>
      <c r="Q351">
        <f t="shared" si="74"/>
        <v>1</v>
      </c>
      <c r="R351">
        <f t="shared" si="75"/>
        <v>0</v>
      </c>
      <c r="S351">
        <f t="shared" si="76"/>
        <v>0</v>
      </c>
      <c r="T351">
        <f t="shared" si="77"/>
        <v>0</v>
      </c>
    </row>
    <row r="352" spans="1:20">
      <c r="A352" t="str">
        <f t="shared" si="65"/>
        <v>69-2</v>
      </c>
      <c r="B352">
        <v>69</v>
      </c>
      <c r="C352">
        <v>2</v>
      </c>
      <c r="D352" t="s">
        <v>6</v>
      </c>
      <c r="E352">
        <v>74893</v>
      </c>
      <c r="F352">
        <v>15432</v>
      </c>
      <c r="G352">
        <v>32700</v>
      </c>
      <c r="H352">
        <v>24694</v>
      </c>
      <c r="I352">
        <f t="shared" si="66"/>
        <v>0.56974596647733211</v>
      </c>
      <c r="J352">
        <f t="shared" si="67"/>
        <v>0.43025403352266789</v>
      </c>
      <c r="K352">
        <f t="shared" si="68"/>
        <v>0</v>
      </c>
      <c r="L352">
        <f t="shared" si="69"/>
        <v>0</v>
      </c>
      <c r="M352">
        <f t="shared" si="70"/>
        <v>0</v>
      </c>
      <c r="N352">
        <f t="shared" si="71"/>
        <v>0</v>
      </c>
      <c r="O352">
        <f t="shared" si="72"/>
        <v>0</v>
      </c>
      <c r="P352">
        <f t="shared" si="73"/>
        <v>0</v>
      </c>
      <c r="Q352">
        <f t="shared" si="74"/>
        <v>0</v>
      </c>
      <c r="R352">
        <f t="shared" si="75"/>
        <v>1</v>
      </c>
      <c r="S352">
        <f t="shared" si="76"/>
        <v>0</v>
      </c>
      <c r="T352">
        <f t="shared" si="77"/>
        <v>0</v>
      </c>
    </row>
    <row r="353" spans="1:20">
      <c r="A353" t="str">
        <f t="shared" si="65"/>
        <v>69-3</v>
      </c>
      <c r="B353">
        <v>69</v>
      </c>
      <c r="C353">
        <v>3</v>
      </c>
      <c r="D353" t="s">
        <v>9</v>
      </c>
      <c r="E353">
        <v>70308</v>
      </c>
      <c r="F353">
        <v>15049</v>
      </c>
      <c r="G353">
        <v>29767</v>
      </c>
      <c r="H353">
        <v>23217</v>
      </c>
      <c r="I353">
        <f t="shared" si="66"/>
        <v>0.56181111278876639</v>
      </c>
      <c r="J353">
        <f t="shared" si="67"/>
        <v>0.43818888721123356</v>
      </c>
      <c r="K353">
        <f t="shared" si="68"/>
        <v>0</v>
      </c>
      <c r="L353">
        <f t="shared" si="69"/>
        <v>0</v>
      </c>
      <c r="M353">
        <f t="shared" si="70"/>
        <v>0</v>
      </c>
      <c r="N353">
        <f t="shared" si="71"/>
        <v>0</v>
      </c>
      <c r="O353">
        <f t="shared" si="72"/>
        <v>0</v>
      </c>
      <c r="P353">
        <f t="shared" si="73"/>
        <v>0</v>
      </c>
      <c r="Q353">
        <f t="shared" si="74"/>
        <v>0</v>
      </c>
      <c r="R353">
        <f t="shared" si="75"/>
        <v>1</v>
      </c>
      <c r="S353">
        <f t="shared" si="76"/>
        <v>0</v>
      </c>
      <c r="T353">
        <f t="shared" si="77"/>
        <v>0</v>
      </c>
    </row>
    <row r="354" spans="1:20">
      <c r="A354" t="str">
        <f t="shared" si="65"/>
        <v>69-4</v>
      </c>
      <c r="B354">
        <v>69</v>
      </c>
      <c r="C354">
        <v>4</v>
      </c>
      <c r="D354" t="s">
        <v>12</v>
      </c>
      <c r="E354">
        <v>79447</v>
      </c>
      <c r="F354">
        <v>16028</v>
      </c>
      <c r="G354">
        <v>28158</v>
      </c>
      <c r="H354">
        <v>32896</v>
      </c>
      <c r="I354">
        <f t="shared" si="66"/>
        <v>0.46119828348674946</v>
      </c>
      <c r="J354">
        <f t="shared" si="67"/>
        <v>0.53880171651325059</v>
      </c>
      <c r="K354">
        <f t="shared" si="68"/>
        <v>0</v>
      </c>
      <c r="L354">
        <f t="shared" si="69"/>
        <v>0</v>
      </c>
      <c r="M354">
        <f t="shared" si="70"/>
        <v>0</v>
      </c>
      <c r="N354">
        <f t="shared" si="71"/>
        <v>1</v>
      </c>
      <c r="O354">
        <f t="shared" si="72"/>
        <v>0</v>
      </c>
      <c r="P354">
        <f t="shared" si="73"/>
        <v>0</v>
      </c>
      <c r="Q354">
        <f t="shared" si="74"/>
        <v>0</v>
      </c>
      <c r="R354">
        <f t="shared" si="75"/>
        <v>0</v>
      </c>
      <c r="S354">
        <f t="shared" si="76"/>
        <v>0</v>
      </c>
      <c r="T354">
        <f t="shared" si="77"/>
        <v>0</v>
      </c>
    </row>
    <row r="355" spans="1:20">
      <c r="A355" t="str">
        <f t="shared" si="65"/>
        <v>69-5</v>
      </c>
      <c r="B355">
        <v>69</v>
      </c>
      <c r="C355">
        <v>5</v>
      </c>
      <c r="D355" t="s">
        <v>15</v>
      </c>
      <c r="E355">
        <v>80488</v>
      </c>
      <c r="F355">
        <v>12364</v>
      </c>
      <c r="G355">
        <v>25400</v>
      </c>
      <c r="H355">
        <v>39883</v>
      </c>
      <c r="I355">
        <f t="shared" si="66"/>
        <v>0.38907525695816675</v>
      </c>
      <c r="J355">
        <f t="shared" si="67"/>
        <v>0.6109247430418332</v>
      </c>
      <c r="K355">
        <f t="shared" si="68"/>
        <v>0</v>
      </c>
      <c r="L355">
        <f t="shared" si="69"/>
        <v>1</v>
      </c>
      <c r="M355">
        <f t="shared" si="70"/>
        <v>0</v>
      </c>
      <c r="N355">
        <f t="shared" si="71"/>
        <v>0</v>
      </c>
      <c r="O355">
        <f t="shared" si="72"/>
        <v>0</v>
      </c>
      <c r="P355">
        <f t="shared" si="73"/>
        <v>0</v>
      </c>
      <c r="Q355">
        <f t="shared" si="74"/>
        <v>0</v>
      </c>
      <c r="R355">
        <f t="shared" si="75"/>
        <v>0</v>
      </c>
      <c r="S355">
        <f t="shared" si="76"/>
        <v>0</v>
      </c>
      <c r="T355">
        <f t="shared" si="77"/>
        <v>0</v>
      </c>
    </row>
    <row r="356" spans="1:20">
      <c r="A356" t="str">
        <f t="shared" si="65"/>
        <v>69-6</v>
      </c>
      <c r="B356">
        <v>69</v>
      </c>
      <c r="C356">
        <v>6</v>
      </c>
      <c r="D356" t="s">
        <v>55</v>
      </c>
      <c r="E356">
        <v>78330</v>
      </c>
      <c r="F356">
        <v>16515</v>
      </c>
      <c r="G356">
        <v>34315</v>
      </c>
      <c r="H356">
        <v>24836</v>
      </c>
      <c r="I356">
        <f t="shared" si="66"/>
        <v>0.58012544166624402</v>
      </c>
      <c r="J356">
        <f t="shared" si="67"/>
        <v>0.41987455833375598</v>
      </c>
      <c r="K356">
        <f t="shared" si="68"/>
        <v>0</v>
      </c>
      <c r="L356">
        <f t="shared" si="69"/>
        <v>0</v>
      </c>
      <c r="M356">
        <f t="shared" si="70"/>
        <v>0</v>
      </c>
      <c r="N356">
        <f t="shared" si="71"/>
        <v>0</v>
      </c>
      <c r="O356">
        <f t="shared" si="72"/>
        <v>0</v>
      </c>
      <c r="P356">
        <f t="shared" si="73"/>
        <v>0</v>
      </c>
      <c r="Q356">
        <f t="shared" si="74"/>
        <v>0</v>
      </c>
      <c r="R356">
        <f t="shared" si="75"/>
        <v>1</v>
      </c>
      <c r="S356">
        <f t="shared" si="76"/>
        <v>0</v>
      </c>
      <c r="T356">
        <f t="shared" si="77"/>
        <v>0</v>
      </c>
    </row>
    <row r="357" spans="1:20">
      <c r="A357" t="str">
        <f t="shared" si="65"/>
        <v>69-7</v>
      </c>
      <c r="B357">
        <v>69</v>
      </c>
      <c r="C357">
        <v>7</v>
      </c>
      <c r="D357" t="s">
        <v>58</v>
      </c>
      <c r="E357">
        <v>64668</v>
      </c>
      <c r="F357">
        <v>14979</v>
      </c>
      <c r="G357">
        <v>27571</v>
      </c>
      <c r="H357">
        <v>19960</v>
      </c>
      <c r="I357">
        <f t="shared" si="66"/>
        <v>0.58006353748080197</v>
      </c>
      <c r="J357">
        <f t="shared" si="67"/>
        <v>0.41993646251919797</v>
      </c>
      <c r="K357">
        <f t="shared" si="68"/>
        <v>0</v>
      </c>
      <c r="L357">
        <f t="shared" si="69"/>
        <v>0</v>
      </c>
      <c r="M357">
        <f t="shared" si="70"/>
        <v>0</v>
      </c>
      <c r="N357">
        <f t="shared" si="71"/>
        <v>0</v>
      </c>
      <c r="O357">
        <f t="shared" si="72"/>
        <v>0</v>
      </c>
      <c r="P357">
        <f t="shared" si="73"/>
        <v>0</v>
      </c>
      <c r="Q357">
        <f t="shared" si="74"/>
        <v>0</v>
      </c>
      <c r="R357">
        <f t="shared" si="75"/>
        <v>1</v>
      </c>
      <c r="S357">
        <f t="shared" si="76"/>
        <v>0</v>
      </c>
      <c r="T357">
        <f t="shared" si="77"/>
        <v>0</v>
      </c>
    </row>
    <row r="358" spans="1:20">
      <c r="A358" t="str">
        <f t="shared" si="65"/>
        <v>69-8</v>
      </c>
      <c r="B358">
        <v>69</v>
      </c>
      <c r="C358">
        <v>8</v>
      </c>
      <c r="D358" t="s">
        <v>60</v>
      </c>
      <c r="E358">
        <v>98458</v>
      </c>
      <c r="F358">
        <v>15979</v>
      </c>
      <c r="G358">
        <v>30616</v>
      </c>
      <c r="H358">
        <v>47576</v>
      </c>
      <c r="I358">
        <f t="shared" si="66"/>
        <v>0.391549007571107</v>
      </c>
      <c r="J358">
        <f t="shared" si="67"/>
        <v>0.608450992428893</v>
      </c>
      <c r="K358">
        <f t="shared" si="68"/>
        <v>0</v>
      </c>
      <c r="L358">
        <f t="shared" si="69"/>
        <v>1</v>
      </c>
      <c r="M358">
        <f t="shared" si="70"/>
        <v>0</v>
      </c>
      <c r="N358">
        <f t="shared" si="71"/>
        <v>0</v>
      </c>
      <c r="O358">
        <f t="shared" si="72"/>
        <v>0</v>
      </c>
      <c r="P358">
        <f t="shared" si="73"/>
        <v>0</v>
      </c>
      <c r="Q358">
        <f t="shared" si="74"/>
        <v>0</v>
      </c>
      <c r="R358">
        <f t="shared" si="75"/>
        <v>0</v>
      </c>
      <c r="S358">
        <f t="shared" si="76"/>
        <v>0</v>
      </c>
      <c r="T358">
        <f t="shared" si="77"/>
        <v>0</v>
      </c>
    </row>
    <row r="359" spans="1:20">
      <c r="A359" t="str">
        <f t="shared" si="65"/>
        <v>69-9</v>
      </c>
      <c r="B359">
        <v>69</v>
      </c>
      <c r="C359">
        <v>9</v>
      </c>
      <c r="D359" t="s">
        <v>63</v>
      </c>
      <c r="E359">
        <v>85806</v>
      </c>
      <c r="F359">
        <v>14842</v>
      </c>
      <c r="G359">
        <v>26371</v>
      </c>
      <c r="H359">
        <v>40680</v>
      </c>
      <c r="I359">
        <f t="shared" si="66"/>
        <v>0.39329763911052779</v>
      </c>
      <c r="J359">
        <f t="shared" si="67"/>
        <v>0.60670236088947216</v>
      </c>
      <c r="K359">
        <f t="shared" si="68"/>
        <v>0</v>
      </c>
      <c r="L359">
        <f t="shared" si="69"/>
        <v>1</v>
      </c>
      <c r="M359">
        <f t="shared" si="70"/>
        <v>0</v>
      </c>
      <c r="N359">
        <f t="shared" si="71"/>
        <v>0</v>
      </c>
      <c r="O359">
        <f t="shared" si="72"/>
        <v>0</v>
      </c>
      <c r="P359">
        <f t="shared" si="73"/>
        <v>0</v>
      </c>
      <c r="Q359">
        <f t="shared" si="74"/>
        <v>0</v>
      </c>
      <c r="R359">
        <f t="shared" si="75"/>
        <v>0</v>
      </c>
      <c r="S359">
        <f t="shared" si="76"/>
        <v>0</v>
      </c>
      <c r="T359">
        <f t="shared" si="77"/>
        <v>0</v>
      </c>
    </row>
    <row r="360" spans="1:20">
      <c r="A360" t="str">
        <f t="shared" si="65"/>
        <v>69-10</v>
      </c>
      <c r="B360">
        <v>69</v>
      </c>
      <c r="C360">
        <v>10</v>
      </c>
      <c r="D360" t="s">
        <v>120</v>
      </c>
      <c r="E360">
        <v>89618</v>
      </c>
      <c r="F360">
        <v>14051</v>
      </c>
      <c r="G360">
        <v>28523</v>
      </c>
      <c r="H360">
        <v>43339</v>
      </c>
      <c r="I360">
        <f t="shared" si="66"/>
        <v>0.39691352870780106</v>
      </c>
      <c r="J360">
        <f t="shared" si="67"/>
        <v>0.60308647129219894</v>
      </c>
      <c r="K360">
        <f t="shared" si="68"/>
        <v>0</v>
      </c>
      <c r="L360">
        <f t="shared" si="69"/>
        <v>1</v>
      </c>
      <c r="M360">
        <f t="shared" si="70"/>
        <v>0</v>
      </c>
      <c r="N360">
        <f t="shared" si="71"/>
        <v>0</v>
      </c>
      <c r="O360">
        <f t="shared" si="72"/>
        <v>0</v>
      </c>
      <c r="P360">
        <f t="shared" si="73"/>
        <v>0</v>
      </c>
      <c r="Q360">
        <f t="shared" si="74"/>
        <v>0</v>
      </c>
      <c r="R360">
        <f t="shared" si="75"/>
        <v>0</v>
      </c>
      <c r="S360">
        <f t="shared" si="76"/>
        <v>0</v>
      </c>
      <c r="T360">
        <f t="shared" si="77"/>
        <v>0</v>
      </c>
    </row>
    <row r="361" spans="1:20">
      <c r="A361" t="str">
        <f t="shared" si="65"/>
        <v>69-11</v>
      </c>
      <c r="B361">
        <v>69</v>
      </c>
      <c r="C361">
        <v>11</v>
      </c>
      <c r="D361" t="s">
        <v>123</v>
      </c>
      <c r="E361">
        <v>85359</v>
      </c>
      <c r="F361">
        <v>13843</v>
      </c>
      <c r="G361">
        <v>31554</v>
      </c>
      <c r="H361">
        <v>36013</v>
      </c>
      <c r="I361">
        <f t="shared" si="66"/>
        <v>0.46700312282623174</v>
      </c>
      <c r="J361">
        <f t="shared" si="67"/>
        <v>0.53299687717376831</v>
      </c>
      <c r="K361">
        <f t="shared" si="68"/>
        <v>0</v>
      </c>
      <c r="L361">
        <f t="shared" si="69"/>
        <v>0</v>
      </c>
      <c r="M361">
        <f t="shared" si="70"/>
        <v>0</v>
      </c>
      <c r="N361">
        <f t="shared" si="71"/>
        <v>1</v>
      </c>
      <c r="O361">
        <f t="shared" si="72"/>
        <v>0</v>
      </c>
      <c r="P361">
        <f t="shared" si="73"/>
        <v>0</v>
      </c>
      <c r="Q361">
        <f t="shared" si="74"/>
        <v>0</v>
      </c>
      <c r="R361">
        <f t="shared" si="75"/>
        <v>0</v>
      </c>
      <c r="S361">
        <f t="shared" si="76"/>
        <v>0</v>
      </c>
      <c r="T361">
        <f t="shared" si="77"/>
        <v>0</v>
      </c>
    </row>
    <row r="362" spans="1:20">
      <c r="A362" t="str">
        <f t="shared" si="65"/>
        <v>69-12</v>
      </c>
      <c r="B362">
        <v>69</v>
      </c>
      <c r="C362">
        <v>12</v>
      </c>
      <c r="D362" t="s">
        <v>125</v>
      </c>
      <c r="E362">
        <v>76140</v>
      </c>
      <c r="F362">
        <v>12972</v>
      </c>
      <c r="G362">
        <v>27839</v>
      </c>
      <c r="H362">
        <v>32477</v>
      </c>
      <c r="I362">
        <f t="shared" si="66"/>
        <v>0.46155249021818423</v>
      </c>
      <c r="J362">
        <f t="shared" si="67"/>
        <v>0.53844750978181577</v>
      </c>
      <c r="K362">
        <f t="shared" si="68"/>
        <v>0</v>
      </c>
      <c r="L362">
        <f t="shared" si="69"/>
        <v>0</v>
      </c>
      <c r="M362">
        <f t="shared" si="70"/>
        <v>0</v>
      </c>
      <c r="N362">
        <f t="shared" si="71"/>
        <v>1</v>
      </c>
      <c r="O362">
        <f t="shared" si="72"/>
        <v>0</v>
      </c>
      <c r="P362">
        <f t="shared" si="73"/>
        <v>0</v>
      </c>
      <c r="Q362">
        <f t="shared" si="74"/>
        <v>0</v>
      </c>
      <c r="R362">
        <f t="shared" si="75"/>
        <v>0</v>
      </c>
      <c r="S362">
        <f t="shared" si="76"/>
        <v>0</v>
      </c>
      <c r="T362">
        <f t="shared" si="77"/>
        <v>0</v>
      </c>
    </row>
    <row r="363" spans="1:20">
      <c r="A363" t="str">
        <f t="shared" si="65"/>
        <v>69-13</v>
      </c>
      <c r="B363">
        <v>69</v>
      </c>
      <c r="C363">
        <v>13</v>
      </c>
      <c r="D363" t="s">
        <v>128</v>
      </c>
      <c r="E363">
        <v>79379</v>
      </c>
      <c r="F363">
        <v>14420</v>
      </c>
      <c r="G363">
        <v>27133</v>
      </c>
      <c r="H363">
        <v>34540</v>
      </c>
      <c r="I363">
        <f t="shared" si="66"/>
        <v>0.4399494106010734</v>
      </c>
      <c r="J363">
        <f t="shared" si="67"/>
        <v>0.5600505893989266</v>
      </c>
      <c r="K363">
        <f t="shared" si="68"/>
        <v>0</v>
      </c>
      <c r="L363">
        <f t="shared" si="69"/>
        <v>0</v>
      </c>
      <c r="M363">
        <f t="shared" si="70"/>
        <v>1</v>
      </c>
      <c r="N363">
        <f t="shared" si="71"/>
        <v>0</v>
      </c>
      <c r="O363">
        <f t="shared" si="72"/>
        <v>0</v>
      </c>
      <c r="P363">
        <f t="shared" si="73"/>
        <v>0</v>
      </c>
      <c r="Q363">
        <f t="shared" si="74"/>
        <v>0</v>
      </c>
      <c r="R363">
        <f t="shared" si="75"/>
        <v>0</v>
      </c>
      <c r="S363">
        <f t="shared" si="76"/>
        <v>0</v>
      </c>
      <c r="T363">
        <f t="shared" si="77"/>
        <v>0</v>
      </c>
    </row>
    <row r="364" spans="1:20">
      <c r="A364" t="str">
        <f t="shared" si="65"/>
        <v>69-14</v>
      </c>
      <c r="B364">
        <v>69</v>
      </c>
      <c r="C364">
        <v>14</v>
      </c>
      <c r="D364" t="s">
        <v>130</v>
      </c>
      <c r="E364">
        <v>70011</v>
      </c>
      <c r="F364">
        <v>15798</v>
      </c>
      <c r="G364">
        <v>31488</v>
      </c>
      <c r="H364">
        <v>19845</v>
      </c>
      <c r="I364">
        <f t="shared" si="66"/>
        <v>0.61340658056221142</v>
      </c>
      <c r="J364">
        <f t="shared" si="67"/>
        <v>0.38659341943778858</v>
      </c>
      <c r="K364">
        <f t="shared" si="68"/>
        <v>0</v>
      </c>
      <c r="L364">
        <f t="shared" si="69"/>
        <v>0</v>
      </c>
      <c r="M364">
        <f t="shared" si="70"/>
        <v>0</v>
      </c>
      <c r="N364">
        <f t="shared" si="71"/>
        <v>0</v>
      </c>
      <c r="O364">
        <f t="shared" si="72"/>
        <v>0</v>
      </c>
      <c r="P364">
        <f t="shared" si="73"/>
        <v>0</v>
      </c>
      <c r="Q364">
        <f t="shared" si="74"/>
        <v>0</v>
      </c>
      <c r="R364">
        <f t="shared" si="75"/>
        <v>0</v>
      </c>
      <c r="S364">
        <f t="shared" si="76"/>
        <v>1</v>
      </c>
      <c r="T364">
        <f t="shared" si="77"/>
        <v>0</v>
      </c>
    </row>
    <row r="365" spans="1:20">
      <c r="A365" t="str">
        <f t="shared" si="65"/>
        <v>70-1</v>
      </c>
      <c r="B365">
        <v>70</v>
      </c>
      <c r="C365">
        <v>1</v>
      </c>
      <c r="D365" t="s">
        <v>3</v>
      </c>
      <c r="E365">
        <v>88777</v>
      </c>
      <c r="F365">
        <v>13871</v>
      </c>
      <c r="G365">
        <v>33188</v>
      </c>
      <c r="H365">
        <v>35901</v>
      </c>
      <c r="I365">
        <f t="shared" si="66"/>
        <v>0.48036590484737079</v>
      </c>
      <c r="J365">
        <f t="shared" si="67"/>
        <v>0.51963409515262926</v>
      </c>
      <c r="K365">
        <f t="shared" si="68"/>
        <v>0</v>
      </c>
      <c r="L365">
        <f t="shared" si="69"/>
        <v>0</v>
      </c>
      <c r="M365">
        <f t="shared" si="70"/>
        <v>0</v>
      </c>
      <c r="N365">
        <f t="shared" si="71"/>
        <v>0</v>
      </c>
      <c r="O365">
        <f t="shared" si="72"/>
        <v>1</v>
      </c>
      <c r="P365">
        <f t="shared" si="73"/>
        <v>0</v>
      </c>
      <c r="Q365">
        <f t="shared" si="74"/>
        <v>0</v>
      </c>
      <c r="R365">
        <f t="shared" si="75"/>
        <v>0</v>
      </c>
      <c r="S365">
        <f t="shared" si="76"/>
        <v>0</v>
      </c>
      <c r="T365">
        <f t="shared" si="77"/>
        <v>0</v>
      </c>
    </row>
    <row r="366" spans="1:20">
      <c r="A366" t="str">
        <f t="shared" si="65"/>
        <v>70-2</v>
      </c>
      <c r="B366">
        <v>70</v>
      </c>
      <c r="C366">
        <v>2</v>
      </c>
      <c r="D366" t="s">
        <v>6</v>
      </c>
      <c r="E366">
        <v>91821</v>
      </c>
      <c r="F366">
        <v>15887</v>
      </c>
      <c r="G366">
        <v>35468</v>
      </c>
      <c r="H366">
        <v>33758</v>
      </c>
      <c r="I366">
        <f t="shared" si="66"/>
        <v>0.51235085083639098</v>
      </c>
      <c r="J366">
        <f t="shared" si="67"/>
        <v>0.48764914916360907</v>
      </c>
      <c r="K366">
        <f t="shared" si="68"/>
        <v>0</v>
      </c>
      <c r="L366">
        <f t="shared" si="69"/>
        <v>0</v>
      </c>
      <c r="M366">
        <f t="shared" si="70"/>
        <v>0</v>
      </c>
      <c r="N366">
        <f t="shared" si="71"/>
        <v>0</v>
      </c>
      <c r="O366">
        <f t="shared" si="72"/>
        <v>0</v>
      </c>
      <c r="P366">
        <f t="shared" si="73"/>
        <v>1</v>
      </c>
      <c r="Q366">
        <f t="shared" si="74"/>
        <v>0</v>
      </c>
      <c r="R366">
        <f t="shared" si="75"/>
        <v>0</v>
      </c>
      <c r="S366">
        <f t="shared" si="76"/>
        <v>0</v>
      </c>
      <c r="T366">
        <f t="shared" si="77"/>
        <v>0</v>
      </c>
    </row>
    <row r="367" spans="1:20">
      <c r="A367" t="str">
        <f t="shared" si="65"/>
        <v>71-1</v>
      </c>
      <c r="B367">
        <v>71</v>
      </c>
      <c r="C367">
        <v>1</v>
      </c>
      <c r="D367" t="s">
        <v>3</v>
      </c>
      <c r="E367">
        <v>72491</v>
      </c>
      <c r="F367">
        <v>13671</v>
      </c>
      <c r="G367">
        <v>26990</v>
      </c>
      <c r="H367">
        <v>28318</v>
      </c>
      <c r="I367">
        <f t="shared" si="66"/>
        <v>0.48799450350763002</v>
      </c>
      <c r="J367">
        <f t="shared" si="67"/>
        <v>0.51200549649237004</v>
      </c>
      <c r="K367">
        <f t="shared" si="68"/>
        <v>0</v>
      </c>
      <c r="L367">
        <f t="shared" si="69"/>
        <v>0</v>
      </c>
      <c r="M367">
        <f t="shared" si="70"/>
        <v>0</v>
      </c>
      <c r="N367">
        <f t="shared" si="71"/>
        <v>0</v>
      </c>
      <c r="O367">
        <f t="shared" si="72"/>
        <v>1</v>
      </c>
      <c r="P367">
        <f t="shared" si="73"/>
        <v>0</v>
      </c>
      <c r="Q367">
        <f t="shared" si="74"/>
        <v>0</v>
      </c>
      <c r="R367">
        <f t="shared" si="75"/>
        <v>0</v>
      </c>
      <c r="S367">
        <f t="shared" si="76"/>
        <v>0</v>
      </c>
      <c r="T367">
        <f t="shared" si="77"/>
        <v>0</v>
      </c>
    </row>
    <row r="368" spans="1:20">
      <c r="A368" t="str">
        <f t="shared" si="65"/>
        <v>71-2</v>
      </c>
      <c r="B368">
        <v>71</v>
      </c>
      <c r="C368">
        <v>2</v>
      </c>
      <c r="D368" t="s">
        <v>6</v>
      </c>
      <c r="E368">
        <v>81290</v>
      </c>
      <c r="F368">
        <v>14448</v>
      </c>
      <c r="G368">
        <v>31626</v>
      </c>
      <c r="H368">
        <v>30533</v>
      </c>
      <c r="I368">
        <f t="shared" si="66"/>
        <v>0.50879196898277002</v>
      </c>
      <c r="J368">
        <f t="shared" si="67"/>
        <v>0.49120803101722998</v>
      </c>
      <c r="K368">
        <f t="shared" si="68"/>
        <v>0</v>
      </c>
      <c r="L368">
        <f t="shared" si="69"/>
        <v>0</v>
      </c>
      <c r="M368">
        <f t="shared" si="70"/>
        <v>0</v>
      </c>
      <c r="N368">
        <f t="shared" si="71"/>
        <v>0</v>
      </c>
      <c r="O368">
        <f t="shared" si="72"/>
        <v>0</v>
      </c>
      <c r="P368">
        <f t="shared" si="73"/>
        <v>1</v>
      </c>
      <c r="Q368">
        <f t="shared" si="74"/>
        <v>0</v>
      </c>
      <c r="R368">
        <f t="shared" si="75"/>
        <v>0</v>
      </c>
      <c r="S368">
        <f t="shared" si="76"/>
        <v>0</v>
      </c>
      <c r="T368">
        <f t="shared" si="77"/>
        <v>0</v>
      </c>
    </row>
    <row r="369" spans="1:20">
      <c r="A369" t="str">
        <f t="shared" si="65"/>
        <v>71-3</v>
      </c>
      <c r="B369">
        <v>71</v>
      </c>
      <c r="C369">
        <v>3</v>
      </c>
      <c r="D369" t="s">
        <v>9</v>
      </c>
      <c r="E369">
        <v>83706</v>
      </c>
      <c r="F369">
        <v>15014</v>
      </c>
      <c r="G369">
        <v>33141</v>
      </c>
      <c r="H369">
        <v>30600</v>
      </c>
      <c r="I369">
        <f t="shared" si="66"/>
        <v>0.51993222572598485</v>
      </c>
      <c r="J369">
        <f t="shared" si="67"/>
        <v>0.48006777427401515</v>
      </c>
      <c r="K369">
        <f t="shared" si="68"/>
        <v>0</v>
      </c>
      <c r="L369">
        <f t="shared" si="69"/>
        <v>0</v>
      </c>
      <c r="M369">
        <f t="shared" si="70"/>
        <v>0</v>
      </c>
      <c r="N369">
        <f t="shared" si="71"/>
        <v>0</v>
      </c>
      <c r="O369">
        <f t="shared" si="72"/>
        <v>0</v>
      </c>
      <c r="P369">
        <f t="shared" si="73"/>
        <v>1</v>
      </c>
      <c r="Q369">
        <f t="shared" si="74"/>
        <v>0</v>
      </c>
      <c r="R369">
        <f t="shared" si="75"/>
        <v>0</v>
      </c>
      <c r="S369">
        <f t="shared" si="76"/>
        <v>0</v>
      </c>
      <c r="T369">
        <f t="shared" si="77"/>
        <v>0</v>
      </c>
    </row>
    <row r="370" spans="1:20">
      <c r="A370" t="str">
        <f t="shared" si="65"/>
        <v>71-4</v>
      </c>
      <c r="B370">
        <v>71</v>
      </c>
      <c r="C370">
        <v>4</v>
      </c>
      <c r="D370" t="s">
        <v>12</v>
      </c>
      <c r="E370">
        <v>81201</v>
      </c>
      <c r="F370">
        <v>14565</v>
      </c>
      <c r="G370">
        <v>31429</v>
      </c>
      <c r="H370">
        <v>30195</v>
      </c>
      <c r="I370">
        <f t="shared" si="66"/>
        <v>0.51001233285732828</v>
      </c>
      <c r="J370">
        <f t="shared" si="67"/>
        <v>0.48998766714267167</v>
      </c>
      <c r="K370">
        <f t="shared" si="68"/>
        <v>0</v>
      </c>
      <c r="L370">
        <f t="shared" si="69"/>
        <v>0</v>
      </c>
      <c r="M370">
        <f t="shared" si="70"/>
        <v>0</v>
      </c>
      <c r="N370">
        <f t="shared" si="71"/>
        <v>0</v>
      </c>
      <c r="O370">
        <f t="shared" si="72"/>
        <v>0</v>
      </c>
      <c r="P370">
        <f t="shared" si="73"/>
        <v>1</v>
      </c>
      <c r="Q370">
        <f t="shared" si="74"/>
        <v>0</v>
      </c>
      <c r="R370">
        <f t="shared" si="75"/>
        <v>0</v>
      </c>
      <c r="S370">
        <f t="shared" si="76"/>
        <v>0</v>
      </c>
      <c r="T370">
        <f t="shared" si="77"/>
        <v>0</v>
      </c>
    </row>
    <row r="371" spans="1:20">
      <c r="A371" t="str">
        <f t="shared" si="65"/>
        <v>71-5</v>
      </c>
      <c r="B371">
        <v>71</v>
      </c>
      <c r="C371">
        <v>5</v>
      </c>
      <c r="D371" t="s">
        <v>15</v>
      </c>
      <c r="E371">
        <v>91158</v>
      </c>
      <c r="F371">
        <v>18893</v>
      </c>
      <c r="G371">
        <v>37565</v>
      </c>
      <c r="H371">
        <v>29597</v>
      </c>
      <c r="I371">
        <f t="shared" si="66"/>
        <v>0.55931925791370118</v>
      </c>
      <c r="J371">
        <f t="shared" si="67"/>
        <v>0.44068074208629882</v>
      </c>
      <c r="K371">
        <f t="shared" si="68"/>
        <v>0</v>
      </c>
      <c r="L371">
        <f t="shared" si="69"/>
        <v>0</v>
      </c>
      <c r="M371">
        <f t="shared" si="70"/>
        <v>0</v>
      </c>
      <c r="N371">
        <f t="shared" si="71"/>
        <v>0</v>
      </c>
      <c r="O371">
        <f t="shared" si="72"/>
        <v>0</v>
      </c>
      <c r="P371">
        <f t="shared" si="73"/>
        <v>0</v>
      </c>
      <c r="Q371">
        <f t="shared" si="74"/>
        <v>0</v>
      </c>
      <c r="R371">
        <f t="shared" si="75"/>
        <v>1</v>
      </c>
      <c r="S371">
        <f t="shared" si="76"/>
        <v>0</v>
      </c>
      <c r="T371">
        <f t="shared" si="77"/>
        <v>0</v>
      </c>
    </row>
    <row r="372" spans="1:20">
      <c r="A372" t="str">
        <f t="shared" si="65"/>
        <v>72-1</v>
      </c>
      <c r="B372">
        <v>72</v>
      </c>
      <c r="C372">
        <v>1</v>
      </c>
      <c r="D372" t="s">
        <v>3</v>
      </c>
      <c r="E372">
        <v>72536</v>
      </c>
      <c r="F372">
        <v>13257</v>
      </c>
      <c r="G372">
        <v>27972</v>
      </c>
      <c r="H372">
        <v>27563</v>
      </c>
      <c r="I372">
        <f t="shared" si="66"/>
        <v>0.50368236247411546</v>
      </c>
      <c r="J372">
        <f t="shared" si="67"/>
        <v>0.49631763752588459</v>
      </c>
      <c r="K372">
        <f t="shared" si="68"/>
        <v>0</v>
      </c>
      <c r="L372">
        <f t="shared" si="69"/>
        <v>0</v>
      </c>
      <c r="M372">
        <f t="shared" si="70"/>
        <v>0</v>
      </c>
      <c r="N372">
        <f t="shared" si="71"/>
        <v>0</v>
      </c>
      <c r="O372">
        <f t="shared" si="72"/>
        <v>0</v>
      </c>
      <c r="P372">
        <f t="shared" si="73"/>
        <v>1</v>
      </c>
      <c r="Q372">
        <f t="shared" si="74"/>
        <v>0</v>
      </c>
      <c r="R372">
        <f t="shared" si="75"/>
        <v>0</v>
      </c>
      <c r="S372">
        <f t="shared" si="76"/>
        <v>0</v>
      </c>
      <c r="T372">
        <f t="shared" si="77"/>
        <v>0</v>
      </c>
    </row>
    <row r="373" spans="1:20">
      <c r="A373" t="str">
        <f t="shared" si="65"/>
        <v>72-2</v>
      </c>
      <c r="B373">
        <v>72</v>
      </c>
      <c r="C373">
        <v>2</v>
      </c>
      <c r="D373" t="s">
        <v>6</v>
      </c>
      <c r="E373">
        <v>83329</v>
      </c>
      <c r="F373">
        <v>17059</v>
      </c>
      <c r="G373">
        <v>36046</v>
      </c>
      <c r="H373">
        <v>25630</v>
      </c>
      <c r="I373">
        <f t="shared" si="66"/>
        <v>0.58444127375316168</v>
      </c>
      <c r="J373">
        <f t="shared" si="67"/>
        <v>0.41555872624683832</v>
      </c>
      <c r="K373">
        <f t="shared" si="68"/>
        <v>0</v>
      </c>
      <c r="L373">
        <f t="shared" si="69"/>
        <v>0</v>
      </c>
      <c r="M373">
        <f t="shared" si="70"/>
        <v>0</v>
      </c>
      <c r="N373">
        <f t="shared" si="71"/>
        <v>0</v>
      </c>
      <c r="O373">
        <f t="shared" si="72"/>
        <v>0</v>
      </c>
      <c r="P373">
        <f t="shared" si="73"/>
        <v>0</v>
      </c>
      <c r="Q373">
        <f t="shared" si="74"/>
        <v>0</v>
      </c>
      <c r="R373">
        <f t="shared" si="75"/>
        <v>1</v>
      </c>
      <c r="S373">
        <f t="shared" si="76"/>
        <v>0</v>
      </c>
      <c r="T373">
        <f t="shared" si="77"/>
        <v>0</v>
      </c>
    </row>
    <row r="374" spans="1:20">
      <c r="A374" t="str">
        <f t="shared" si="65"/>
        <v>72-3</v>
      </c>
      <c r="B374">
        <v>72</v>
      </c>
      <c r="C374">
        <v>3</v>
      </c>
      <c r="D374" t="s">
        <v>9</v>
      </c>
      <c r="E374">
        <v>84783</v>
      </c>
      <c r="F374">
        <v>14679</v>
      </c>
      <c r="G374">
        <v>33410</v>
      </c>
      <c r="H374">
        <v>31635</v>
      </c>
      <c r="I374">
        <f t="shared" si="66"/>
        <v>0.51364440003074796</v>
      </c>
      <c r="J374">
        <f t="shared" si="67"/>
        <v>0.48635559996925204</v>
      </c>
      <c r="K374">
        <f t="shared" si="68"/>
        <v>0</v>
      </c>
      <c r="L374">
        <f t="shared" si="69"/>
        <v>0</v>
      </c>
      <c r="M374">
        <f t="shared" si="70"/>
        <v>0</v>
      </c>
      <c r="N374">
        <f t="shared" si="71"/>
        <v>0</v>
      </c>
      <c r="O374">
        <f t="shared" si="72"/>
        <v>0</v>
      </c>
      <c r="P374">
        <f t="shared" si="73"/>
        <v>1</v>
      </c>
      <c r="Q374">
        <f t="shared" si="74"/>
        <v>0</v>
      </c>
      <c r="R374">
        <f t="shared" si="75"/>
        <v>0</v>
      </c>
      <c r="S374">
        <f t="shared" si="76"/>
        <v>0</v>
      </c>
      <c r="T374">
        <f t="shared" si="77"/>
        <v>0</v>
      </c>
    </row>
    <row r="375" spans="1:20">
      <c r="A375" t="str">
        <f t="shared" si="65"/>
        <v>72-4</v>
      </c>
      <c r="B375">
        <v>72</v>
      </c>
      <c r="C375">
        <v>4</v>
      </c>
      <c r="D375" t="s">
        <v>12</v>
      </c>
      <c r="E375">
        <v>78833</v>
      </c>
      <c r="F375">
        <v>14159</v>
      </c>
      <c r="G375">
        <v>31721</v>
      </c>
      <c r="H375">
        <v>28551</v>
      </c>
      <c r="I375">
        <f t="shared" si="66"/>
        <v>0.52629745155295993</v>
      </c>
      <c r="J375">
        <f t="shared" si="67"/>
        <v>0.47370254844704007</v>
      </c>
      <c r="K375">
        <f t="shared" si="68"/>
        <v>0</v>
      </c>
      <c r="L375">
        <f t="shared" si="69"/>
        <v>0</v>
      </c>
      <c r="M375">
        <f t="shared" si="70"/>
        <v>0</v>
      </c>
      <c r="N375">
        <f t="shared" si="71"/>
        <v>0</v>
      </c>
      <c r="O375">
        <f t="shared" si="72"/>
        <v>0</v>
      </c>
      <c r="P375">
        <f t="shared" si="73"/>
        <v>0</v>
      </c>
      <c r="Q375">
        <f t="shared" si="74"/>
        <v>1</v>
      </c>
      <c r="R375">
        <f t="shared" si="75"/>
        <v>0</v>
      </c>
      <c r="S375">
        <f t="shared" si="76"/>
        <v>0</v>
      </c>
      <c r="T375">
        <f t="shared" si="77"/>
        <v>0</v>
      </c>
    </row>
    <row r="376" spans="1:20">
      <c r="A376" t="str">
        <f t="shared" si="65"/>
        <v>72-5</v>
      </c>
      <c r="B376">
        <v>72</v>
      </c>
      <c r="C376">
        <v>5</v>
      </c>
      <c r="D376" t="s">
        <v>15</v>
      </c>
      <c r="E376">
        <v>87415</v>
      </c>
      <c r="F376">
        <v>15554</v>
      </c>
      <c r="G376">
        <v>33826</v>
      </c>
      <c r="H376">
        <v>33075</v>
      </c>
      <c r="I376">
        <f t="shared" si="66"/>
        <v>0.50561277110954994</v>
      </c>
      <c r="J376">
        <f t="shared" si="67"/>
        <v>0.49438722889045006</v>
      </c>
      <c r="K376">
        <f t="shared" si="68"/>
        <v>0</v>
      </c>
      <c r="L376">
        <f t="shared" si="69"/>
        <v>0</v>
      </c>
      <c r="M376">
        <f t="shared" si="70"/>
        <v>0</v>
      </c>
      <c r="N376">
        <f t="shared" si="71"/>
        <v>0</v>
      </c>
      <c r="O376">
        <f t="shared" si="72"/>
        <v>0</v>
      </c>
      <c r="P376">
        <f t="shared" si="73"/>
        <v>1</v>
      </c>
      <c r="Q376">
        <f t="shared" si="74"/>
        <v>0</v>
      </c>
      <c r="R376">
        <f t="shared" si="75"/>
        <v>0</v>
      </c>
      <c r="S376">
        <f t="shared" si="76"/>
        <v>0</v>
      </c>
      <c r="T376">
        <f t="shared" si="77"/>
        <v>0</v>
      </c>
    </row>
    <row r="377" spans="1:20">
      <c r="A377" t="str">
        <f t="shared" si="65"/>
        <v>73-1</v>
      </c>
      <c r="B377">
        <v>73</v>
      </c>
      <c r="C377">
        <v>1</v>
      </c>
      <c r="D377" t="s">
        <v>3</v>
      </c>
      <c r="E377">
        <v>82089</v>
      </c>
      <c r="F377">
        <v>14041</v>
      </c>
      <c r="G377">
        <v>27883</v>
      </c>
      <c r="H377">
        <v>36003</v>
      </c>
      <c r="I377">
        <f t="shared" si="66"/>
        <v>0.43644930031618823</v>
      </c>
      <c r="J377">
        <f t="shared" si="67"/>
        <v>0.56355069968381177</v>
      </c>
      <c r="K377">
        <f t="shared" si="68"/>
        <v>0</v>
      </c>
      <c r="L377">
        <f t="shared" si="69"/>
        <v>0</v>
      </c>
      <c r="M377">
        <f t="shared" si="70"/>
        <v>1</v>
      </c>
      <c r="N377">
        <f t="shared" si="71"/>
        <v>0</v>
      </c>
      <c r="O377">
        <f t="shared" si="72"/>
        <v>0</v>
      </c>
      <c r="P377">
        <f t="shared" si="73"/>
        <v>0</v>
      </c>
      <c r="Q377">
        <f t="shared" si="74"/>
        <v>0</v>
      </c>
      <c r="R377">
        <f t="shared" si="75"/>
        <v>0</v>
      </c>
      <c r="S377">
        <f t="shared" si="76"/>
        <v>0</v>
      </c>
      <c r="T377">
        <f t="shared" si="77"/>
        <v>0</v>
      </c>
    </row>
    <row r="378" spans="1:20">
      <c r="A378" t="str">
        <f t="shared" si="65"/>
        <v>73-2</v>
      </c>
      <c r="B378">
        <v>73</v>
      </c>
      <c r="C378">
        <v>2</v>
      </c>
      <c r="D378" t="s">
        <v>6</v>
      </c>
      <c r="E378">
        <v>74878</v>
      </c>
      <c r="F378">
        <v>14359</v>
      </c>
      <c r="G378">
        <v>24775</v>
      </c>
      <c r="H378">
        <v>32001</v>
      </c>
      <c r="I378">
        <f t="shared" si="66"/>
        <v>0.43636395660138089</v>
      </c>
      <c r="J378">
        <f t="shared" si="67"/>
        <v>0.56363604339861917</v>
      </c>
      <c r="K378">
        <f t="shared" si="68"/>
        <v>0</v>
      </c>
      <c r="L378">
        <f t="shared" si="69"/>
        <v>0</v>
      </c>
      <c r="M378">
        <f t="shared" si="70"/>
        <v>1</v>
      </c>
      <c r="N378">
        <f t="shared" si="71"/>
        <v>0</v>
      </c>
      <c r="O378">
        <f t="shared" si="72"/>
        <v>0</v>
      </c>
      <c r="P378">
        <f t="shared" si="73"/>
        <v>0</v>
      </c>
      <c r="Q378">
        <f t="shared" si="74"/>
        <v>0</v>
      </c>
      <c r="R378">
        <f t="shared" si="75"/>
        <v>0</v>
      </c>
      <c r="S378">
        <f t="shared" si="76"/>
        <v>0</v>
      </c>
      <c r="T378">
        <f t="shared" si="77"/>
        <v>0</v>
      </c>
    </row>
    <row r="379" spans="1:20">
      <c r="A379" t="str">
        <f t="shared" si="65"/>
        <v>73-3</v>
      </c>
      <c r="B379">
        <v>73</v>
      </c>
      <c r="C379">
        <v>3</v>
      </c>
      <c r="D379" t="s">
        <v>9</v>
      </c>
      <c r="E379">
        <v>70313</v>
      </c>
      <c r="F379">
        <v>11681</v>
      </c>
      <c r="G379">
        <v>26492</v>
      </c>
      <c r="H379">
        <v>28103</v>
      </c>
      <c r="I379">
        <f t="shared" si="66"/>
        <v>0.48524590163934428</v>
      </c>
      <c r="J379">
        <f t="shared" si="67"/>
        <v>0.51475409836065578</v>
      </c>
      <c r="K379">
        <f t="shared" si="68"/>
        <v>0</v>
      </c>
      <c r="L379">
        <f t="shared" si="69"/>
        <v>0</v>
      </c>
      <c r="M379">
        <f t="shared" si="70"/>
        <v>0</v>
      </c>
      <c r="N379">
        <f t="shared" si="71"/>
        <v>0</v>
      </c>
      <c r="O379">
        <f t="shared" si="72"/>
        <v>1</v>
      </c>
      <c r="P379">
        <f t="shared" si="73"/>
        <v>0</v>
      </c>
      <c r="Q379">
        <f t="shared" si="74"/>
        <v>0</v>
      </c>
      <c r="R379">
        <f t="shared" si="75"/>
        <v>0</v>
      </c>
      <c r="S379">
        <f t="shared" si="76"/>
        <v>0</v>
      </c>
      <c r="T379">
        <f t="shared" si="77"/>
        <v>0</v>
      </c>
    </row>
    <row r="380" spans="1:20">
      <c r="A380" t="str">
        <f t="shared" si="65"/>
        <v>73-4</v>
      </c>
      <c r="B380">
        <v>73</v>
      </c>
      <c r="C380">
        <v>4</v>
      </c>
      <c r="D380" t="s">
        <v>12</v>
      </c>
      <c r="E380">
        <v>71607</v>
      </c>
      <c r="F380">
        <v>12498</v>
      </c>
      <c r="G380">
        <v>29536</v>
      </c>
      <c r="H380">
        <v>26126</v>
      </c>
      <c r="I380">
        <f t="shared" si="66"/>
        <v>0.53063131040925582</v>
      </c>
      <c r="J380">
        <f t="shared" si="67"/>
        <v>0.46936868959074413</v>
      </c>
      <c r="K380">
        <f t="shared" si="68"/>
        <v>0</v>
      </c>
      <c r="L380">
        <f t="shared" si="69"/>
        <v>0</v>
      </c>
      <c r="M380">
        <f t="shared" si="70"/>
        <v>0</v>
      </c>
      <c r="N380">
        <f t="shared" si="71"/>
        <v>0</v>
      </c>
      <c r="O380">
        <f t="shared" si="72"/>
        <v>0</v>
      </c>
      <c r="P380">
        <f t="shared" si="73"/>
        <v>0</v>
      </c>
      <c r="Q380">
        <f t="shared" si="74"/>
        <v>1</v>
      </c>
      <c r="R380">
        <f t="shared" si="75"/>
        <v>0</v>
      </c>
      <c r="S380">
        <f t="shared" si="76"/>
        <v>0</v>
      </c>
      <c r="T380">
        <f t="shared" si="77"/>
        <v>0</v>
      </c>
    </row>
    <row r="381" spans="1:20">
      <c r="A381" t="str">
        <f t="shared" si="65"/>
        <v>74-1</v>
      </c>
      <c r="B381">
        <v>74</v>
      </c>
      <c r="C381">
        <v>1</v>
      </c>
      <c r="D381" t="s">
        <v>3</v>
      </c>
      <c r="E381">
        <v>93038</v>
      </c>
      <c r="F381">
        <v>15251</v>
      </c>
      <c r="G381">
        <v>30104</v>
      </c>
      <c r="H381">
        <v>43156</v>
      </c>
      <c r="I381">
        <f t="shared" si="66"/>
        <v>0.4109200109200109</v>
      </c>
      <c r="J381">
        <f t="shared" si="67"/>
        <v>0.58907998907998904</v>
      </c>
      <c r="K381">
        <f t="shared" si="68"/>
        <v>0</v>
      </c>
      <c r="L381">
        <f t="shared" si="69"/>
        <v>0</v>
      </c>
      <c r="M381">
        <f t="shared" si="70"/>
        <v>1</v>
      </c>
      <c r="N381">
        <f t="shared" si="71"/>
        <v>0</v>
      </c>
      <c r="O381">
        <f t="shared" si="72"/>
        <v>0</v>
      </c>
      <c r="P381">
        <f t="shared" si="73"/>
        <v>0</v>
      </c>
      <c r="Q381">
        <f t="shared" si="74"/>
        <v>0</v>
      </c>
      <c r="R381">
        <f t="shared" si="75"/>
        <v>0</v>
      </c>
      <c r="S381">
        <f t="shared" si="76"/>
        <v>0</v>
      </c>
      <c r="T381">
        <f t="shared" si="77"/>
        <v>0</v>
      </c>
    </row>
    <row r="382" spans="1:20">
      <c r="A382" t="str">
        <f t="shared" si="65"/>
        <v>74-2</v>
      </c>
      <c r="B382">
        <v>74</v>
      </c>
      <c r="C382">
        <v>2</v>
      </c>
      <c r="D382" t="s">
        <v>6</v>
      </c>
      <c r="E382">
        <v>90336</v>
      </c>
      <c r="F382">
        <v>15911</v>
      </c>
      <c r="G382">
        <v>30022</v>
      </c>
      <c r="H382">
        <v>40282</v>
      </c>
      <c r="I382">
        <f t="shared" si="66"/>
        <v>0.4270311788802913</v>
      </c>
      <c r="J382">
        <f t="shared" si="67"/>
        <v>0.5729688211197087</v>
      </c>
      <c r="K382">
        <f t="shared" si="68"/>
        <v>0</v>
      </c>
      <c r="L382">
        <f t="shared" si="69"/>
        <v>0</v>
      </c>
      <c r="M382">
        <f t="shared" si="70"/>
        <v>1</v>
      </c>
      <c r="N382">
        <f t="shared" si="71"/>
        <v>0</v>
      </c>
      <c r="O382">
        <f t="shared" si="72"/>
        <v>0</v>
      </c>
      <c r="P382">
        <f t="shared" si="73"/>
        <v>0</v>
      </c>
      <c r="Q382">
        <f t="shared" si="74"/>
        <v>0</v>
      </c>
      <c r="R382">
        <f t="shared" si="75"/>
        <v>0</v>
      </c>
      <c r="S382">
        <f t="shared" si="76"/>
        <v>0</v>
      </c>
      <c r="T382">
        <f t="shared" si="77"/>
        <v>0</v>
      </c>
    </row>
    <row r="383" spans="1:20">
      <c r="A383" t="str">
        <f t="shared" si="65"/>
        <v>74-3</v>
      </c>
      <c r="B383">
        <v>74</v>
      </c>
      <c r="C383">
        <v>3</v>
      </c>
      <c r="D383" t="s">
        <v>9</v>
      </c>
      <c r="E383">
        <v>75139</v>
      </c>
      <c r="F383">
        <v>12621</v>
      </c>
      <c r="G383">
        <v>23303</v>
      </c>
      <c r="H383">
        <v>35325</v>
      </c>
      <c r="I383">
        <f t="shared" si="66"/>
        <v>0.39747219758477176</v>
      </c>
      <c r="J383">
        <f t="shared" si="67"/>
        <v>0.60252780241522819</v>
      </c>
      <c r="K383">
        <f t="shared" si="68"/>
        <v>0</v>
      </c>
      <c r="L383">
        <f t="shared" si="69"/>
        <v>1</v>
      </c>
      <c r="M383">
        <f t="shared" si="70"/>
        <v>0</v>
      </c>
      <c r="N383">
        <f t="shared" si="71"/>
        <v>0</v>
      </c>
      <c r="O383">
        <f t="shared" si="72"/>
        <v>0</v>
      </c>
      <c r="P383">
        <f t="shared" si="73"/>
        <v>0</v>
      </c>
      <c r="Q383">
        <f t="shared" si="74"/>
        <v>0</v>
      </c>
      <c r="R383">
        <f t="shared" si="75"/>
        <v>0</v>
      </c>
      <c r="S383">
        <f t="shared" si="76"/>
        <v>0</v>
      </c>
      <c r="T383">
        <f t="shared" si="77"/>
        <v>0</v>
      </c>
    </row>
    <row r="384" spans="1:20">
      <c r="A384" t="str">
        <f t="shared" si="65"/>
        <v>74-4</v>
      </c>
      <c r="B384">
        <v>74</v>
      </c>
      <c r="C384">
        <v>4</v>
      </c>
      <c r="D384" t="s">
        <v>12</v>
      </c>
      <c r="E384">
        <v>80417</v>
      </c>
      <c r="F384">
        <v>17515</v>
      </c>
      <c r="G384">
        <v>24218</v>
      </c>
      <c r="H384">
        <v>35442</v>
      </c>
      <c r="I384">
        <f t="shared" si="66"/>
        <v>0.40593362386858867</v>
      </c>
      <c r="J384">
        <f t="shared" si="67"/>
        <v>0.59406637613141133</v>
      </c>
      <c r="K384">
        <f t="shared" si="68"/>
        <v>0</v>
      </c>
      <c r="L384">
        <f t="shared" si="69"/>
        <v>0</v>
      </c>
      <c r="M384">
        <f t="shared" si="70"/>
        <v>1</v>
      </c>
      <c r="N384">
        <f t="shared" si="71"/>
        <v>0</v>
      </c>
      <c r="O384">
        <f t="shared" si="72"/>
        <v>0</v>
      </c>
      <c r="P384">
        <f t="shared" si="73"/>
        <v>0</v>
      </c>
      <c r="Q384">
        <f t="shared" si="74"/>
        <v>0</v>
      </c>
      <c r="R384">
        <f t="shared" si="75"/>
        <v>0</v>
      </c>
      <c r="S384">
        <f t="shared" si="76"/>
        <v>0</v>
      </c>
      <c r="T384">
        <f t="shared" si="77"/>
        <v>0</v>
      </c>
    </row>
    <row r="385" spans="1:20">
      <c r="A385" t="str">
        <f t="shared" si="65"/>
        <v>74-5</v>
      </c>
      <c r="B385">
        <v>74</v>
      </c>
      <c r="C385">
        <v>5</v>
      </c>
      <c r="D385" t="s">
        <v>15</v>
      </c>
      <c r="E385">
        <v>89880</v>
      </c>
      <c r="F385">
        <v>17715</v>
      </c>
      <c r="G385">
        <v>26342</v>
      </c>
      <c r="H385">
        <v>41877</v>
      </c>
      <c r="I385">
        <f t="shared" si="66"/>
        <v>0.38613875899676042</v>
      </c>
      <c r="J385">
        <f t="shared" si="67"/>
        <v>0.61386124100323958</v>
      </c>
      <c r="K385">
        <f t="shared" si="68"/>
        <v>0</v>
      </c>
      <c r="L385">
        <f t="shared" si="69"/>
        <v>1</v>
      </c>
      <c r="M385">
        <f t="shared" si="70"/>
        <v>0</v>
      </c>
      <c r="N385">
        <f t="shared" si="71"/>
        <v>0</v>
      </c>
      <c r="O385">
        <f t="shared" si="72"/>
        <v>0</v>
      </c>
      <c r="P385">
        <f t="shared" si="73"/>
        <v>0</v>
      </c>
      <c r="Q385">
        <f t="shared" si="74"/>
        <v>0</v>
      </c>
      <c r="R385">
        <f t="shared" si="75"/>
        <v>0</v>
      </c>
      <c r="S385">
        <f t="shared" si="76"/>
        <v>0</v>
      </c>
      <c r="T385">
        <f t="shared" si="77"/>
        <v>0</v>
      </c>
    </row>
    <row r="386" spans="1:20">
      <c r="A386" t="str">
        <f t="shared" si="65"/>
        <v>74-6</v>
      </c>
      <c r="B386">
        <v>74</v>
      </c>
      <c r="C386">
        <v>6</v>
      </c>
      <c r="D386" t="s">
        <v>55</v>
      </c>
      <c r="E386">
        <v>75743</v>
      </c>
      <c r="F386">
        <v>14987</v>
      </c>
      <c r="G386">
        <v>20633</v>
      </c>
      <c r="H386">
        <v>36846</v>
      </c>
      <c r="I386">
        <f t="shared" si="66"/>
        <v>0.35896588319212236</v>
      </c>
      <c r="J386">
        <f t="shared" si="67"/>
        <v>0.6410341168078777</v>
      </c>
      <c r="K386">
        <f t="shared" si="68"/>
        <v>0</v>
      </c>
      <c r="L386">
        <f t="shared" si="69"/>
        <v>1</v>
      </c>
      <c r="M386">
        <f t="shared" si="70"/>
        <v>0</v>
      </c>
      <c r="N386">
        <f t="shared" si="71"/>
        <v>0</v>
      </c>
      <c r="O386">
        <f t="shared" si="72"/>
        <v>0</v>
      </c>
      <c r="P386">
        <f t="shared" si="73"/>
        <v>0</v>
      </c>
      <c r="Q386">
        <f t="shared" si="74"/>
        <v>0</v>
      </c>
      <c r="R386">
        <f t="shared" si="75"/>
        <v>0</v>
      </c>
      <c r="S386">
        <f t="shared" si="76"/>
        <v>0</v>
      </c>
      <c r="T386">
        <f t="shared" si="77"/>
        <v>0</v>
      </c>
    </row>
    <row r="387" spans="1:20">
      <c r="A387" t="str">
        <f t="shared" ref="A387:A450" si="78">UPPER(B387)&amp;"-"&amp;C387</f>
        <v>75-1</v>
      </c>
      <c r="B387">
        <v>75</v>
      </c>
      <c r="C387">
        <v>1</v>
      </c>
      <c r="D387" t="s">
        <v>3</v>
      </c>
      <c r="E387">
        <v>76654</v>
      </c>
      <c r="F387">
        <v>12666</v>
      </c>
      <c r="G387">
        <v>27994</v>
      </c>
      <c r="H387">
        <v>34200</v>
      </c>
      <c r="I387">
        <f t="shared" ref="I387:I450" si="79">G387/(G387+H387)</f>
        <v>0.45010772743351446</v>
      </c>
      <c r="J387">
        <f t="shared" ref="J387:J450" si="80">H387/(G387+H387)</f>
        <v>0.54989227256648554</v>
      </c>
      <c r="K387">
        <f t="shared" ref="K387:K450" si="81">--(I387&lt;=0.3)</f>
        <v>0</v>
      </c>
      <c r="L387">
        <f t="shared" ref="L387:L450" si="82">--AND($I387&gt;0.3,$I387&lt;=0.4)</f>
        <v>0</v>
      </c>
      <c r="M387">
        <f t="shared" ref="M387:M450" si="83">--AND($I387&gt;0.4,$I387&lt;=0.45)</f>
        <v>0</v>
      </c>
      <c r="N387">
        <f t="shared" ref="N387:N450" si="84">--AND($I387&gt;0.45,$I387&lt;=0.48)</f>
        <v>1</v>
      </c>
      <c r="O387">
        <f t="shared" ref="O387:O450" si="85">--AND($I387&gt;0.48,$I387&lt;=0.5)</f>
        <v>0</v>
      </c>
      <c r="P387">
        <f t="shared" ref="P387:P450" si="86">--AND($I387&gt;0.5,$I387&lt;=0.52)</f>
        <v>0</v>
      </c>
      <c r="Q387">
        <f t="shared" ref="Q387:Q450" si="87">--AND($I387&gt;0.52,$I387&lt;=0.55)</f>
        <v>0</v>
      </c>
      <c r="R387">
        <f t="shared" ref="R387:R450" si="88">--AND($I387&gt;0.55,$I387&lt;=0.6)</f>
        <v>0</v>
      </c>
      <c r="S387">
        <f t="shared" ref="S387:S450" si="89">--AND($I387&gt;0.6,$I387&lt;=0.7)</f>
        <v>0</v>
      </c>
      <c r="T387">
        <f t="shared" ref="T387:T450" si="90">--AND($I387&gt;0.7)</f>
        <v>0</v>
      </c>
    </row>
    <row r="388" spans="1:20">
      <c r="A388" t="str">
        <f t="shared" si="78"/>
        <v>75-2</v>
      </c>
      <c r="B388">
        <v>75</v>
      </c>
      <c r="C388">
        <v>2</v>
      </c>
      <c r="D388" t="s">
        <v>6</v>
      </c>
      <c r="E388">
        <v>71232</v>
      </c>
      <c r="F388">
        <v>10727</v>
      </c>
      <c r="G388">
        <v>26397</v>
      </c>
      <c r="H388">
        <v>32277</v>
      </c>
      <c r="I388">
        <f t="shared" si="79"/>
        <v>0.44989262705798139</v>
      </c>
      <c r="J388">
        <f t="shared" si="80"/>
        <v>0.55010737294201861</v>
      </c>
      <c r="K388">
        <f t="shared" si="81"/>
        <v>0</v>
      </c>
      <c r="L388">
        <f t="shared" si="82"/>
        <v>0</v>
      </c>
      <c r="M388">
        <f t="shared" si="83"/>
        <v>1</v>
      </c>
      <c r="N388">
        <f t="shared" si="84"/>
        <v>0</v>
      </c>
      <c r="O388">
        <f t="shared" si="85"/>
        <v>0</v>
      </c>
      <c r="P388">
        <f t="shared" si="86"/>
        <v>0</v>
      </c>
      <c r="Q388">
        <f t="shared" si="87"/>
        <v>0</v>
      </c>
      <c r="R388">
        <f t="shared" si="88"/>
        <v>0</v>
      </c>
      <c r="S388">
        <f t="shared" si="89"/>
        <v>0</v>
      </c>
      <c r="T388">
        <f t="shared" si="90"/>
        <v>0</v>
      </c>
    </row>
    <row r="389" spans="1:20">
      <c r="A389" t="str">
        <f t="shared" si="78"/>
        <v>75-3</v>
      </c>
      <c r="B389">
        <v>75</v>
      </c>
      <c r="C389">
        <v>3</v>
      </c>
      <c r="D389" t="s">
        <v>9</v>
      </c>
      <c r="E389">
        <v>65035</v>
      </c>
      <c r="F389">
        <v>12046</v>
      </c>
      <c r="G389">
        <v>29812</v>
      </c>
      <c r="H389">
        <v>21362</v>
      </c>
      <c r="I389">
        <f t="shared" si="79"/>
        <v>0.58256145698987771</v>
      </c>
      <c r="J389">
        <f t="shared" si="80"/>
        <v>0.41743854301012234</v>
      </c>
      <c r="K389">
        <f t="shared" si="81"/>
        <v>0</v>
      </c>
      <c r="L389">
        <f t="shared" si="82"/>
        <v>0</v>
      </c>
      <c r="M389">
        <f t="shared" si="83"/>
        <v>0</v>
      </c>
      <c r="N389">
        <f t="shared" si="84"/>
        <v>0</v>
      </c>
      <c r="O389">
        <f t="shared" si="85"/>
        <v>0</v>
      </c>
      <c r="P389">
        <f t="shared" si="86"/>
        <v>0</v>
      </c>
      <c r="Q389">
        <f t="shared" si="87"/>
        <v>0</v>
      </c>
      <c r="R389">
        <f t="shared" si="88"/>
        <v>1</v>
      </c>
      <c r="S389">
        <f t="shared" si="89"/>
        <v>0</v>
      </c>
      <c r="T389">
        <f t="shared" si="90"/>
        <v>0</v>
      </c>
    </row>
    <row r="390" spans="1:20">
      <c r="A390" t="str">
        <f t="shared" si="78"/>
        <v>75-4</v>
      </c>
      <c r="B390">
        <v>75</v>
      </c>
      <c r="C390">
        <v>4</v>
      </c>
      <c r="D390" t="s">
        <v>12</v>
      </c>
      <c r="E390">
        <v>67298</v>
      </c>
      <c r="F390">
        <v>10301</v>
      </c>
      <c r="G390">
        <v>13820</v>
      </c>
      <c r="H390">
        <v>41838</v>
      </c>
      <c r="I390">
        <f t="shared" si="79"/>
        <v>0.24830213087067449</v>
      </c>
      <c r="J390">
        <f t="shared" si="80"/>
        <v>0.75169786912932557</v>
      </c>
      <c r="K390">
        <f t="shared" si="81"/>
        <v>1</v>
      </c>
      <c r="L390">
        <f t="shared" si="82"/>
        <v>0</v>
      </c>
      <c r="M390">
        <f t="shared" si="83"/>
        <v>0</v>
      </c>
      <c r="N390">
        <f t="shared" si="84"/>
        <v>0</v>
      </c>
      <c r="O390">
        <f t="shared" si="85"/>
        <v>0</v>
      </c>
      <c r="P390">
        <f t="shared" si="86"/>
        <v>0</v>
      </c>
      <c r="Q390">
        <f t="shared" si="87"/>
        <v>0</v>
      </c>
      <c r="R390">
        <f t="shared" si="88"/>
        <v>0</v>
      </c>
      <c r="S390">
        <f t="shared" si="89"/>
        <v>0</v>
      </c>
      <c r="T390">
        <f t="shared" si="90"/>
        <v>0</v>
      </c>
    </row>
    <row r="391" spans="1:20">
      <c r="A391" t="str">
        <f t="shared" si="78"/>
        <v>75-5</v>
      </c>
      <c r="B391">
        <v>75</v>
      </c>
      <c r="C391">
        <v>5</v>
      </c>
      <c r="D391" t="s">
        <v>15</v>
      </c>
      <c r="E391">
        <v>70936</v>
      </c>
      <c r="F391">
        <v>12043</v>
      </c>
      <c r="G391">
        <v>38301</v>
      </c>
      <c r="H391">
        <v>18870</v>
      </c>
      <c r="I391">
        <f t="shared" si="79"/>
        <v>0.66993755575379121</v>
      </c>
      <c r="J391">
        <f t="shared" si="80"/>
        <v>0.33006244424620873</v>
      </c>
      <c r="K391">
        <f t="shared" si="81"/>
        <v>0</v>
      </c>
      <c r="L391">
        <f t="shared" si="82"/>
        <v>0</v>
      </c>
      <c r="M391">
        <f t="shared" si="83"/>
        <v>0</v>
      </c>
      <c r="N391">
        <f t="shared" si="84"/>
        <v>0</v>
      </c>
      <c r="O391">
        <f t="shared" si="85"/>
        <v>0</v>
      </c>
      <c r="P391">
        <f t="shared" si="86"/>
        <v>0</v>
      </c>
      <c r="Q391">
        <f t="shared" si="87"/>
        <v>0</v>
      </c>
      <c r="R391">
        <f t="shared" si="88"/>
        <v>0</v>
      </c>
      <c r="S391">
        <f t="shared" si="89"/>
        <v>1</v>
      </c>
      <c r="T391">
        <f t="shared" si="90"/>
        <v>0</v>
      </c>
    </row>
    <row r="392" spans="1:20">
      <c r="A392" t="str">
        <f t="shared" si="78"/>
        <v>75-6</v>
      </c>
      <c r="B392">
        <v>75</v>
      </c>
      <c r="C392">
        <v>6</v>
      </c>
      <c r="D392" t="s">
        <v>55</v>
      </c>
      <c r="E392">
        <v>73261</v>
      </c>
      <c r="F392">
        <v>12475</v>
      </c>
      <c r="G392">
        <v>42043</v>
      </c>
      <c r="H392">
        <v>16945</v>
      </c>
      <c r="I392">
        <f t="shared" si="79"/>
        <v>0.71273818403743139</v>
      </c>
      <c r="J392">
        <f t="shared" si="80"/>
        <v>0.28726181596256867</v>
      </c>
      <c r="K392">
        <f t="shared" si="81"/>
        <v>0</v>
      </c>
      <c r="L392">
        <f t="shared" si="82"/>
        <v>0</v>
      </c>
      <c r="M392">
        <f t="shared" si="83"/>
        <v>0</v>
      </c>
      <c r="N392">
        <f t="shared" si="84"/>
        <v>0</v>
      </c>
      <c r="O392">
        <f t="shared" si="85"/>
        <v>0</v>
      </c>
      <c r="P392">
        <f t="shared" si="86"/>
        <v>0</v>
      </c>
      <c r="Q392">
        <f t="shared" si="87"/>
        <v>0</v>
      </c>
      <c r="R392">
        <f t="shared" si="88"/>
        <v>0</v>
      </c>
      <c r="S392">
        <f t="shared" si="89"/>
        <v>0</v>
      </c>
      <c r="T392">
        <f t="shared" si="90"/>
        <v>1</v>
      </c>
    </row>
    <row r="393" spans="1:20">
      <c r="A393" t="str">
        <f t="shared" si="78"/>
        <v>75-7</v>
      </c>
      <c r="B393">
        <v>75</v>
      </c>
      <c r="C393">
        <v>7</v>
      </c>
      <c r="D393" t="s">
        <v>58</v>
      </c>
      <c r="E393">
        <v>72495</v>
      </c>
      <c r="F393">
        <v>11977</v>
      </c>
      <c r="G393">
        <v>37301</v>
      </c>
      <c r="H393">
        <v>21306</v>
      </c>
      <c r="I393">
        <f t="shared" si="79"/>
        <v>0.63645980855529205</v>
      </c>
      <c r="J393">
        <f t="shared" si="80"/>
        <v>0.36354019144470795</v>
      </c>
      <c r="K393">
        <f t="shared" si="81"/>
        <v>0</v>
      </c>
      <c r="L393">
        <f t="shared" si="82"/>
        <v>0</v>
      </c>
      <c r="M393">
        <f t="shared" si="83"/>
        <v>0</v>
      </c>
      <c r="N393">
        <f t="shared" si="84"/>
        <v>0</v>
      </c>
      <c r="O393">
        <f t="shared" si="85"/>
        <v>0</v>
      </c>
      <c r="P393">
        <f t="shared" si="86"/>
        <v>0</v>
      </c>
      <c r="Q393">
        <f t="shared" si="87"/>
        <v>0</v>
      </c>
      <c r="R393">
        <f t="shared" si="88"/>
        <v>0</v>
      </c>
      <c r="S393">
        <f t="shared" si="89"/>
        <v>1</v>
      </c>
      <c r="T393">
        <f t="shared" si="90"/>
        <v>0</v>
      </c>
    </row>
    <row r="394" spans="1:20">
      <c r="A394" t="str">
        <f t="shared" si="78"/>
        <v>75-8</v>
      </c>
      <c r="B394">
        <v>75</v>
      </c>
      <c r="C394">
        <v>8</v>
      </c>
      <c r="D394" t="s">
        <v>60</v>
      </c>
      <c r="E394">
        <v>80103</v>
      </c>
      <c r="F394">
        <v>13590</v>
      </c>
      <c r="G394">
        <v>37640</v>
      </c>
      <c r="H394">
        <v>26408</v>
      </c>
      <c r="I394">
        <f t="shared" si="79"/>
        <v>0.58768423682238324</v>
      </c>
      <c r="J394">
        <f t="shared" si="80"/>
        <v>0.41231576317761681</v>
      </c>
      <c r="K394">
        <f t="shared" si="81"/>
        <v>0</v>
      </c>
      <c r="L394">
        <f t="shared" si="82"/>
        <v>0</v>
      </c>
      <c r="M394">
        <f t="shared" si="83"/>
        <v>0</v>
      </c>
      <c r="N394">
        <f t="shared" si="84"/>
        <v>0</v>
      </c>
      <c r="O394">
        <f t="shared" si="85"/>
        <v>0</v>
      </c>
      <c r="P394">
        <f t="shared" si="86"/>
        <v>0</v>
      </c>
      <c r="Q394">
        <f t="shared" si="87"/>
        <v>0</v>
      </c>
      <c r="R394">
        <f t="shared" si="88"/>
        <v>1</v>
      </c>
      <c r="S394">
        <f t="shared" si="89"/>
        <v>0</v>
      </c>
      <c r="T394">
        <f t="shared" si="90"/>
        <v>0</v>
      </c>
    </row>
    <row r="395" spans="1:20">
      <c r="A395" t="str">
        <f t="shared" si="78"/>
        <v>75-9</v>
      </c>
      <c r="B395">
        <v>75</v>
      </c>
      <c r="C395">
        <v>9</v>
      </c>
      <c r="D395" t="s">
        <v>63</v>
      </c>
      <c r="E395">
        <v>66565</v>
      </c>
      <c r="F395">
        <v>11572</v>
      </c>
      <c r="G395">
        <v>34538</v>
      </c>
      <c r="H395">
        <v>18285</v>
      </c>
      <c r="I395">
        <f t="shared" si="79"/>
        <v>0.65384396948299039</v>
      </c>
      <c r="J395">
        <f t="shared" si="80"/>
        <v>0.34615603051700966</v>
      </c>
      <c r="K395">
        <f t="shared" si="81"/>
        <v>0</v>
      </c>
      <c r="L395">
        <f t="shared" si="82"/>
        <v>0</v>
      </c>
      <c r="M395">
        <f t="shared" si="83"/>
        <v>0</v>
      </c>
      <c r="N395">
        <f t="shared" si="84"/>
        <v>0</v>
      </c>
      <c r="O395">
        <f t="shared" si="85"/>
        <v>0</v>
      </c>
      <c r="P395">
        <f t="shared" si="86"/>
        <v>0</v>
      </c>
      <c r="Q395">
        <f t="shared" si="87"/>
        <v>0</v>
      </c>
      <c r="R395">
        <f t="shared" si="88"/>
        <v>0</v>
      </c>
      <c r="S395">
        <f t="shared" si="89"/>
        <v>1</v>
      </c>
      <c r="T395">
        <f t="shared" si="90"/>
        <v>0</v>
      </c>
    </row>
    <row r="396" spans="1:20">
      <c r="A396" t="str">
        <f t="shared" si="78"/>
        <v>75-10</v>
      </c>
      <c r="B396">
        <v>75</v>
      </c>
      <c r="C396">
        <v>10</v>
      </c>
      <c r="D396" t="s">
        <v>120</v>
      </c>
      <c r="E396">
        <v>66671</v>
      </c>
      <c r="F396">
        <v>11891</v>
      </c>
      <c r="G396">
        <v>33458</v>
      </c>
      <c r="H396">
        <v>19249</v>
      </c>
      <c r="I396">
        <f t="shared" si="79"/>
        <v>0.6347923425730928</v>
      </c>
      <c r="J396">
        <f t="shared" si="80"/>
        <v>0.36520765742690725</v>
      </c>
      <c r="K396">
        <f t="shared" si="81"/>
        <v>0</v>
      </c>
      <c r="L396">
        <f t="shared" si="82"/>
        <v>0</v>
      </c>
      <c r="M396">
        <f t="shared" si="83"/>
        <v>0</v>
      </c>
      <c r="N396">
        <f t="shared" si="84"/>
        <v>0</v>
      </c>
      <c r="O396">
        <f t="shared" si="85"/>
        <v>0</v>
      </c>
      <c r="P396">
        <f t="shared" si="86"/>
        <v>0</v>
      </c>
      <c r="Q396">
        <f t="shared" si="87"/>
        <v>0</v>
      </c>
      <c r="R396">
        <f t="shared" si="88"/>
        <v>0</v>
      </c>
      <c r="S396">
        <f t="shared" si="89"/>
        <v>1</v>
      </c>
      <c r="T396">
        <f t="shared" si="90"/>
        <v>0</v>
      </c>
    </row>
    <row r="397" spans="1:20">
      <c r="A397" t="str">
        <f t="shared" si="78"/>
        <v>75-11</v>
      </c>
      <c r="B397">
        <v>75</v>
      </c>
      <c r="C397">
        <v>11</v>
      </c>
      <c r="D397" t="s">
        <v>123</v>
      </c>
      <c r="E397">
        <v>69633</v>
      </c>
      <c r="F397">
        <v>10778</v>
      </c>
      <c r="G397">
        <v>31820</v>
      </c>
      <c r="H397">
        <v>25166</v>
      </c>
      <c r="I397">
        <f t="shared" si="79"/>
        <v>0.55838276067806125</v>
      </c>
      <c r="J397">
        <f t="shared" si="80"/>
        <v>0.44161723932193875</v>
      </c>
      <c r="K397">
        <f t="shared" si="81"/>
        <v>0</v>
      </c>
      <c r="L397">
        <f t="shared" si="82"/>
        <v>0</v>
      </c>
      <c r="M397">
        <f t="shared" si="83"/>
        <v>0</v>
      </c>
      <c r="N397">
        <f t="shared" si="84"/>
        <v>0</v>
      </c>
      <c r="O397">
        <f t="shared" si="85"/>
        <v>0</v>
      </c>
      <c r="P397">
        <f t="shared" si="86"/>
        <v>0</v>
      </c>
      <c r="Q397">
        <f t="shared" si="87"/>
        <v>0</v>
      </c>
      <c r="R397">
        <f t="shared" si="88"/>
        <v>1</v>
      </c>
      <c r="S397">
        <f t="shared" si="89"/>
        <v>0</v>
      </c>
      <c r="T397">
        <f t="shared" si="90"/>
        <v>0</v>
      </c>
    </row>
    <row r="398" spans="1:20">
      <c r="A398" t="str">
        <f t="shared" si="78"/>
        <v>75-12</v>
      </c>
      <c r="B398">
        <v>75</v>
      </c>
      <c r="C398">
        <v>12</v>
      </c>
      <c r="D398" t="s">
        <v>125</v>
      </c>
      <c r="E398">
        <v>71329</v>
      </c>
      <c r="F398">
        <v>11063</v>
      </c>
      <c r="G398">
        <v>24118</v>
      </c>
      <c r="H398">
        <v>34286</v>
      </c>
      <c r="I398">
        <f t="shared" si="79"/>
        <v>0.41295116772823781</v>
      </c>
      <c r="J398">
        <f t="shared" si="80"/>
        <v>0.58704883227176219</v>
      </c>
      <c r="K398">
        <f t="shared" si="81"/>
        <v>0</v>
      </c>
      <c r="L398">
        <f t="shared" si="82"/>
        <v>0</v>
      </c>
      <c r="M398">
        <f t="shared" si="83"/>
        <v>1</v>
      </c>
      <c r="N398">
        <f t="shared" si="84"/>
        <v>0</v>
      </c>
      <c r="O398">
        <f t="shared" si="85"/>
        <v>0</v>
      </c>
      <c r="P398">
        <f t="shared" si="86"/>
        <v>0</v>
      </c>
      <c r="Q398">
        <f t="shared" si="87"/>
        <v>0</v>
      </c>
      <c r="R398">
        <f t="shared" si="88"/>
        <v>0</v>
      </c>
      <c r="S398">
        <f t="shared" si="89"/>
        <v>0</v>
      </c>
      <c r="T398">
        <f t="shared" si="90"/>
        <v>0</v>
      </c>
    </row>
    <row r="399" spans="1:20">
      <c r="A399" t="str">
        <f t="shared" si="78"/>
        <v>75-13</v>
      </c>
      <c r="B399">
        <v>75</v>
      </c>
      <c r="C399">
        <v>13</v>
      </c>
      <c r="D399" t="s">
        <v>128</v>
      </c>
      <c r="E399">
        <v>72637</v>
      </c>
      <c r="F399">
        <v>12017</v>
      </c>
      <c r="G399">
        <v>28015</v>
      </c>
      <c r="H399">
        <v>30541</v>
      </c>
      <c r="I399">
        <f t="shared" si="79"/>
        <v>0.47843090375025615</v>
      </c>
      <c r="J399">
        <f t="shared" si="80"/>
        <v>0.52156909624974379</v>
      </c>
      <c r="K399">
        <f t="shared" si="81"/>
        <v>0</v>
      </c>
      <c r="L399">
        <f t="shared" si="82"/>
        <v>0</v>
      </c>
      <c r="M399">
        <f t="shared" si="83"/>
        <v>0</v>
      </c>
      <c r="N399">
        <f t="shared" si="84"/>
        <v>1</v>
      </c>
      <c r="O399">
        <f t="shared" si="85"/>
        <v>0</v>
      </c>
      <c r="P399">
        <f t="shared" si="86"/>
        <v>0</v>
      </c>
      <c r="Q399">
        <f t="shared" si="87"/>
        <v>0</v>
      </c>
      <c r="R399">
        <f t="shared" si="88"/>
        <v>0</v>
      </c>
      <c r="S399">
        <f t="shared" si="89"/>
        <v>0</v>
      </c>
      <c r="T399">
        <f t="shared" si="90"/>
        <v>0</v>
      </c>
    </row>
    <row r="400" spans="1:20">
      <c r="A400" t="str">
        <f t="shared" si="78"/>
        <v>75-14</v>
      </c>
      <c r="B400">
        <v>75</v>
      </c>
      <c r="C400">
        <v>14</v>
      </c>
      <c r="D400" t="s">
        <v>130</v>
      </c>
      <c r="E400">
        <v>69995</v>
      </c>
      <c r="F400">
        <v>10608</v>
      </c>
      <c r="G400">
        <v>13574</v>
      </c>
      <c r="H400">
        <v>44441</v>
      </c>
      <c r="I400">
        <f t="shared" si="79"/>
        <v>0.2339739722485564</v>
      </c>
      <c r="J400">
        <f t="shared" si="80"/>
        <v>0.76602602775144357</v>
      </c>
      <c r="K400">
        <f t="shared" si="81"/>
        <v>1</v>
      </c>
      <c r="L400">
        <f t="shared" si="82"/>
        <v>0</v>
      </c>
      <c r="M400">
        <f t="shared" si="83"/>
        <v>0</v>
      </c>
      <c r="N400">
        <f t="shared" si="84"/>
        <v>0</v>
      </c>
      <c r="O400">
        <f t="shared" si="85"/>
        <v>0</v>
      </c>
      <c r="P400">
        <f t="shared" si="86"/>
        <v>0</v>
      </c>
      <c r="Q400">
        <f t="shared" si="87"/>
        <v>0</v>
      </c>
      <c r="R400">
        <f t="shared" si="88"/>
        <v>0</v>
      </c>
      <c r="S400">
        <f t="shared" si="89"/>
        <v>0</v>
      </c>
      <c r="T400">
        <f t="shared" si="90"/>
        <v>0</v>
      </c>
    </row>
    <row r="401" spans="1:20">
      <c r="A401" t="str">
        <f t="shared" si="78"/>
        <v>75-15</v>
      </c>
      <c r="B401">
        <v>75</v>
      </c>
      <c r="C401">
        <v>15</v>
      </c>
      <c r="D401" t="s">
        <v>133</v>
      </c>
      <c r="E401">
        <v>73920</v>
      </c>
      <c r="F401">
        <v>13507</v>
      </c>
      <c r="G401">
        <v>41123</v>
      </c>
      <c r="H401">
        <v>17198</v>
      </c>
      <c r="I401">
        <f t="shared" si="79"/>
        <v>0.70511479569966218</v>
      </c>
      <c r="J401">
        <f t="shared" si="80"/>
        <v>0.29488520430033777</v>
      </c>
      <c r="K401">
        <f t="shared" si="81"/>
        <v>0</v>
      </c>
      <c r="L401">
        <f t="shared" si="82"/>
        <v>0</v>
      </c>
      <c r="M401">
        <f t="shared" si="83"/>
        <v>0</v>
      </c>
      <c r="N401">
        <f t="shared" si="84"/>
        <v>0</v>
      </c>
      <c r="O401">
        <f t="shared" si="85"/>
        <v>0</v>
      </c>
      <c r="P401">
        <f t="shared" si="86"/>
        <v>0</v>
      </c>
      <c r="Q401">
        <f t="shared" si="87"/>
        <v>0</v>
      </c>
      <c r="R401">
        <f t="shared" si="88"/>
        <v>0</v>
      </c>
      <c r="S401">
        <f t="shared" si="89"/>
        <v>0</v>
      </c>
      <c r="T401">
        <f t="shared" si="90"/>
        <v>1</v>
      </c>
    </row>
    <row r="402" spans="1:20">
      <c r="A402" t="str">
        <f t="shared" si="78"/>
        <v>75-16</v>
      </c>
      <c r="B402">
        <v>75</v>
      </c>
      <c r="C402">
        <v>16</v>
      </c>
      <c r="D402" t="s">
        <v>135</v>
      </c>
      <c r="E402">
        <v>66167</v>
      </c>
      <c r="F402">
        <v>12501</v>
      </c>
      <c r="G402">
        <v>35173</v>
      </c>
      <c r="H402">
        <v>16809</v>
      </c>
      <c r="I402">
        <f t="shared" si="79"/>
        <v>0.67663806702320028</v>
      </c>
      <c r="J402">
        <f t="shared" si="80"/>
        <v>0.32336193297679966</v>
      </c>
      <c r="K402">
        <f t="shared" si="81"/>
        <v>0</v>
      </c>
      <c r="L402">
        <f t="shared" si="82"/>
        <v>0</v>
      </c>
      <c r="M402">
        <f t="shared" si="83"/>
        <v>0</v>
      </c>
      <c r="N402">
        <f t="shared" si="84"/>
        <v>0</v>
      </c>
      <c r="O402">
        <f t="shared" si="85"/>
        <v>0</v>
      </c>
      <c r="P402">
        <f t="shared" si="86"/>
        <v>0</v>
      </c>
      <c r="Q402">
        <f t="shared" si="87"/>
        <v>0</v>
      </c>
      <c r="R402">
        <f t="shared" si="88"/>
        <v>0</v>
      </c>
      <c r="S402">
        <f t="shared" si="89"/>
        <v>1</v>
      </c>
      <c r="T402">
        <f t="shared" si="90"/>
        <v>0</v>
      </c>
    </row>
    <row r="403" spans="1:20">
      <c r="A403" t="str">
        <f t="shared" si="78"/>
        <v>75-17</v>
      </c>
      <c r="B403">
        <v>75</v>
      </c>
      <c r="C403">
        <v>17</v>
      </c>
      <c r="D403" t="s">
        <v>533</v>
      </c>
      <c r="E403">
        <v>54987</v>
      </c>
      <c r="F403">
        <v>11480</v>
      </c>
      <c r="G403">
        <v>30336</v>
      </c>
      <c r="H403">
        <v>11749</v>
      </c>
      <c r="I403">
        <f t="shared" si="79"/>
        <v>0.72082689794463584</v>
      </c>
      <c r="J403">
        <f t="shared" si="80"/>
        <v>0.27917310205536416</v>
      </c>
      <c r="K403">
        <f t="shared" si="81"/>
        <v>0</v>
      </c>
      <c r="L403">
        <f t="shared" si="82"/>
        <v>0</v>
      </c>
      <c r="M403">
        <f t="shared" si="83"/>
        <v>0</v>
      </c>
      <c r="N403">
        <f t="shared" si="84"/>
        <v>0</v>
      </c>
      <c r="O403">
        <f t="shared" si="85"/>
        <v>0</v>
      </c>
      <c r="P403">
        <f t="shared" si="86"/>
        <v>0</v>
      </c>
      <c r="Q403">
        <f t="shared" si="87"/>
        <v>0</v>
      </c>
      <c r="R403">
        <f t="shared" si="88"/>
        <v>0</v>
      </c>
      <c r="S403">
        <f t="shared" si="89"/>
        <v>0</v>
      </c>
      <c r="T403">
        <f t="shared" si="90"/>
        <v>1</v>
      </c>
    </row>
    <row r="404" spans="1:20">
      <c r="A404" t="str">
        <f t="shared" si="78"/>
        <v>75-18</v>
      </c>
      <c r="B404">
        <v>75</v>
      </c>
      <c r="C404">
        <v>18</v>
      </c>
      <c r="D404" t="s">
        <v>535</v>
      </c>
      <c r="E404">
        <v>65001</v>
      </c>
      <c r="F404">
        <v>11628</v>
      </c>
      <c r="G404">
        <v>34998</v>
      </c>
      <c r="H404">
        <v>16570</v>
      </c>
      <c r="I404">
        <f t="shared" si="79"/>
        <v>0.67867669872789327</v>
      </c>
      <c r="J404">
        <f t="shared" si="80"/>
        <v>0.32132330127210673</v>
      </c>
      <c r="K404">
        <f t="shared" si="81"/>
        <v>0</v>
      </c>
      <c r="L404">
        <f t="shared" si="82"/>
        <v>0</v>
      </c>
      <c r="M404">
        <f t="shared" si="83"/>
        <v>0</v>
      </c>
      <c r="N404">
        <f t="shared" si="84"/>
        <v>0</v>
      </c>
      <c r="O404">
        <f t="shared" si="85"/>
        <v>0</v>
      </c>
      <c r="P404">
        <f t="shared" si="86"/>
        <v>0</v>
      </c>
      <c r="Q404">
        <f t="shared" si="87"/>
        <v>0</v>
      </c>
      <c r="R404">
        <f t="shared" si="88"/>
        <v>0</v>
      </c>
      <c r="S404">
        <f t="shared" si="89"/>
        <v>1</v>
      </c>
      <c r="T404">
        <f t="shared" si="90"/>
        <v>0</v>
      </c>
    </row>
    <row r="405" spans="1:20">
      <c r="A405" t="str">
        <f t="shared" si="78"/>
        <v>76-1</v>
      </c>
      <c r="B405">
        <v>76</v>
      </c>
      <c r="C405">
        <v>1</v>
      </c>
      <c r="D405" t="s">
        <v>3</v>
      </c>
      <c r="E405">
        <v>64740</v>
      </c>
      <c r="F405">
        <v>12907</v>
      </c>
      <c r="G405">
        <v>27840</v>
      </c>
      <c r="H405">
        <v>21659</v>
      </c>
      <c r="I405">
        <f t="shared" si="79"/>
        <v>0.56243560475969212</v>
      </c>
      <c r="J405">
        <f t="shared" si="80"/>
        <v>0.43756439524030788</v>
      </c>
      <c r="K405">
        <f t="shared" si="81"/>
        <v>0</v>
      </c>
      <c r="L405">
        <f t="shared" si="82"/>
        <v>0</v>
      </c>
      <c r="M405">
        <f t="shared" si="83"/>
        <v>0</v>
      </c>
      <c r="N405">
        <f t="shared" si="84"/>
        <v>0</v>
      </c>
      <c r="O405">
        <f t="shared" si="85"/>
        <v>0</v>
      </c>
      <c r="P405">
        <f t="shared" si="86"/>
        <v>0</v>
      </c>
      <c r="Q405">
        <f t="shared" si="87"/>
        <v>0</v>
      </c>
      <c r="R405">
        <f t="shared" si="88"/>
        <v>1</v>
      </c>
      <c r="S405">
        <f t="shared" si="89"/>
        <v>0</v>
      </c>
      <c r="T405">
        <f t="shared" si="90"/>
        <v>0</v>
      </c>
    </row>
    <row r="406" spans="1:20">
      <c r="A406" t="str">
        <f t="shared" si="78"/>
        <v>76-2</v>
      </c>
      <c r="B406">
        <v>76</v>
      </c>
      <c r="C406">
        <v>2</v>
      </c>
      <c r="D406" t="s">
        <v>6</v>
      </c>
      <c r="E406">
        <v>91257</v>
      </c>
      <c r="F406">
        <v>14850</v>
      </c>
      <c r="G406">
        <v>33423</v>
      </c>
      <c r="H406">
        <v>38613</v>
      </c>
      <c r="I406">
        <f t="shared" si="79"/>
        <v>0.46397634516075298</v>
      </c>
      <c r="J406">
        <f t="shared" si="80"/>
        <v>0.53602365483924708</v>
      </c>
      <c r="K406">
        <f t="shared" si="81"/>
        <v>0</v>
      </c>
      <c r="L406">
        <f t="shared" si="82"/>
        <v>0</v>
      </c>
      <c r="M406">
        <f t="shared" si="83"/>
        <v>0</v>
      </c>
      <c r="N406">
        <f t="shared" si="84"/>
        <v>1</v>
      </c>
      <c r="O406">
        <f t="shared" si="85"/>
        <v>0</v>
      </c>
      <c r="P406">
        <f t="shared" si="86"/>
        <v>0</v>
      </c>
      <c r="Q406">
        <f t="shared" si="87"/>
        <v>0</v>
      </c>
      <c r="R406">
        <f t="shared" si="88"/>
        <v>0</v>
      </c>
      <c r="S406">
        <f t="shared" si="89"/>
        <v>0</v>
      </c>
      <c r="T406">
        <f t="shared" si="90"/>
        <v>0</v>
      </c>
    </row>
    <row r="407" spans="1:20">
      <c r="A407" t="str">
        <f t="shared" si="78"/>
        <v>76-3</v>
      </c>
      <c r="B407">
        <v>76</v>
      </c>
      <c r="C407">
        <v>3</v>
      </c>
      <c r="D407" t="s">
        <v>9</v>
      </c>
      <c r="E407">
        <v>69206</v>
      </c>
      <c r="F407">
        <v>13806</v>
      </c>
      <c r="G407">
        <v>34855</v>
      </c>
      <c r="H407">
        <v>17302</v>
      </c>
      <c r="I407">
        <f t="shared" si="79"/>
        <v>0.66827079778361487</v>
      </c>
      <c r="J407">
        <f t="shared" si="80"/>
        <v>0.33172920221638513</v>
      </c>
      <c r="K407">
        <f t="shared" si="81"/>
        <v>0</v>
      </c>
      <c r="L407">
        <f t="shared" si="82"/>
        <v>0</v>
      </c>
      <c r="M407">
        <f t="shared" si="83"/>
        <v>0</v>
      </c>
      <c r="N407">
        <f t="shared" si="84"/>
        <v>0</v>
      </c>
      <c r="O407">
        <f t="shared" si="85"/>
        <v>0</v>
      </c>
      <c r="P407">
        <f t="shared" si="86"/>
        <v>0</v>
      </c>
      <c r="Q407">
        <f t="shared" si="87"/>
        <v>0</v>
      </c>
      <c r="R407">
        <f t="shared" si="88"/>
        <v>0</v>
      </c>
      <c r="S407">
        <f t="shared" si="89"/>
        <v>1</v>
      </c>
      <c r="T407">
        <f t="shared" si="90"/>
        <v>0</v>
      </c>
    </row>
    <row r="408" spans="1:20">
      <c r="A408" t="str">
        <f t="shared" si="78"/>
        <v>76-4</v>
      </c>
      <c r="B408">
        <v>76</v>
      </c>
      <c r="C408">
        <v>4</v>
      </c>
      <c r="D408" t="s">
        <v>12</v>
      </c>
      <c r="E408">
        <v>88876</v>
      </c>
      <c r="F408">
        <v>17927</v>
      </c>
      <c r="G408">
        <v>42415</v>
      </c>
      <c r="H408">
        <v>23960</v>
      </c>
      <c r="I408">
        <f t="shared" si="79"/>
        <v>0.63902071563088514</v>
      </c>
      <c r="J408">
        <f t="shared" si="80"/>
        <v>0.36097928436911486</v>
      </c>
      <c r="K408">
        <f t="shared" si="81"/>
        <v>0</v>
      </c>
      <c r="L408">
        <f t="shared" si="82"/>
        <v>0</v>
      </c>
      <c r="M408">
        <f t="shared" si="83"/>
        <v>0</v>
      </c>
      <c r="N408">
        <f t="shared" si="84"/>
        <v>0</v>
      </c>
      <c r="O408">
        <f t="shared" si="85"/>
        <v>0</v>
      </c>
      <c r="P408">
        <f t="shared" si="86"/>
        <v>0</v>
      </c>
      <c r="Q408">
        <f t="shared" si="87"/>
        <v>0</v>
      </c>
      <c r="R408">
        <f t="shared" si="88"/>
        <v>0</v>
      </c>
      <c r="S408">
        <f t="shared" si="89"/>
        <v>1</v>
      </c>
      <c r="T408">
        <f t="shared" si="90"/>
        <v>0</v>
      </c>
    </row>
    <row r="409" spans="1:20">
      <c r="A409" t="str">
        <f t="shared" si="78"/>
        <v>76-5</v>
      </c>
      <c r="B409">
        <v>76</v>
      </c>
      <c r="C409">
        <v>5</v>
      </c>
      <c r="D409" t="s">
        <v>15</v>
      </c>
      <c r="E409">
        <v>94057</v>
      </c>
      <c r="F409">
        <v>16873</v>
      </c>
      <c r="G409">
        <v>40828</v>
      </c>
      <c r="H409">
        <v>31444</v>
      </c>
      <c r="I409">
        <f t="shared" si="79"/>
        <v>0.56492140801416868</v>
      </c>
      <c r="J409">
        <f t="shared" si="80"/>
        <v>0.43507859198583132</v>
      </c>
      <c r="K409">
        <f t="shared" si="81"/>
        <v>0</v>
      </c>
      <c r="L409">
        <f t="shared" si="82"/>
        <v>0</v>
      </c>
      <c r="M409">
        <f t="shared" si="83"/>
        <v>0</v>
      </c>
      <c r="N409">
        <f t="shared" si="84"/>
        <v>0</v>
      </c>
      <c r="O409">
        <f t="shared" si="85"/>
        <v>0</v>
      </c>
      <c r="P409">
        <f t="shared" si="86"/>
        <v>0</v>
      </c>
      <c r="Q409">
        <f t="shared" si="87"/>
        <v>0</v>
      </c>
      <c r="R409">
        <f t="shared" si="88"/>
        <v>1</v>
      </c>
      <c r="S409">
        <f t="shared" si="89"/>
        <v>0</v>
      </c>
      <c r="T409">
        <f t="shared" si="90"/>
        <v>0</v>
      </c>
    </row>
    <row r="410" spans="1:20">
      <c r="A410" t="str">
        <f t="shared" si="78"/>
        <v>76-6</v>
      </c>
      <c r="B410">
        <v>76</v>
      </c>
      <c r="C410">
        <v>6</v>
      </c>
      <c r="D410" t="s">
        <v>55</v>
      </c>
      <c r="E410">
        <v>110245</v>
      </c>
      <c r="F410">
        <v>19978</v>
      </c>
      <c r="G410">
        <v>42961</v>
      </c>
      <c r="H410">
        <v>41514</v>
      </c>
      <c r="I410">
        <f t="shared" si="79"/>
        <v>0.50856466410180523</v>
      </c>
      <c r="J410">
        <f t="shared" si="80"/>
        <v>0.49143533589819471</v>
      </c>
      <c r="K410">
        <f t="shared" si="81"/>
        <v>0</v>
      </c>
      <c r="L410">
        <f t="shared" si="82"/>
        <v>0</v>
      </c>
      <c r="M410">
        <f t="shared" si="83"/>
        <v>0</v>
      </c>
      <c r="N410">
        <f t="shared" si="84"/>
        <v>0</v>
      </c>
      <c r="O410">
        <f t="shared" si="85"/>
        <v>0</v>
      </c>
      <c r="P410">
        <f t="shared" si="86"/>
        <v>1</v>
      </c>
      <c r="Q410">
        <f t="shared" si="87"/>
        <v>0</v>
      </c>
      <c r="R410">
        <f t="shared" si="88"/>
        <v>0</v>
      </c>
      <c r="S410">
        <f t="shared" si="89"/>
        <v>0</v>
      </c>
      <c r="T410">
        <f t="shared" si="90"/>
        <v>0</v>
      </c>
    </row>
    <row r="411" spans="1:20">
      <c r="A411" t="str">
        <f t="shared" si="78"/>
        <v>76-7</v>
      </c>
      <c r="B411">
        <v>76</v>
      </c>
      <c r="C411">
        <v>7</v>
      </c>
      <c r="D411" t="s">
        <v>58</v>
      </c>
      <c r="E411">
        <v>89175</v>
      </c>
      <c r="F411">
        <v>18672</v>
      </c>
      <c r="G411">
        <v>34193</v>
      </c>
      <c r="H411">
        <v>31927</v>
      </c>
      <c r="I411">
        <f t="shared" si="79"/>
        <v>0.51713551119177259</v>
      </c>
      <c r="J411">
        <f t="shared" si="80"/>
        <v>0.48286448880822747</v>
      </c>
      <c r="K411">
        <f t="shared" si="81"/>
        <v>0</v>
      </c>
      <c r="L411">
        <f t="shared" si="82"/>
        <v>0</v>
      </c>
      <c r="M411">
        <f t="shared" si="83"/>
        <v>0</v>
      </c>
      <c r="N411">
        <f t="shared" si="84"/>
        <v>0</v>
      </c>
      <c r="O411">
        <f t="shared" si="85"/>
        <v>0</v>
      </c>
      <c r="P411">
        <f t="shared" si="86"/>
        <v>1</v>
      </c>
      <c r="Q411">
        <f t="shared" si="87"/>
        <v>0</v>
      </c>
      <c r="R411">
        <f t="shared" si="88"/>
        <v>0</v>
      </c>
      <c r="S411">
        <f t="shared" si="89"/>
        <v>0</v>
      </c>
      <c r="T411">
        <f t="shared" si="90"/>
        <v>0</v>
      </c>
    </row>
    <row r="412" spans="1:20">
      <c r="A412" t="str">
        <f t="shared" si="78"/>
        <v>76-8</v>
      </c>
      <c r="B412">
        <v>76</v>
      </c>
      <c r="C412">
        <v>8</v>
      </c>
      <c r="D412" t="s">
        <v>60</v>
      </c>
      <c r="E412">
        <v>70472</v>
      </c>
      <c r="F412">
        <v>18707</v>
      </c>
      <c r="G412">
        <v>31007</v>
      </c>
      <c r="H412">
        <v>17282</v>
      </c>
      <c r="I412">
        <f t="shared" si="79"/>
        <v>0.64211311064631693</v>
      </c>
      <c r="J412">
        <f t="shared" si="80"/>
        <v>0.35788688935368301</v>
      </c>
      <c r="K412">
        <f t="shared" si="81"/>
        <v>0</v>
      </c>
      <c r="L412">
        <f t="shared" si="82"/>
        <v>0</v>
      </c>
      <c r="M412">
        <f t="shared" si="83"/>
        <v>0</v>
      </c>
      <c r="N412">
        <f t="shared" si="84"/>
        <v>0</v>
      </c>
      <c r="O412">
        <f t="shared" si="85"/>
        <v>0</v>
      </c>
      <c r="P412">
        <f t="shared" si="86"/>
        <v>0</v>
      </c>
      <c r="Q412">
        <f t="shared" si="87"/>
        <v>0</v>
      </c>
      <c r="R412">
        <f t="shared" si="88"/>
        <v>0</v>
      </c>
      <c r="S412">
        <f t="shared" si="89"/>
        <v>1</v>
      </c>
      <c r="T412">
        <f t="shared" si="90"/>
        <v>0</v>
      </c>
    </row>
    <row r="413" spans="1:20">
      <c r="A413" t="str">
        <f t="shared" si="78"/>
        <v>76-9</v>
      </c>
      <c r="B413">
        <v>76</v>
      </c>
      <c r="C413">
        <v>9</v>
      </c>
      <c r="D413" t="s">
        <v>63</v>
      </c>
      <c r="E413">
        <v>92291</v>
      </c>
      <c r="F413">
        <v>15648</v>
      </c>
      <c r="G413">
        <v>36862</v>
      </c>
      <c r="H413">
        <v>34910</v>
      </c>
      <c r="I413">
        <f t="shared" si="79"/>
        <v>0.51359861784539929</v>
      </c>
      <c r="J413">
        <f t="shared" si="80"/>
        <v>0.48640138215460066</v>
      </c>
      <c r="K413">
        <f t="shared" si="81"/>
        <v>0</v>
      </c>
      <c r="L413">
        <f t="shared" si="82"/>
        <v>0</v>
      </c>
      <c r="M413">
        <f t="shared" si="83"/>
        <v>0</v>
      </c>
      <c r="N413">
        <f t="shared" si="84"/>
        <v>0</v>
      </c>
      <c r="O413">
        <f t="shared" si="85"/>
        <v>0</v>
      </c>
      <c r="P413">
        <f t="shared" si="86"/>
        <v>1</v>
      </c>
      <c r="Q413">
        <f t="shared" si="87"/>
        <v>0</v>
      </c>
      <c r="R413">
        <f t="shared" si="88"/>
        <v>0</v>
      </c>
      <c r="S413">
        <f t="shared" si="89"/>
        <v>0</v>
      </c>
      <c r="T413">
        <f t="shared" si="90"/>
        <v>0</v>
      </c>
    </row>
    <row r="414" spans="1:20">
      <c r="A414" t="str">
        <f t="shared" si="78"/>
        <v>76-10</v>
      </c>
      <c r="B414">
        <v>76</v>
      </c>
      <c r="C414">
        <v>10</v>
      </c>
      <c r="D414" t="s">
        <v>120</v>
      </c>
      <c r="E414">
        <v>105810</v>
      </c>
      <c r="F414">
        <v>16131</v>
      </c>
      <c r="G414">
        <v>42232</v>
      </c>
      <c r="H414">
        <v>42046</v>
      </c>
      <c r="I414">
        <f t="shared" si="79"/>
        <v>0.50110349082797412</v>
      </c>
      <c r="J414">
        <f t="shared" si="80"/>
        <v>0.49889650917202594</v>
      </c>
      <c r="K414">
        <f t="shared" si="81"/>
        <v>0</v>
      </c>
      <c r="L414">
        <f t="shared" si="82"/>
        <v>0</v>
      </c>
      <c r="M414">
        <f t="shared" si="83"/>
        <v>0</v>
      </c>
      <c r="N414">
        <f t="shared" si="84"/>
        <v>0</v>
      </c>
      <c r="O414">
        <f t="shared" si="85"/>
        <v>0</v>
      </c>
      <c r="P414">
        <f t="shared" si="86"/>
        <v>1</v>
      </c>
      <c r="Q414">
        <f t="shared" si="87"/>
        <v>0</v>
      </c>
      <c r="R414">
        <f t="shared" si="88"/>
        <v>0</v>
      </c>
      <c r="S414">
        <f t="shared" si="89"/>
        <v>0</v>
      </c>
      <c r="T414">
        <f t="shared" si="90"/>
        <v>0</v>
      </c>
    </row>
    <row r="415" spans="1:20">
      <c r="A415" t="str">
        <f t="shared" si="78"/>
        <v>77-1</v>
      </c>
      <c r="B415">
        <v>77</v>
      </c>
      <c r="C415">
        <v>1</v>
      </c>
      <c r="D415" t="s">
        <v>3</v>
      </c>
      <c r="E415">
        <v>67693</v>
      </c>
      <c r="F415">
        <v>13786</v>
      </c>
      <c r="G415">
        <v>24958</v>
      </c>
      <c r="H415">
        <v>26022</v>
      </c>
      <c r="I415">
        <f t="shared" si="79"/>
        <v>0.48956453511180853</v>
      </c>
      <c r="J415">
        <f t="shared" si="80"/>
        <v>0.51043546488819147</v>
      </c>
      <c r="K415">
        <f t="shared" si="81"/>
        <v>0</v>
      </c>
      <c r="L415">
        <f t="shared" si="82"/>
        <v>0</v>
      </c>
      <c r="M415">
        <f t="shared" si="83"/>
        <v>0</v>
      </c>
      <c r="N415">
        <f t="shared" si="84"/>
        <v>0</v>
      </c>
      <c r="O415">
        <f t="shared" si="85"/>
        <v>1</v>
      </c>
      <c r="P415">
        <f t="shared" si="86"/>
        <v>0</v>
      </c>
      <c r="Q415">
        <f t="shared" si="87"/>
        <v>0</v>
      </c>
      <c r="R415">
        <f t="shared" si="88"/>
        <v>0</v>
      </c>
      <c r="S415">
        <f t="shared" si="89"/>
        <v>0</v>
      </c>
      <c r="T415">
        <f t="shared" si="90"/>
        <v>0</v>
      </c>
    </row>
    <row r="416" spans="1:20">
      <c r="A416" t="str">
        <f t="shared" si="78"/>
        <v>77-2</v>
      </c>
      <c r="B416">
        <v>77</v>
      </c>
      <c r="C416">
        <v>2</v>
      </c>
      <c r="D416" t="s">
        <v>6</v>
      </c>
      <c r="E416">
        <v>78756</v>
      </c>
      <c r="F416">
        <v>14734</v>
      </c>
      <c r="G416">
        <v>27400</v>
      </c>
      <c r="H416">
        <v>33081</v>
      </c>
      <c r="I416">
        <f t="shared" si="79"/>
        <v>0.45303483738694794</v>
      </c>
      <c r="J416">
        <f t="shared" si="80"/>
        <v>0.54696516261305206</v>
      </c>
      <c r="K416">
        <f t="shared" si="81"/>
        <v>0</v>
      </c>
      <c r="L416">
        <f t="shared" si="82"/>
        <v>0</v>
      </c>
      <c r="M416">
        <f t="shared" si="83"/>
        <v>0</v>
      </c>
      <c r="N416">
        <f t="shared" si="84"/>
        <v>1</v>
      </c>
      <c r="O416">
        <f t="shared" si="85"/>
        <v>0</v>
      </c>
      <c r="P416">
        <f t="shared" si="86"/>
        <v>0</v>
      </c>
      <c r="Q416">
        <f t="shared" si="87"/>
        <v>0</v>
      </c>
      <c r="R416">
        <f t="shared" si="88"/>
        <v>0</v>
      </c>
      <c r="S416">
        <f t="shared" si="89"/>
        <v>0</v>
      </c>
      <c r="T416">
        <f t="shared" si="90"/>
        <v>0</v>
      </c>
    </row>
    <row r="417" spans="1:20">
      <c r="A417" t="str">
        <f t="shared" si="78"/>
        <v>77-3</v>
      </c>
      <c r="B417">
        <v>77</v>
      </c>
      <c r="C417">
        <v>3</v>
      </c>
      <c r="D417" t="s">
        <v>9</v>
      </c>
      <c r="E417">
        <v>72366</v>
      </c>
      <c r="F417">
        <v>12924</v>
      </c>
      <c r="G417">
        <v>27656</v>
      </c>
      <c r="H417">
        <v>27966</v>
      </c>
      <c r="I417">
        <f t="shared" si="79"/>
        <v>0.49721333285390673</v>
      </c>
      <c r="J417">
        <f t="shared" si="80"/>
        <v>0.50278666714609332</v>
      </c>
      <c r="K417">
        <f t="shared" si="81"/>
        <v>0</v>
      </c>
      <c r="L417">
        <f t="shared" si="82"/>
        <v>0</v>
      </c>
      <c r="M417">
        <f t="shared" si="83"/>
        <v>0</v>
      </c>
      <c r="N417">
        <f t="shared" si="84"/>
        <v>0</v>
      </c>
      <c r="O417">
        <f t="shared" si="85"/>
        <v>1</v>
      </c>
      <c r="P417">
        <f t="shared" si="86"/>
        <v>0</v>
      </c>
      <c r="Q417">
        <f t="shared" si="87"/>
        <v>0</v>
      </c>
      <c r="R417">
        <f t="shared" si="88"/>
        <v>0</v>
      </c>
      <c r="S417">
        <f t="shared" si="89"/>
        <v>0</v>
      </c>
      <c r="T417">
        <f t="shared" si="90"/>
        <v>0</v>
      </c>
    </row>
    <row r="418" spans="1:20">
      <c r="A418" t="str">
        <f t="shared" si="78"/>
        <v>77-4</v>
      </c>
      <c r="B418">
        <v>77</v>
      </c>
      <c r="C418">
        <v>4</v>
      </c>
      <c r="D418" t="s">
        <v>12</v>
      </c>
      <c r="E418">
        <v>85026</v>
      </c>
      <c r="F418">
        <v>15936</v>
      </c>
      <c r="G418">
        <v>27667</v>
      </c>
      <c r="H418">
        <v>36551</v>
      </c>
      <c r="I418">
        <f t="shared" si="79"/>
        <v>0.43082936248403875</v>
      </c>
      <c r="J418">
        <f t="shared" si="80"/>
        <v>0.56917063751596131</v>
      </c>
      <c r="K418">
        <f t="shared" si="81"/>
        <v>0</v>
      </c>
      <c r="L418">
        <f t="shared" si="82"/>
        <v>0</v>
      </c>
      <c r="M418">
        <f t="shared" si="83"/>
        <v>1</v>
      </c>
      <c r="N418">
        <f t="shared" si="84"/>
        <v>0</v>
      </c>
      <c r="O418">
        <f t="shared" si="85"/>
        <v>0</v>
      </c>
      <c r="P418">
        <f t="shared" si="86"/>
        <v>0</v>
      </c>
      <c r="Q418">
        <f t="shared" si="87"/>
        <v>0</v>
      </c>
      <c r="R418">
        <f t="shared" si="88"/>
        <v>0</v>
      </c>
      <c r="S418">
        <f t="shared" si="89"/>
        <v>0</v>
      </c>
      <c r="T418">
        <f t="shared" si="90"/>
        <v>0</v>
      </c>
    </row>
    <row r="419" spans="1:20">
      <c r="A419" t="str">
        <f t="shared" si="78"/>
        <v>77-5</v>
      </c>
      <c r="B419">
        <v>77</v>
      </c>
      <c r="C419">
        <v>5</v>
      </c>
      <c r="D419" t="s">
        <v>15</v>
      </c>
      <c r="E419">
        <v>78791</v>
      </c>
      <c r="F419">
        <v>15142</v>
      </c>
      <c r="G419">
        <v>26285</v>
      </c>
      <c r="H419">
        <v>33561</v>
      </c>
      <c r="I419">
        <f t="shared" si="79"/>
        <v>0.43921064064432042</v>
      </c>
      <c r="J419">
        <f t="shared" si="80"/>
        <v>0.56078935935567953</v>
      </c>
      <c r="K419">
        <f t="shared" si="81"/>
        <v>0</v>
      </c>
      <c r="L419">
        <f t="shared" si="82"/>
        <v>0</v>
      </c>
      <c r="M419">
        <f t="shared" si="83"/>
        <v>1</v>
      </c>
      <c r="N419">
        <f t="shared" si="84"/>
        <v>0</v>
      </c>
      <c r="O419">
        <f t="shared" si="85"/>
        <v>0</v>
      </c>
      <c r="P419">
        <f t="shared" si="86"/>
        <v>0</v>
      </c>
      <c r="Q419">
        <f t="shared" si="87"/>
        <v>0</v>
      </c>
      <c r="R419">
        <f t="shared" si="88"/>
        <v>0</v>
      </c>
      <c r="S419">
        <f t="shared" si="89"/>
        <v>0</v>
      </c>
      <c r="T419">
        <f t="shared" si="90"/>
        <v>0</v>
      </c>
    </row>
    <row r="420" spans="1:20">
      <c r="A420" t="str">
        <f t="shared" si="78"/>
        <v>77-6</v>
      </c>
      <c r="B420">
        <v>77</v>
      </c>
      <c r="C420">
        <v>6</v>
      </c>
      <c r="D420" t="s">
        <v>55</v>
      </c>
      <c r="E420">
        <v>73970</v>
      </c>
      <c r="F420">
        <v>14263</v>
      </c>
      <c r="G420">
        <v>26983</v>
      </c>
      <c r="H420">
        <v>29220</v>
      </c>
      <c r="I420">
        <f t="shared" si="79"/>
        <v>0.48009892710353541</v>
      </c>
      <c r="J420">
        <f t="shared" si="80"/>
        <v>0.51990107289646459</v>
      </c>
      <c r="K420">
        <f t="shared" si="81"/>
        <v>0</v>
      </c>
      <c r="L420">
        <f t="shared" si="82"/>
        <v>0</v>
      </c>
      <c r="M420">
        <f t="shared" si="83"/>
        <v>0</v>
      </c>
      <c r="N420">
        <f t="shared" si="84"/>
        <v>0</v>
      </c>
      <c r="O420">
        <f t="shared" si="85"/>
        <v>1</v>
      </c>
      <c r="P420">
        <f t="shared" si="86"/>
        <v>0</v>
      </c>
      <c r="Q420">
        <f t="shared" si="87"/>
        <v>0</v>
      </c>
      <c r="R420">
        <f t="shared" si="88"/>
        <v>0</v>
      </c>
      <c r="S420">
        <f t="shared" si="89"/>
        <v>0</v>
      </c>
      <c r="T420">
        <f t="shared" si="90"/>
        <v>0</v>
      </c>
    </row>
    <row r="421" spans="1:20">
      <c r="A421" t="str">
        <f t="shared" si="78"/>
        <v>77-7</v>
      </c>
      <c r="B421">
        <v>77</v>
      </c>
      <c r="C421">
        <v>7</v>
      </c>
      <c r="D421" t="s">
        <v>58</v>
      </c>
      <c r="E421">
        <v>81813</v>
      </c>
      <c r="F421">
        <v>15847</v>
      </c>
      <c r="G421">
        <v>30142</v>
      </c>
      <c r="H421">
        <v>32084</v>
      </c>
      <c r="I421">
        <f t="shared" si="79"/>
        <v>0.48439559026773377</v>
      </c>
      <c r="J421">
        <f t="shared" si="80"/>
        <v>0.51560440973226629</v>
      </c>
      <c r="K421">
        <f t="shared" si="81"/>
        <v>0</v>
      </c>
      <c r="L421">
        <f t="shared" si="82"/>
        <v>0</v>
      </c>
      <c r="M421">
        <f t="shared" si="83"/>
        <v>0</v>
      </c>
      <c r="N421">
        <f t="shared" si="84"/>
        <v>0</v>
      </c>
      <c r="O421">
        <f t="shared" si="85"/>
        <v>1</v>
      </c>
      <c r="P421">
        <f t="shared" si="86"/>
        <v>0</v>
      </c>
      <c r="Q421">
        <f t="shared" si="87"/>
        <v>0</v>
      </c>
      <c r="R421">
        <f t="shared" si="88"/>
        <v>0</v>
      </c>
      <c r="S421">
        <f t="shared" si="89"/>
        <v>0</v>
      </c>
      <c r="T421">
        <f t="shared" si="90"/>
        <v>0</v>
      </c>
    </row>
    <row r="422" spans="1:20">
      <c r="A422" t="str">
        <f t="shared" si="78"/>
        <v>77-8</v>
      </c>
      <c r="B422">
        <v>77</v>
      </c>
      <c r="C422">
        <v>8</v>
      </c>
      <c r="D422" t="s">
        <v>60</v>
      </c>
      <c r="E422">
        <v>82720</v>
      </c>
      <c r="F422">
        <v>15655</v>
      </c>
      <c r="G422">
        <v>32618</v>
      </c>
      <c r="H422">
        <v>31110</v>
      </c>
      <c r="I422">
        <f t="shared" si="79"/>
        <v>0.51183153401958326</v>
      </c>
      <c r="J422">
        <f t="shared" si="80"/>
        <v>0.48816846598041674</v>
      </c>
      <c r="K422">
        <f t="shared" si="81"/>
        <v>0</v>
      </c>
      <c r="L422">
        <f t="shared" si="82"/>
        <v>0</v>
      </c>
      <c r="M422">
        <f t="shared" si="83"/>
        <v>0</v>
      </c>
      <c r="N422">
        <f t="shared" si="84"/>
        <v>0</v>
      </c>
      <c r="O422">
        <f t="shared" si="85"/>
        <v>0</v>
      </c>
      <c r="P422">
        <f t="shared" si="86"/>
        <v>1</v>
      </c>
      <c r="Q422">
        <f t="shared" si="87"/>
        <v>0</v>
      </c>
      <c r="R422">
        <f t="shared" si="88"/>
        <v>0</v>
      </c>
      <c r="S422">
        <f t="shared" si="89"/>
        <v>0</v>
      </c>
      <c r="T422">
        <f t="shared" si="90"/>
        <v>0</v>
      </c>
    </row>
    <row r="423" spans="1:20">
      <c r="A423" t="str">
        <f t="shared" si="78"/>
        <v>77-9</v>
      </c>
      <c r="B423">
        <v>77</v>
      </c>
      <c r="C423">
        <v>9</v>
      </c>
      <c r="D423" t="s">
        <v>63</v>
      </c>
      <c r="E423">
        <v>81986</v>
      </c>
      <c r="F423">
        <v>16384</v>
      </c>
      <c r="G423">
        <v>29974</v>
      </c>
      <c r="H423">
        <v>32198</v>
      </c>
      <c r="I423">
        <f t="shared" si="79"/>
        <v>0.48211413498037703</v>
      </c>
      <c r="J423">
        <f t="shared" si="80"/>
        <v>0.51788586501962297</v>
      </c>
      <c r="K423">
        <f t="shared" si="81"/>
        <v>0</v>
      </c>
      <c r="L423">
        <f t="shared" si="82"/>
        <v>0</v>
      </c>
      <c r="M423">
        <f t="shared" si="83"/>
        <v>0</v>
      </c>
      <c r="N423">
        <f t="shared" si="84"/>
        <v>0</v>
      </c>
      <c r="O423">
        <f t="shared" si="85"/>
        <v>1</v>
      </c>
      <c r="P423">
        <f t="shared" si="86"/>
        <v>0</v>
      </c>
      <c r="Q423">
        <f t="shared" si="87"/>
        <v>0</v>
      </c>
      <c r="R423">
        <f t="shared" si="88"/>
        <v>0</v>
      </c>
      <c r="S423">
        <f t="shared" si="89"/>
        <v>0</v>
      </c>
      <c r="T423">
        <f t="shared" si="90"/>
        <v>0</v>
      </c>
    </row>
    <row r="424" spans="1:20">
      <c r="A424" t="str">
        <f t="shared" si="78"/>
        <v>77-10</v>
      </c>
      <c r="B424">
        <v>77</v>
      </c>
      <c r="C424">
        <v>10</v>
      </c>
      <c r="D424" t="s">
        <v>120</v>
      </c>
      <c r="E424">
        <v>78394</v>
      </c>
      <c r="F424">
        <v>16595</v>
      </c>
      <c r="G424">
        <v>34044</v>
      </c>
      <c r="H424">
        <v>24745</v>
      </c>
      <c r="I424">
        <f t="shared" si="79"/>
        <v>0.57908792461174707</v>
      </c>
      <c r="J424">
        <f t="shared" si="80"/>
        <v>0.42091207538825293</v>
      </c>
      <c r="K424">
        <f t="shared" si="81"/>
        <v>0</v>
      </c>
      <c r="L424">
        <f t="shared" si="82"/>
        <v>0</v>
      </c>
      <c r="M424">
        <f t="shared" si="83"/>
        <v>0</v>
      </c>
      <c r="N424">
        <f t="shared" si="84"/>
        <v>0</v>
      </c>
      <c r="O424">
        <f t="shared" si="85"/>
        <v>0</v>
      </c>
      <c r="P424">
        <f t="shared" si="86"/>
        <v>0</v>
      </c>
      <c r="Q424">
        <f t="shared" si="87"/>
        <v>0</v>
      </c>
      <c r="R424">
        <f t="shared" si="88"/>
        <v>1</v>
      </c>
      <c r="S424">
        <f t="shared" si="89"/>
        <v>0</v>
      </c>
      <c r="T424">
        <f t="shared" si="90"/>
        <v>0</v>
      </c>
    </row>
    <row r="425" spans="1:20">
      <c r="A425" t="str">
        <f t="shared" si="78"/>
        <v>77-11</v>
      </c>
      <c r="B425">
        <v>77</v>
      </c>
      <c r="C425">
        <v>11</v>
      </c>
      <c r="D425" t="s">
        <v>123</v>
      </c>
      <c r="E425">
        <v>62477</v>
      </c>
      <c r="F425">
        <v>12987</v>
      </c>
      <c r="G425">
        <v>27849</v>
      </c>
      <c r="H425">
        <v>18609</v>
      </c>
      <c r="I425">
        <f t="shared" si="79"/>
        <v>0.59944465969262561</v>
      </c>
      <c r="J425">
        <f t="shared" si="80"/>
        <v>0.40055534030737439</v>
      </c>
      <c r="K425">
        <f t="shared" si="81"/>
        <v>0</v>
      </c>
      <c r="L425">
        <f t="shared" si="82"/>
        <v>0</v>
      </c>
      <c r="M425">
        <f t="shared" si="83"/>
        <v>0</v>
      </c>
      <c r="N425">
        <f t="shared" si="84"/>
        <v>0</v>
      </c>
      <c r="O425">
        <f t="shared" si="85"/>
        <v>0</v>
      </c>
      <c r="P425">
        <f t="shared" si="86"/>
        <v>0</v>
      </c>
      <c r="Q425">
        <f t="shared" si="87"/>
        <v>0</v>
      </c>
      <c r="R425">
        <f t="shared" si="88"/>
        <v>1</v>
      </c>
      <c r="S425">
        <f t="shared" si="89"/>
        <v>0</v>
      </c>
      <c r="T425">
        <f t="shared" si="90"/>
        <v>0</v>
      </c>
    </row>
    <row r="426" spans="1:20">
      <c r="A426" t="str">
        <f t="shared" si="78"/>
        <v>78-1</v>
      </c>
      <c r="B426">
        <v>78</v>
      </c>
      <c r="C426">
        <v>1</v>
      </c>
      <c r="D426" t="s">
        <v>3</v>
      </c>
      <c r="E426">
        <v>82054</v>
      </c>
      <c r="F426">
        <v>14153</v>
      </c>
      <c r="G426">
        <v>28838</v>
      </c>
      <c r="H426">
        <v>36359</v>
      </c>
      <c r="I426">
        <f t="shared" si="79"/>
        <v>0.44232096568860529</v>
      </c>
      <c r="J426">
        <f t="shared" si="80"/>
        <v>0.55767903431139465</v>
      </c>
      <c r="K426">
        <f t="shared" si="81"/>
        <v>0</v>
      </c>
      <c r="L426">
        <f t="shared" si="82"/>
        <v>0</v>
      </c>
      <c r="M426">
        <f t="shared" si="83"/>
        <v>1</v>
      </c>
      <c r="N426">
        <f t="shared" si="84"/>
        <v>0</v>
      </c>
      <c r="O426">
        <f t="shared" si="85"/>
        <v>0</v>
      </c>
      <c r="P426">
        <f t="shared" si="86"/>
        <v>0</v>
      </c>
      <c r="Q426">
        <f t="shared" si="87"/>
        <v>0</v>
      </c>
      <c r="R426">
        <f t="shared" si="88"/>
        <v>0</v>
      </c>
      <c r="S426">
        <f t="shared" si="89"/>
        <v>0</v>
      </c>
      <c r="T426">
        <f t="shared" si="90"/>
        <v>0</v>
      </c>
    </row>
    <row r="427" spans="1:20">
      <c r="A427" t="str">
        <f t="shared" si="78"/>
        <v>78-2</v>
      </c>
      <c r="B427">
        <v>78</v>
      </c>
      <c r="C427">
        <v>2</v>
      </c>
      <c r="D427" t="s">
        <v>6</v>
      </c>
      <c r="E427">
        <v>83080</v>
      </c>
      <c r="F427">
        <v>13224</v>
      </c>
      <c r="G427">
        <v>28817</v>
      </c>
      <c r="H427">
        <v>38019</v>
      </c>
      <c r="I427">
        <f t="shared" si="79"/>
        <v>0.43115985397091389</v>
      </c>
      <c r="J427">
        <f t="shared" si="80"/>
        <v>0.56884014602908617</v>
      </c>
      <c r="K427">
        <f t="shared" si="81"/>
        <v>0</v>
      </c>
      <c r="L427">
        <f t="shared" si="82"/>
        <v>0</v>
      </c>
      <c r="M427">
        <f t="shared" si="83"/>
        <v>1</v>
      </c>
      <c r="N427">
        <f t="shared" si="84"/>
        <v>0</v>
      </c>
      <c r="O427">
        <f t="shared" si="85"/>
        <v>0</v>
      </c>
      <c r="P427">
        <f t="shared" si="86"/>
        <v>0</v>
      </c>
      <c r="Q427">
        <f t="shared" si="87"/>
        <v>0</v>
      </c>
      <c r="R427">
        <f t="shared" si="88"/>
        <v>0</v>
      </c>
      <c r="S427">
        <f t="shared" si="89"/>
        <v>0</v>
      </c>
      <c r="T427">
        <f t="shared" si="90"/>
        <v>0</v>
      </c>
    </row>
    <row r="428" spans="1:20">
      <c r="A428" t="str">
        <f t="shared" si="78"/>
        <v>78-3</v>
      </c>
      <c r="B428">
        <v>78</v>
      </c>
      <c r="C428">
        <v>3</v>
      </c>
      <c r="D428" t="s">
        <v>9</v>
      </c>
      <c r="E428">
        <v>81416</v>
      </c>
      <c r="F428">
        <v>13368</v>
      </c>
      <c r="G428">
        <v>23744</v>
      </c>
      <c r="H428">
        <v>41955</v>
      </c>
      <c r="I428">
        <f t="shared" si="79"/>
        <v>0.36140580526339822</v>
      </c>
      <c r="J428">
        <f t="shared" si="80"/>
        <v>0.63859419473660173</v>
      </c>
      <c r="K428">
        <f t="shared" si="81"/>
        <v>0</v>
      </c>
      <c r="L428">
        <f t="shared" si="82"/>
        <v>1</v>
      </c>
      <c r="M428">
        <f t="shared" si="83"/>
        <v>0</v>
      </c>
      <c r="N428">
        <f t="shared" si="84"/>
        <v>0</v>
      </c>
      <c r="O428">
        <f t="shared" si="85"/>
        <v>0</v>
      </c>
      <c r="P428">
        <f t="shared" si="86"/>
        <v>0</v>
      </c>
      <c r="Q428">
        <f t="shared" si="87"/>
        <v>0</v>
      </c>
      <c r="R428">
        <f t="shared" si="88"/>
        <v>0</v>
      </c>
      <c r="S428">
        <f t="shared" si="89"/>
        <v>0</v>
      </c>
      <c r="T428">
        <f t="shared" si="90"/>
        <v>0</v>
      </c>
    </row>
    <row r="429" spans="1:20">
      <c r="A429" t="str">
        <f t="shared" si="78"/>
        <v>78-4</v>
      </c>
      <c r="B429">
        <v>78</v>
      </c>
      <c r="C429">
        <v>4</v>
      </c>
      <c r="D429" t="s">
        <v>12</v>
      </c>
      <c r="E429">
        <v>76846</v>
      </c>
      <c r="F429">
        <v>13128</v>
      </c>
      <c r="G429">
        <v>26289</v>
      </c>
      <c r="H429">
        <v>34863</v>
      </c>
      <c r="I429">
        <f t="shared" si="79"/>
        <v>0.42989599686028257</v>
      </c>
      <c r="J429">
        <f t="shared" si="80"/>
        <v>0.57010400313971743</v>
      </c>
      <c r="K429">
        <f t="shared" si="81"/>
        <v>0</v>
      </c>
      <c r="L429">
        <f t="shared" si="82"/>
        <v>0</v>
      </c>
      <c r="M429">
        <f t="shared" si="83"/>
        <v>1</v>
      </c>
      <c r="N429">
        <f t="shared" si="84"/>
        <v>0</v>
      </c>
      <c r="O429">
        <f t="shared" si="85"/>
        <v>0</v>
      </c>
      <c r="P429">
        <f t="shared" si="86"/>
        <v>0</v>
      </c>
      <c r="Q429">
        <f t="shared" si="87"/>
        <v>0</v>
      </c>
      <c r="R429">
        <f t="shared" si="88"/>
        <v>0</v>
      </c>
      <c r="S429">
        <f t="shared" si="89"/>
        <v>0</v>
      </c>
      <c r="T429">
        <f t="shared" si="90"/>
        <v>0</v>
      </c>
    </row>
    <row r="430" spans="1:20">
      <c r="A430" t="str">
        <f t="shared" si="78"/>
        <v>78-5</v>
      </c>
      <c r="B430">
        <v>78</v>
      </c>
      <c r="C430">
        <v>5</v>
      </c>
      <c r="D430" t="s">
        <v>15</v>
      </c>
      <c r="E430">
        <v>72077</v>
      </c>
      <c r="F430">
        <v>13525</v>
      </c>
      <c r="G430">
        <v>24635</v>
      </c>
      <c r="H430">
        <v>31547</v>
      </c>
      <c r="I430">
        <f t="shared" si="79"/>
        <v>0.43848563596881562</v>
      </c>
      <c r="J430">
        <f t="shared" si="80"/>
        <v>0.56151436403118438</v>
      </c>
      <c r="K430">
        <f t="shared" si="81"/>
        <v>0</v>
      </c>
      <c r="L430">
        <f t="shared" si="82"/>
        <v>0</v>
      </c>
      <c r="M430">
        <f t="shared" si="83"/>
        <v>1</v>
      </c>
      <c r="N430">
        <f t="shared" si="84"/>
        <v>0</v>
      </c>
      <c r="O430">
        <f t="shared" si="85"/>
        <v>0</v>
      </c>
      <c r="P430">
        <f t="shared" si="86"/>
        <v>0</v>
      </c>
      <c r="Q430">
        <f t="shared" si="87"/>
        <v>0</v>
      </c>
      <c r="R430">
        <f t="shared" si="88"/>
        <v>0</v>
      </c>
      <c r="S430">
        <f t="shared" si="89"/>
        <v>0</v>
      </c>
      <c r="T430">
        <f t="shared" si="90"/>
        <v>0</v>
      </c>
    </row>
    <row r="431" spans="1:20">
      <c r="A431" t="str">
        <f t="shared" si="78"/>
        <v>78-6</v>
      </c>
      <c r="B431">
        <v>78</v>
      </c>
      <c r="C431">
        <v>6</v>
      </c>
      <c r="D431" t="s">
        <v>55</v>
      </c>
      <c r="E431">
        <v>74120</v>
      </c>
      <c r="F431">
        <v>14788</v>
      </c>
      <c r="G431">
        <v>23896</v>
      </c>
      <c r="H431">
        <v>33076</v>
      </c>
      <c r="I431">
        <f t="shared" si="79"/>
        <v>0.41943410798286879</v>
      </c>
      <c r="J431">
        <f t="shared" si="80"/>
        <v>0.58056589201713127</v>
      </c>
      <c r="K431">
        <f t="shared" si="81"/>
        <v>0</v>
      </c>
      <c r="L431">
        <f t="shared" si="82"/>
        <v>0</v>
      </c>
      <c r="M431">
        <f t="shared" si="83"/>
        <v>1</v>
      </c>
      <c r="N431">
        <f t="shared" si="84"/>
        <v>0</v>
      </c>
      <c r="O431">
        <f t="shared" si="85"/>
        <v>0</v>
      </c>
      <c r="P431">
        <f t="shared" si="86"/>
        <v>0</v>
      </c>
      <c r="Q431">
        <f t="shared" si="87"/>
        <v>0</v>
      </c>
      <c r="R431">
        <f t="shared" si="88"/>
        <v>0</v>
      </c>
      <c r="S431">
        <f t="shared" si="89"/>
        <v>0</v>
      </c>
      <c r="T431">
        <f t="shared" si="90"/>
        <v>0</v>
      </c>
    </row>
    <row r="432" spans="1:20">
      <c r="A432" t="str">
        <f t="shared" si="78"/>
        <v>78-7</v>
      </c>
      <c r="B432">
        <v>78</v>
      </c>
      <c r="C432">
        <v>7</v>
      </c>
      <c r="D432" t="s">
        <v>58</v>
      </c>
      <c r="E432">
        <v>78236</v>
      </c>
      <c r="F432">
        <v>14199</v>
      </c>
      <c r="G432">
        <v>30058</v>
      </c>
      <c r="H432">
        <v>30882</v>
      </c>
      <c r="I432">
        <f t="shared" si="79"/>
        <v>0.49323925172300626</v>
      </c>
      <c r="J432">
        <f t="shared" si="80"/>
        <v>0.5067607482769938</v>
      </c>
      <c r="K432">
        <f t="shared" si="81"/>
        <v>0</v>
      </c>
      <c r="L432">
        <f t="shared" si="82"/>
        <v>0</v>
      </c>
      <c r="M432">
        <f t="shared" si="83"/>
        <v>0</v>
      </c>
      <c r="N432">
        <f t="shared" si="84"/>
        <v>0</v>
      </c>
      <c r="O432">
        <f t="shared" si="85"/>
        <v>1</v>
      </c>
      <c r="P432">
        <f t="shared" si="86"/>
        <v>0</v>
      </c>
      <c r="Q432">
        <f t="shared" si="87"/>
        <v>0</v>
      </c>
      <c r="R432">
        <f t="shared" si="88"/>
        <v>0</v>
      </c>
      <c r="S432">
        <f t="shared" si="89"/>
        <v>0</v>
      </c>
      <c r="T432">
        <f t="shared" si="90"/>
        <v>0</v>
      </c>
    </row>
    <row r="433" spans="1:20">
      <c r="A433" t="str">
        <f t="shared" si="78"/>
        <v>78-8</v>
      </c>
      <c r="B433">
        <v>78</v>
      </c>
      <c r="C433">
        <v>8</v>
      </c>
      <c r="D433" t="s">
        <v>60</v>
      </c>
      <c r="E433">
        <v>71079</v>
      </c>
      <c r="F433">
        <v>14948</v>
      </c>
      <c r="G433">
        <v>29527</v>
      </c>
      <c r="H433">
        <v>23620</v>
      </c>
      <c r="I433">
        <f t="shared" si="79"/>
        <v>0.55557228065554032</v>
      </c>
      <c r="J433">
        <f t="shared" si="80"/>
        <v>0.44442771934445968</v>
      </c>
      <c r="K433">
        <f t="shared" si="81"/>
        <v>0</v>
      </c>
      <c r="L433">
        <f t="shared" si="82"/>
        <v>0</v>
      </c>
      <c r="M433">
        <f t="shared" si="83"/>
        <v>0</v>
      </c>
      <c r="N433">
        <f t="shared" si="84"/>
        <v>0</v>
      </c>
      <c r="O433">
        <f t="shared" si="85"/>
        <v>0</v>
      </c>
      <c r="P433">
        <f t="shared" si="86"/>
        <v>0</v>
      </c>
      <c r="Q433">
        <f t="shared" si="87"/>
        <v>0</v>
      </c>
      <c r="R433">
        <f t="shared" si="88"/>
        <v>1</v>
      </c>
      <c r="S433">
        <f t="shared" si="89"/>
        <v>0</v>
      </c>
      <c r="T433">
        <f t="shared" si="90"/>
        <v>0</v>
      </c>
    </row>
    <row r="434" spans="1:20">
      <c r="A434" t="str">
        <f t="shared" si="78"/>
        <v>78-9</v>
      </c>
      <c r="B434">
        <v>78</v>
      </c>
      <c r="C434">
        <v>9</v>
      </c>
      <c r="D434" t="s">
        <v>63</v>
      </c>
      <c r="E434">
        <v>89203</v>
      </c>
      <c r="F434">
        <v>16012</v>
      </c>
      <c r="G434">
        <v>31819</v>
      </c>
      <c r="H434">
        <v>37497</v>
      </c>
      <c r="I434">
        <f t="shared" si="79"/>
        <v>0.4590426452767038</v>
      </c>
      <c r="J434">
        <f t="shared" si="80"/>
        <v>0.5409573547232962</v>
      </c>
      <c r="K434">
        <f t="shared" si="81"/>
        <v>0</v>
      </c>
      <c r="L434">
        <f t="shared" si="82"/>
        <v>0</v>
      </c>
      <c r="M434">
        <f t="shared" si="83"/>
        <v>0</v>
      </c>
      <c r="N434">
        <f t="shared" si="84"/>
        <v>1</v>
      </c>
      <c r="O434">
        <f t="shared" si="85"/>
        <v>0</v>
      </c>
      <c r="P434">
        <f t="shared" si="86"/>
        <v>0</v>
      </c>
      <c r="Q434">
        <f t="shared" si="87"/>
        <v>0</v>
      </c>
      <c r="R434">
        <f t="shared" si="88"/>
        <v>0</v>
      </c>
      <c r="S434">
        <f t="shared" si="89"/>
        <v>0</v>
      </c>
      <c r="T434">
        <f t="shared" si="90"/>
        <v>0</v>
      </c>
    </row>
    <row r="435" spans="1:20">
      <c r="A435" t="str">
        <f t="shared" si="78"/>
        <v>78-10</v>
      </c>
      <c r="B435">
        <v>78</v>
      </c>
      <c r="C435">
        <v>10</v>
      </c>
      <c r="D435" t="s">
        <v>120</v>
      </c>
      <c r="E435">
        <v>86616</v>
      </c>
      <c r="F435">
        <v>12964</v>
      </c>
      <c r="G435">
        <v>31410</v>
      </c>
      <c r="H435">
        <v>38709</v>
      </c>
      <c r="I435">
        <f t="shared" si="79"/>
        <v>0.44795276601206518</v>
      </c>
      <c r="J435">
        <f t="shared" si="80"/>
        <v>0.55204723398793476</v>
      </c>
      <c r="K435">
        <f t="shared" si="81"/>
        <v>0</v>
      </c>
      <c r="L435">
        <f t="shared" si="82"/>
        <v>0</v>
      </c>
      <c r="M435">
        <f t="shared" si="83"/>
        <v>1</v>
      </c>
      <c r="N435">
        <f t="shared" si="84"/>
        <v>0</v>
      </c>
      <c r="O435">
        <f t="shared" si="85"/>
        <v>0</v>
      </c>
      <c r="P435">
        <f t="shared" si="86"/>
        <v>0</v>
      </c>
      <c r="Q435">
        <f t="shared" si="87"/>
        <v>0</v>
      </c>
      <c r="R435">
        <f t="shared" si="88"/>
        <v>0</v>
      </c>
      <c r="S435">
        <f t="shared" si="89"/>
        <v>0</v>
      </c>
      <c r="T435">
        <f t="shared" si="90"/>
        <v>0</v>
      </c>
    </row>
    <row r="436" spans="1:20">
      <c r="A436" t="str">
        <f t="shared" si="78"/>
        <v>78-11</v>
      </c>
      <c r="B436">
        <v>78</v>
      </c>
      <c r="C436">
        <v>11</v>
      </c>
      <c r="D436" t="s">
        <v>123</v>
      </c>
      <c r="E436">
        <v>65606</v>
      </c>
      <c r="F436">
        <v>12834</v>
      </c>
      <c r="G436">
        <v>28772</v>
      </c>
      <c r="H436">
        <v>21635</v>
      </c>
      <c r="I436">
        <f t="shared" si="79"/>
        <v>0.57079373896482632</v>
      </c>
      <c r="J436">
        <f t="shared" si="80"/>
        <v>0.42920626103517368</v>
      </c>
      <c r="K436">
        <f t="shared" si="81"/>
        <v>0</v>
      </c>
      <c r="L436">
        <f t="shared" si="82"/>
        <v>0</v>
      </c>
      <c r="M436">
        <f t="shared" si="83"/>
        <v>0</v>
      </c>
      <c r="N436">
        <f t="shared" si="84"/>
        <v>0</v>
      </c>
      <c r="O436">
        <f t="shared" si="85"/>
        <v>0</v>
      </c>
      <c r="P436">
        <f t="shared" si="86"/>
        <v>0</v>
      </c>
      <c r="Q436">
        <f t="shared" si="87"/>
        <v>0</v>
      </c>
      <c r="R436">
        <f t="shared" si="88"/>
        <v>1</v>
      </c>
      <c r="S436">
        <f t="shared" si="89"/>
        <v>0</v>
      </c>
      <c r="T436">
        <f t="shared" si="90"/>
        <v>0</v>
      </c>
    </row>
    <row r="437" spans="1:20">
      <c r="A437" t="str">
        <f t="shared" si="78"/>
        <v>78-12</v>
      </c>
      <c r="B437">
        <v>78</v>
      </c>
      <c r="C437">
        <v>12</v>
      </c>
      <c r="D437" t="s">
        <v>125</v>
      </c>
      <c r="E437">
        <v>66300</v>
      </c>
      <c r="F437">
        <v>11085</v>
      </c>
      <c r="G437">
        <v>25274</v>
      </c>
      <c r="H437">
        <v>27521</v>
      </c>
      <c r="I437">
        <f t="shared" si="79"/>
        <v>0.47871957571739748</v>
      </c>
      <c r="J437">
        <f t="shared" si="80"/>
        <v>0.52128042428260257</v>
      </c>
      <c r="K437">
        <f t="shared" si="81"/>
        <v>0</v>
      </c>
      <c r="L437">
        <f t="shared" si="82"/>
        <v>0</v>
      </c>
      <c r="M437">
        <f t="shared" si="83"/>
        <v>0</v>
      </c>
      <c r="N437">
        <f t="shared" si="84"/>
        <v>1</v>
      </c>
      <c r="O437">
        <f t="shared" si="85"/>
        <v>0</v>
      </c>
      <c r="P437">
        <f t="shared" si="86"/>
        <v>0</v>
      </c>
      <c r="Q437">
        <f t="shared" si="87"/>
        <v>0</v>
      </c>
      <c r="R437">
        <f t="shared" si="88"/>
        <v>0</v>
      </c>
      <c r="S437">
        <f t="shared" si="89"/>
        <v>0</v>
      </c>
      <c r="T437">
        <f t="shared" si="90"/>
        <v>0</v>
      </c>
    </row>
    <row r="438" spans="1:20">
      <c r="A438" t="str">
        <f t="shared" si="78"/>
        <v>79-1</v>
      </c>
      <c r="B438">
        <v>79</v>
      </c>
      <c r="C438">
        <v>1</v>
      </c>
      <c r="D438" t="s">
        <v>3</v>
      </c>
      <c r="E438">
        <v>88384</v>
      </c>
      <c r="F438">
        <v>14898</v>
      </c>
      <c r="G438">
        <v>42333</v>
      </c>
      <c r="H438">
        <v>27128</v>
      </c>
      <c r="I438">
        <f t="shared" si="79"/>
        <v>0.60944990714213731</v>
      </c>
      <c r="J438">
        <f t="shared" si="80"/>
        <v>0.39055009285786269</v>
      </c>
      <c r="K438">
        <f t="shared" si="81"/>
        <v>0</v>
      </c>
      <c r="L438">
        <f t="shared" si="82"/>
        <v>0</v>
      </c>
      <c r="M438">
        <f t="shared" si="83"/>
        <v>0</v>
      </c>
      <c r="N438">
        <f t="shared" si="84"/>
        <v>0</v>
      </c>
      <c r="O438">
        <f t="shared" si="85"/>
        <v>0</v>
      </c>
      <c r="P438">
        <f t="shared" si="86"/>
        <v>0</v>
      </c>
      <c r="Q438">
        <f t="shared" si="87"/>
        <v>0</v>
      </c>
      <c r="R438">
        <f t="shared" si="88"/>
        <v>0</v>
      </c>
      <c r="S438">
        <f t="shared" si="89"/>
        <v>1</v>
      </c>
      <c r="T438">
        <f t="shared" si="90"/>
        <v>0</v>
      </c>
    </row>
    <row r="439" spans="1:20">
      <c r="A439" t="str">
        <f t="shared" si="78"/>
        <v>79-2</v>
      </c>
      <c r="B439">
        <v>79</v>
      </c>
      <c r="C439">
        <v>2</v>
      </c>
      <c r="D439" t="s">
        <v>6</v>
      </c>
      <c r="E439">
        <v>97190</v>
      </c>
      <c r="F439">
        <v>14612</v>
      </c>
      <c r="G439">
        <v>46014</v>
      </c>
      <c r="H439">
        <v>31544</v>
      </c>
      <c r="I439">
        <f t="shared" si="79"/>
        <v>0.59328502540034556</v>
      </c>
      <c r="J439">
        <f t="shared" si="80"/>
        <v>0.40671497459965444</v>
      </c>
      <c r="K439">
        <f t="shared" si="81"/>
        <v>0</v>
      </c>
      <c r="L439">
        <f t="shared" si="82"/>
        <v>0</v>
      </c>
      <c r="M439">
        <f t="shared" si="83"/>
        <v>0</v>
      </c>
      <c r="N439">
        <f t="shared" si="84"/>
        <v>0</v>
      </c>
      <c r="O439">
        <f t="shared" si="85"/>
        <v>0</v>
      </c>
      <c r="P439">
        <f t="shared" si="86"/>
        <v>0</v>
      </c>
      <c r="Q439">
        <f t="shared" si="87"/>
        <v>0</v>
      </c>
      <c r="R439">
        <f t="shared" si="88"/>
        <v>1</v>
      </c>
      <c r="S439">
        <f t="shared" si="89"/>
        <v>0</v>
      </c>
      <c r="T439">
        <f t="shared" si="90"/>
        <v>0</v>
      </c>
    </row>
    <row r="440" spans="1:20">
      <c r="A440" t="str">
        <f t="shared" si="78"/>
        <v>79-3</v>
      </c>
      <c r="B440">
        <v>79</v>
      </c>
      <c r="C440">
        <v>3</v>
      </c>
      <c r="D440" t="s">
        <v>9</v>
      </c>
      <c r="E440">
        <v>85067</v>
      </c>
      <c r="F440">
        <v>13262</v>
      </c>
      <c r="G440">
        <v>34511</v>
      </c>
      <c r="H440">
        <v>32855</v>
      </c>
      <c r="I440">
        <f t="shared" si="79"/>
        <v>0.51229106671020985</v>
      </c>
      <c r="J440">
        <f t="shared" si="80"/>
        <v>0.48770893328979009</v>
      </c>
      <c r="K440">
        <f t="shared" si="81"/>
        <v>0</v>
      </c>
      <c r="L440">
        <f t="shared" si="82"/>
        <v>0</v>
      </c>
      <c r="M440">
        <f t="shared" si="83"/>
        <v>0</v>
      </c>
      <c r="N440">
        <f t="shared" si="84"/>
        <v>0</v>
      </c>
      <c r="O440">
        <f t="shared" si="85"/>
        <v>0</v>
      </c>
      <c r="P440">
        <f t="shared" si="86"/>
        <v>1</v>
      </c>
      <c r="Q440">
        <f t="shared" si="87"/>
        <v>0</v>
      </c>
      <c r="R440">
        <f t="shared" si="88"/>
        <v>0</v>
      </c>
      <c r="S440">
        <f t="shared" si="89"/>
        <v>0</v>
      </c>
      <c r="T440">
        <f t="shared" si="90"/>
        <v>0</v>
      </c>
    </row>
    <row r="441" spans="1:20">
      <c r="A441" t="str">
        <f t="shared" si="78"/>
        <v>80-1</v>
      </c>
      <c r="B441">
        <v>80</v>
      </c>
      <c r="C441">
        <v>1</v>
      </c>
      <c r="D441" t="s">
        <v>3</v>
      </c>
      <c r="E441">
        <v>85066</v>
      </c>
      <c r="F441">
        <v>17392</v>
      </c>
      <c r="G441">
        <v>37635</v>
      </c>
      <c r="H441">
        <v>25595</v>
      </c>
      <c r="I441">
        <f t="shared" si="79"/>
        <v>0.5952079708998893</v>
      </c>
      <c r="J441">
        <f t="shared" si="80"/>
        <v>0.4047920291001107</v>
      </c>
      <c r="K441">
        <f t="shared" si="81"/>
        <v>0</v>
      </c>
      <c r="L441">
        <f t="shared" si="82"/>
        <v>0</v>
      </c>
      <c r="M441">
        <f t="shared" si="83"/>
        <v>0</v>
      </c>
      <c r="N441">
        <f t="shared" si="84"/>
        <v>0</v>
      </c>
      <c r="O441">
        <f t="shared" si="85"/>
        <v>0</v>
      </c>
      <c r="P441">
        <f t="shared" si="86"/>
        <v>0</v>
      </c>
      <c r="Q441">
        <f t="shared" si="87"/>
        <v>0</v>
      </c>
      <c r="R441">
        <f t="shared" si="88"/>
        <v>1</v>
      </c>
      <c r="S441">
        <f t="shared" si="89"/>
        <v>0</v>
      </c>
      <c r="T441">
        <f t="shared" si="90"/>
        <v>0</v>
      </c>
    </row>
    <row r="442" spans="1:20">
      <c r="A442" t="str">
        <f t="shared" si="78"/>
        <v>80-2</v>
      </c>
      <c r="B442">
        <v>80</v>
      </c>
      <c r="C442">
        <v>2</v>
      </c>
      <c r="D442" t="s">
        <v>6</v>
      </c>
      <c r="E442">
        <v>74999</v>
      </c>
      <c r="F442">
        <v>15166</v>
      </c>
      <c r="G442">
        <v>30734</v>
      </c>
      <c r="H442">
        <v>25679</v>
      </c>
      <c r="I442">
        <f t="shared" si="79"/>
        <v>0.54480350273873046</v>
      </c>
      <c r="J442">
        <f t="shared" si="80"/>
        <v>0.45519649726126954</v>
      </c>
      <c r="K442">
        <f t="shared" si="81"/>
        <v>0</v>
      </c>
      <c r="L442">
        <f t="shared" si="82"/>
        <v>0</v>
      </c>
      <c r="M442">
        <f t="shared" si="83"/>
        <v>0</v>
      </c>
      <c r="N442">
        <f t="shared" si="84"/>
        <v>0</v>
      </c>
      <c r="O442">
        <f t="shared" si="85"/>
        <v>0</v>
      </c>
      <c r="P442">
        <f t="shared" si="86"/>
        <v>0</v>
      </c>
      <c r="Q442">
        <f t="shared" si="87"/>
        <v>1</v>
      </c>
      <c r="R442">
        <f t="shared" si="88"/>
        <v>0</v>
      </c>
      <c r="S442">
        <f t="shared" si="89"/>
        <v>0</v>
      </c>
      <c r="T442">
        <f t="shared" si="90"/>
        <v>0</v>
      </c>
    </row>
    <row r="443" spans="1:20">
      <c r="A443" t="str">
        <f t="shared" si="78"/>
        <v>80-3</v>
      </c>
      <c r="B443">
        <v>80</v>
      </c>
      <c r="C443">
        <v>3</v>
      </c>
      <c r="D443" t="s">
        <v>9</v>
      </c>
      <c r="E443">
        <v>84636</v>
      </c>
      <c r="F443">
        <v>12926</v>
      </c>
      <c r="G443">
        <v>35412</v>
      </c>
      <c r="H443">
        <v>31289</v>
      </c>
      <c r="I443">
        <f t="shared" si="79"/>
        <v>0.53090658310969852</v>
      </c>
      <c r="J443">
        <f t="shared" si="80"/>
        <v>0.46909341689030148</v>
      </c>
      <c r="K443">
        <f t="shared" si="81"/>
        <v>0</v>
      </c>
      <c r="L443">
        <f t="shared" si="82"/>
        <v>0</v>
      </c>
      <c r="M443">
        <f t="shared" si="83"/>
        <v>0</v>
      </c>
      <c r="N443">
        <f t="shared" si="84"/>
        <v>0</v>
      </c>
      <c r="O443">
        <f t="shared" si="85"/>
        <v>0</v>
      </c>
      <c r="P443">
        <f t="shared" si="86"/>
        <v>0</v>
      </c>
      <c r="Q443">
        <f t="shared" si="87"/>
        <v>1</v>
      </c>
      <c r="R443">
        <f t="shared" si="88"/>
        <v>0</v>
      </c>
      <c r="S443">
        <f t="shared" si="89"/>
        <v>0</v>
      </c>
      <c r="T443">
        <f t="shared" si="90"/>
        <v>0</v>
      </c>
    </row>
    <row r="444" spans="1:20">
      <c r="A444" t="str">
        <f t="shared" si="78"/>
        <v>80-4</v>
      </c>
      <c r="B444">
        <v>80</v>
      </c>
      <c r="C444">
        <v>4</v>
      </c>
      <c r="D444" t="s">
        <v>12</v>
      </c>
      <c r="E444">
        <v>82750</v>
      </c>
      <c r="F444">
        <v>13147</v>
      </c>
      <c r="G444">
        <v>33243</v>
      </c>
      <c r="H444">
        <v>31309</v>
      </c>
      <c r="I444">
        <f t="shared" si="79"/>
        <v>0.51498017102491012</v>
      </c>
      <c r="J444">
        <f t="shared" si="80"/>
        <v>0.48501982897508983</v>
      </c>
      <c r="K444">
        <f t="shared" si="81"/>
        <v>0</v>
      </c>
      <c r="L444">
        <f t="shared" si="82"/>
        <v>0</v>
      </c>
      <c r="M444">
        <f t="shared" si="83"/>
        <v>0</v>
      </c>
      <c r="N444">
        <f t="shared" si="84"/>
        <v>0</v>
      </c>
      <c r="O444">
        <f t="shared" si="85"/>
        <v>0</v>
      </c>
      <c r="P444">
        <f t="shared" si="86"/>
        <v>1</v>
      </c>
      <c r="Q444">
        <f t="shared" si="87"/>
        <v>0</v>
      </c>
      <c r="R444">
        <f t="shared" si="88"/>
        <v>0</v>
      </c>
      <c r="S444">
        <f t="shared" si="89"/>
        <v>0</v>
      </c>
      <c r="T444">
        <f t="shared" si="90"/>
        <v>0</v>
      </c>
    </row>
    <row r="445" spans="1:20">
      <c r="A445" t="str">
        <f t="shared" si="78"/>
        <v>80-5</v>
      </c>
      <c r="B445">
        <v>80</v>
      </c>
      <c r="C445">
        <v>5</v>
      </c>
      <c r="D445" t="s">
        <v>15</v>
      </c>
      <c r="E445">
        <v>81915</v>
      </c>
      <c r="F445">
        <v>14558</v>
      </c>
      <c r="G445">
        <v>33505</v>
      </c>
      <c r="H445">
        <v>29022</v>
      </c>
      <c r="I445">
        <f t="shared" si="79"/>
        <v>0.53584851344219298</v>
      </c>
      <c r="J445">
        <f t="shared" si="80"/>
        <v>0.46415148655780702</v>
      </c>
      <c r="K445">
        <f t="shared" si="81"/>
        <v>0</v>
      </c>
      <c r="L445">
        <f t="shared" si="82"/>
        <v>0</v>
      </c>
      <c r="M445">
        <f t="shared" si="83"/>
        <v>0</v>
      </c>
      <c r="N445">
        <f t="shared" si="84"/>
        <v>0</v>
      </c>
      <c r="O445">
        <f t="shared" si="85"/>
        <v>0</v>
      </c>
      <c r="P445">
        <f t="shared" si="86"/>
        <v>0</v>
      </c>
      <c r="Q445">
        <f t="shared" si="87"/>
        <v>1</v>
      </c>
      <c r="R445">
        <f t="shared" si="88"/>
        <v>0</v>
      </c>
      <c r="S445">
        <f t="shared" si="89"/>
        <v>0</v>
      </c>
      <c r="T445">
        <f t="shared" si="90"/>
        <v>0</v>
      </c>
    </row>
    <row r="446" spans="1:20">
      <c r="A446" t="str">
        <f t="shared" si="78"/>
        <v>81-1</v>
      </c>
      <c r="B446">
        <v>81</v>
      </c>
      <c r="C446">
        <v>1</v>
      </c>
      <c r="D446" t="s">
        <v>3</v>
      </c>
      <c r="E446">
        <v>83056</v>
      </c>
      <c r="F446">
        <v>12099</v>
      </c>
      <c r="G446">
        <v>35631</v>
      </c>
      <c r="H446">
        <v>30394</v>
      </c>
      <c r="I446">
        <f t="shared" si="79"/>
        <v>0.53965921999242716</v>
      </c>
      <c r="J446">
        <f t="shared" si="80"/>
        <v>0.46034078000757289</v>
      </c>
      <c r="K446">
        <f t="shared" si="81"/>
        <v>0</v>
      </c>
      <c r="L446">
        <f t="shared" si="82"/>
        <v>0</v>
      </c>
      <c r="M446">
        <f t="shared" si="83"/>
        <v>0</v>
      </c>
      <c r="N446">
        <f t="shared" si="84"/>
        <v>0</v>
      </c>
      <c r="O446">
        <f t="shared" si="85"/>
        <v>0</v>
      </c>
      <c r="P446">
        <f t="shared" si="86"/>
        <v>0</v>
      </c>
      <c r="Q446">
        <f t="shared" si="87"/>
        <v>1</v>
      </c>
      <c r="R446">
        <f t="shared" si="88"/>
        <v>0</v>
      </c>
      <c r="S446">
        <f t="shared" si="89"/>
        <v>0</v>
      </c>
      <c r="T446">
        <f t="shared" si="90"/>
        <v>0</v>
      </c>
    </row>
    <row r="447" spans="1:20">
      <c r="A447" t="str">
        <f t="shared" si="78"/>
        <v>81-2</v>
      </c>
      <c r="B447">
        <v>81</v>
      </c>
      <c r="C447">
        <v>2</v>
      </c>
      <c r="D447" t="s">
        <v>6</v>
      </c>
      <c r="E447">
        <v>102414</v>
      </c>
      <c r="F447">
        <v>15296</v>
      </c>
      <c r="G447">
        <v>48628</v>
      </c>
      <c r="H447">
        <v>32521</v>
      </c>
      <c r="I447">
        <f t="shared" si="79"/>
        <v>0.59924336713945947</v>
      </c>
      <c r="J447">
        <f t="shared" si="80"/>
        <v>0.40075663286054047</v>
      </c>
      <c r="K447">
        <f t="shared" si="81"/>
        <v>0</v>
      </c>
      <c r="L447">
        <f t="shared" si="82"/>
        <v>0</v>
      </c>
      <c r="M447">
        <f t="shared" si="83"/>
        <v>0</v>
      </c>
      <c r="N447">
        <f t="shared" si="84"/>
        <v>0</v>
      </c>
      <c r="O447">
        <f t="shared" si="85"/>
        <v>0</v>
      </c>
      <c r="P447">
        <f t="shared" si="86"/>
        <v>0</v>
      </c>
      <c r="Q447">
        <f t="shared" si="87"/>
        <v>0</v>
      </c>
      <c r="R447">
        <f t="shared" si="88"/>
        <v>1</v>
      </c>
      <c r="S447">
        <f t="shared" si="89"/>
        <v>0</v>
      </c>
      <c r="T447">
        <f t="shared" si="90"/>
        <v>0</v>
      </c>
    </row>
    <row r="448" spans="1:20">
      <c r="A448" t="str">
        <f t="shared" si="78"/>
        <v>81-3</v>
      </c>
      <c r="B448">
        <v>81</v>
      </c>
      <c r="C448">
        <v>3</v>
      </c>
      <c r="D448" t="s">
        <v>9</v>
      </c>
      <c r="E448">
        <v>98400</v>
      </c>
      <c r="F448">
        <v>14365</v>
      </c>
      <c r="G448">
        <v>40874</v>
      </c>
      <c r="H448">
        <v>37196</v>
      </c>
      <c r="I448">
        <f t="shared" si="79"/>
        <v>0.52355578327142305</v>
      </c>
      <c r="J448">
        <f t="shared" si="80"/>
        <v>0.4764442167285769</v>
      </c>
      <c r="K448">
        <f t="shared" si="81"/>
        <v>0</v>
      </c>
      <c r="L448">
        <f t="shared" si="82"/>
        <v>0</v>
      </c>
      <c r="M448">
        <f t="shared" si="83"/>
        <v>0</v>
      </c>
      <c r="N448">
        <f t="shared" si="84"/>
        <v>0</v>
      </c>
      <c r="O448">
        <f t="shared" si="85"/>
        <v>0</v>
      </c>
      <c r="P448">
        <f t="shared" si="86"/>
        <v>0</v>
      </c>
      <c r="Q448">
        <f t="shared" si="87"/>
        <v>1</v>
      </c>
      <c r="R448">
        <f t="shared" si="88"/>
        <v>0</v>
      </c>
      <c r="S448">
        <f t="shared" si="89"/>
        <v>0</v>
      </c>
      <c r="T448">
        <f t="shared" si="90"/>
        <v>0</v>
      </c>
    </row>
    <row r="449" spans="1:20">
      <c r="A449" t="str">
        <f t="shared" si="78"/>
        <v>82-1</v>
      </c>
      <c r="B449">
        <v>82</v>
      </c>
      <c r="C449">
        <v>1</v>
      </c>
      <c r="D449" t="s">
        <v>3</v>
      </c>
      <c r="E449">
        <v>86100</v>
      </c>
      <c r="F449">
        <v>13137</v>
      </c>
      <c r="G449">
        <v>35281</v>
      </c>
      <c r="H449">
        <v>33015</v>
      </c>
      <c r="I449">
        <f t="shared" si="79"/>
        <v>0.51658955136464801</v>
      </c>
      <c r="J449">
        <f t="shared" si="80"/>
        <v>0.48341044863535199</v>
      </c>
      <c r="K449">
        <f t="shared" si="81"/>
        <v>0</v>
      </c>
      <c r="L449">
        <f t="shared" si="82"/>
        <v>0</v>
      </c>
      <c r="M449">
        <f t="shared" si="83"/>
        <v>0</v>
      </c>
      <c r="N449">
        <f t="shared" si="84"/>
        <v>0</v>
      </c>
      <c r="O449">
        <f t="shared" si="85"/>
        <v>0</v>
      </c>
      <c r="P449">
        <f t="shared" si="86"/>
        <v>1</v>
      </c>
      <c r="Q449">
        <f t="shared" si="87"/>
        <v>0</v>
      </c>
      <c r="R449">
        <f t="shared" si="88"/>
        <v>0</v>
      </c>
      <c r="S449">
        <f t="shared" si="89"/>
        <v>0</v>
      </c>
      <c r="T449">
        <f t="shared" si="90"/>
        <v>0</v>
      </c>
    </row>
    <row r="450" spans="1:20">
      <c r="A450" t="str">
        <f t="shared" si="78"/>
        <v>82-2</v>
      </c>
      <c r="B450">
        <v>82</v>
      </c>
      <c r="C450">
        <v>2</v>
      </c>
      <c r="D450" t="s">
        <v>6</v>
      </c>
      <c r="E450">
        <v>89237</v>
      </c>
      <c r="F450">
        <v>13524</v>
      </c>
      <c r="G450">
        <v>35905</v>
      </c>
      <c r="H450">
        <v>34692</v>
      </c>
      <c r="I450">
        <f t="shared" si="79"/>
        <v>0.50859101661543693</v>
      </c>
      <c r="J450">
        <f t="shared" si="80"/>
        <v>0.49140898338456307</v>
      </c>
      <c r="K450">
        <f t="shared" si="81"/>
        <v>0</v>
      </c>
      <c r="L450">
        <f t="shared" si="82"/>
        <v>0</v>
      </c>
      <c r="M450">
        <f t="shared" si="83"/>
        <v>0</v>
      </c>
      <c r="N450">
        <f t="shared" si="84"/>
        <v>0</v>
      </c>
      <c r="O450">
        <f t="shared" si="85"/>
        <v>0</v>
      </c>
      <c r="P450">
        <f t="shared" si="86"/>
        <v>1</v>
      </c>
      <c r="Q450">
        <f t="shared" si="87"/>
        <v>0</v>
      </c>
      <c r="R450">
        <f t="shared" si="88"/>
        <v>0</v>
      </c>
      <c r="S450">
        <f t="shared" si="89"/>
        <v>0</v>
      </c>
      <c r="T450">
        <f t="shared" si="90"/>
        <v>0</v>
      </c>
    </row>
    <row r="451" spans="1:20">
      <c r="A451" t="str">
        <f t="shared" ref="A451:A514" si="91">UPPER(B451)&amp;"-"&amp;C451</f>
        <v>83-1</v>
      </c>
      <c r="B451">
        <v>83</v>
      </c>
      <c r="C451">
        <v>1</v>
      </c>
      <c r="D451" t="s">
        <v>3</v>
      </c>
      <c r="E451">
        <v>73596</v>
      </c>
      <c r="F451">
        <v>15701</v>
      </c>
      <c r="G451">
        <v>22006</v>
      </c>
      <c r="H451">
        <v>32858</v>
      </c>
      <c r="I451">
        <f t="shared" ref="I451:I514" si="92">G451/(G451+H451)</f>
        <v>0.40110090405365995</v>
      </c>
      <c r="J451">
        <f t="shared" ref="J451:J514" si="93">H451/(G451+H451)</f>
        <v>0.59889909594634005</v>
      </c>
      <c r="K451">
        <f t="shared" ref="K451:K514" si="94">--(I451&lt;=0.3)</f>
        <v>0</v>
      </c>
      <c r="L451">
        <f t="shared" ref="L451:L514" si="95">--AND($I451&gt;0.3,$I451&lt;=0.4)</f>
        <v>0</v>
      </c>
      <c r="M451">
        <f t="shared" ref="M451:M514" si="96">--AND($I451&gt;0.4,$I451&lt;=0.45)</f>
        <v>1</v>
      </c>
      <c r="N451">
        <f t="shared" ref="N451:N514" si="97">--AND($I451&gt;0.45,$I451&lt;=0.48)</f>
        <v>0</v>
      </c>
      <c r="O451">
        <f t="shared" ref="O451:O514" si="98">--AND($I451&gt;0.48,$I451&lt;=0.5)</f>
        <v>0</v>
      </c>
      <c r="P451">
        <f t="shared" ref="P451:P514" si="99">--AND($I451&gt;0.5,$I451&lt;=0.52)</f>
        <v>0</v>
      </c>
      <c r="Q451">
        <f t="shared" ref="Q451:Q514" si="100">--AND($I451&gt;0.52,$I451&lt;=0.55)</f>
        <v>0</v>
      </c>
      <c r="R451">
        <f t="shared" ref="R451:R514" si="101">--AND($I451&gt;0.55,$I451&lt;=0.6)</f>
        <v>0</v>
      </c>
      <c r="S451">
        <f t="shared" ref="S451:S514" si="102">--AND($I451&gt;0.6,$I451&lt;=0.7)</f>
        <v>0</v>
      </c>
      <c r="T451">
        <f t="shared" ref="T451:T514" si="103">--AND($I451&gt;0.7)</f>
        <v>0</v>
      </c>
    </row>
    <row r="452" spans="1:20">
      <c r="A452" t="str">
        <f t="shared" si="91"/>
        <v>83-2</v>
      </c>
      <c r="B452">
        <v>83</v>
      </c>
      <c r="C452">
        <v>2</v>
      </c>
      <c r="D452" t="s">
        <v>6</v>
      </c>
      <c r="E452">
        <v>86859</v>
      </c>
      <c r="F452">
        <v>16655</v>
      </c>
      <c r="G452">
        <v>27124</v>
      </c>
      <c r="H452">
        <v>38907</v>
      </c>
      <c r="I452">
        <f t="shared" si="92"/>
        <v>0.41077675637200711</v>
      </c>
      <c r="J452">
        <f t="shared" si="93"/>
        <v>0.58922324362799294</v>
      </c>
      <c r="K452">
        <f t="shared" si="94"/>
        <v>0</v>
      </c>
      <c r="L452">
        <f t="shared" si="95"/>
        <v>0</v>
      </c>
      <c r="M452">
        <f t="shared" si="96"/>
        <v>1</v>
      </c>
      <c r="N452">
        <f t="shared" si="97"/>
        <v>0</v>
      </c>
      <c r="O452">
        <f t="shared" si="98"/>
        <v>0</v>
      </c>
      <c r="P452">
        <f t="shared" si="99"/>
        <v>0</v>
      </c>
      <c r="Q452">
        <f t="shared" si="100"/>
        <v>0</v>
      </c>
      <c r="R452">
        <f t="shared" si="101"/>
        <v>0</v>
      </c>
      <c r="S452">
        <f t="shared" si="102"/>
        <v>0</v>
      </c>
      <c r="T452">
        <f t="shared" si="103"/>
        <v>0</v>
      </c>
    </row>
    <row r="453" spans="1:20">
      <c r="A453" t="str">
        <f t="shared" si="91"/>
        <v>83-3</v>
      </c>
      <c r="B453">
        <v>83</v>
      </c>
      <c r="C453">
        <v>3</v>
      </c>
      <c r="D453" t="s">
        <v>9</v>
      </c>
      <c r="E453">
        <v>97701</v>
      </c>
      <c r="F453">
        <v>17706</v>
      </c>
      <c r="G453">
        <v>28087</v>
      </c>
      <c r="H453">
        <v>47677</v>
      </c>
      <c r="I453">
        <f t="shared" si="92"/>
        <v>0.37071696320152053</v>
      </c>
      <c r="J453">
        <f t="shared" si="93"/>
        <v>0.62928303679847952</v>
      </c>
      <c r="K453">
        <f t="shared" si="94"/>
        <v>0</v>
      </c>
      <c r="L453">
        <f t="shared" si="95"/>
        <v>1</v>
      </c>
      <c r="M453">
        <f t="shared" si="96"/>
        <v>0</v>
      </c>
      <c r="N453">
        <f t="shared" si="97"/>
        <v>0</v>
      </c>
      <c r="O453">
        <f t="shared" si="98"/>
        <v>0</v>
      </c>
      <c r="P453">
        <f t="shared" si="99"/>
        <v>0</v>
      </c>
      <c r="Q453">
        <f t="shared" si="100"/>
        <v>0</v>
      </c>
      <c r="R453">
        <f t="shared" si="101"/>
        <v>0</v>
      </c>
      <c r="S453">
        <f t="shared" si="102"/>
        <v>0</v>
      </c>
      <c r="T453">
        <f t="shared" si="103"/>
        <v>0</v>
      </c>
    </row>
    <row r="454" spans="1:20">
      <c r="A454" t="str">
        <f t="shared" si="91"/>
        <v>83-4</v>
      </c>
      <c r="B454">
        <v>83</v>
      </c>
      <c r="C454">
        <v>4</v>
      </c>
      <c r="D454" t="s">
        <v>12</v>
      </c>
      <c r="E454">
        <v>99220</v>
      </c>
      <c r="F454">
        <v>17328</v>
      </c>
      <c r="G454">
        <v>25139</v>
      </c>
      <c r="H454">
        <v>52501</v>
      </c>
      <c r="I454">
        <f t="shared" si="92"/>
        <v>0.32378928387429162</v>
      </c>
      <c r="J454">
        <f t="shared" si="93"/>
        <v>0.67621071612570838</v>
      </c>
      <c r="K454">
        <f t="shared" si="94"/>
        <v>0</v>
      </c>
      <c r="L454">
        <f t="shared" si="95"/>
        <v>1</v>
      </c>
      <c r="M454">
        <f t="shared" si="96"/>
        <v>0</v>
      </c>
      <c r="N454">
        <f t="shared" si="97"/>
        <v>0</v>
      </c>
      <c r="O454">
        <f t="shared" si="98"/>
        <v>0</v>
      </c>
      <c r="P454">
        <f t="shared" si="99"/>
        <v>0</v>
      </c>
      <c r="Q454">
        <f t="shared" si="100"/>
        <v>0</v>
      </c>
      <c r="R454">
        <f t="shared" si="101"/>
        <v>0</v>
      </c>
      <c r="S454">
        <f t="shared" si="102"/>
        <v>0</v>
      </c>
      <c r="T454">
        <f t="shared" si="103"/>
        <v>0</v>
      </c>
    </row>
    <row r="455" spans="1:20">
      <c r="A455" t="str">
        <f t="shared" si="91"/>
        <v>83-5</v>
      </c>
      <c r="B455">
        <v>83</v>
      </c>
      <c r="C455">
        <v>5</v>
      </c>
      <c r="D455" t="s">
        <v>15</v>
      </c>
      <c r="E455">
        <v>91030</v>
      </c>
      <c r="F455">
        <v>16640</v>
      </c>
      <c r="G455">
        <v>21701</v>
      </c>
      <c r="H455">
        <v>48936</v>
      </c>
      <c r="I455">
        <f t="shared" si="92"/>
        <v>0.30721859648626076</v>
      </c>
      <c r="J455">
        <f t="shared" si="93"/>
        <v>0.69278140351373929</v>
      </c>
      <c r="K455">
        <f t="shared" si="94"/>
        <v>0</v>
      </c>
      <c r="L455">
        <f t="shared" si="95"/>
        <v>1</v>
      </c>
      <c r="M455">
        <f t="shared" si="96"/>
        <v>0</v>
      </c>
      <c r="N455">
        <f t="shared" si="97"/>
        <v>0</v>
      </c>
      <c r="O455">
        <f t="shared" si="98"/>
        <v>0</v>
      </c>
      <c r="P455">
        <f t="shared" si="99"/>
        <v>0</v>
      </c>
      <c r="Q455">
        <f t="shared" si="100"/>
        <v>0</v>
      </c>
      <c r="R455">
        <f t="shared" si="101"/>
        <v>0</v>
      </c>
      <c r="S455">
        <f t="shared" si="102"/>
        <v>0</v>
      </c>
      <c r="T455">
        <f t="shared" si="103"/>
        <v>0</v>
      </c>
    </row>
    <row r="456" spans="1:20">
      <c r="A456" t="str">
        <f t="shared" si="91"/>
        <v>83-6</v>
      </c>
      <c r="B456">
        <v>83</v>
      </c>
      <c r="C456">
        <v>6</v>
      </c>
      <c r="D456" t="s">
        <v>55</v>
      </c>
      <c r="E456">
        <v>108011</v>
      </c>
      <c r="F456">
        <v>19002</v>
      </c>
      <c r="G456">
        <v>33725</v>
      </c>
      <c r="H456">
        <v>49856</v>
      </c>
      <c r="I456">
        <f t="shared" si="92"/>
        <v>0.40350079563537167</v>
      </c>
      <c r="J456">
        <f t="shared" si="93"/>
        <v>0.59649920436462833</v>
      </c>
      <c r="K456">
        <f t="shared" si="94"/>
        <v>0</v>
      </c>
      <c r="L456">
        <f t="shared" si="95"/>
        <v>0</v>
      </c>
      <c r="M456">
        <f t="shared" si="96"/>
        <v>1</v>
      </c>
      <c r="N456">
        <f t="shared" si="97"/>
        <v>0</v>
      </c>
      <c r="O456">
        <f t="shared" si="98"/>
        <v>0</v>
      </c>
      <c r="P456">
        <f t="shared" si="99"/>
        <v>0</v>
      </c>
      <c r="Q456">
        <f t="shared" si="100"/>
        <v>0</v>
      </c>
      <c r="R456">
        <f t="shared" si="101"/>
        <v>0</v>
      </c>
      <c r="S456">
        <f t="shared" si="102"/>
        <v>0</v>
      </c>
      <c r="T456">
        <f t="shared" si="103"/>
        <v>0</v>
      </c>
    </row>
    <row r="457" spans="1:20">
      <c r="A457" t="str">
        <f t="shared" si="91"/>
        <v>83-7</v>
      </c>
      <c r="B457">
        <v>83</v>
      </c>
      <c r="C457">
        <v>7</v>
      </c>
      <c r="D457" t="s">
        <v>58</v>
      </c>
      <c r="E457">
        <v>101232</v>
      </c>
      <c r="F457">
        <v>20360</v>
      </c>
      <c r="G457">
        <v>29202</v>
      </c>
      <c r="H457">
        <v>47349</v>
      </c>
      <c r="I457">
        <f t="shared" si="92"/>
        <v>0.38147117607869263</v>
      </c>
      <c r="J457">
        <f t="shared" si="93"/>
        <v>0.61852882392130737</v>
      </c>
      <c r="K457">
        <f t="shared" si="94"/>
        <v>0</v>
      </c>
      <c r="L457">
        <f t="shared" si="95"/>
        <v>1</v>
      </c>
      <c r="M457">
        <f t="shared" si="96"/>
        <v>0</v>
      </c>
      <c r="N457">
        <f t="shared" si="97"/>
        <v>0</v>
      </c>
      <c r="O457">
        <f t="shared" si="98"/>
        <v>0</v>
      </c>
      <c r="P457">
        <f t="shared" si="99"/>
        <v>0</v>
      </c>
      <c r="Q457">
        <f t="shared" si="100"/>
        <v>0</v>
      </c>
      <c r="R457">
        <f t="shared" si="101"/>
        <v>0</v>
      </c>
      <c r="S457">
        <f t="shared" si="102"/>
        <v>0</v>
      </c>
      <c r="T457">
        <f t="shared" si="103"/>
        <v>0</v>
      </c>
    </row>
    <row r="458" spans="1:20">
      <c r="A458" t="str">
        <f t="shared" si="91"/>
        <v>83-8</v>
      </c>
      <c r="B458">
        <v>83</v>
      </c>
      <c r="C458">
        <v>8</v>
      </c>
      <c r="D458" t="s">
        <v>60</v>
      </c>
      <c r="E458">
        <v>99661</v>
      </c>
      <c r="F458">
        <v>18091</v>
      </c>
      <c r="G458">
        <v>30400</v>
      </c>
      <c r="H458">
        <v>46382</v>
      </c>
      <c r="I458">
        <f t="shared" si="92"/>
        <v>0.39592612851970516</v>
      </c>
      <c r="J458">
        <f t="shared" si="93"/>
        <v>0.6040738714802949</v>
      </c>
      <c r="K458">
        <f t="shared" si="94"/>
        <v>0</v>
      </c>
      <c r="L458">
        <f t="shared" si="95"/>
        <v>1</v>
      </c>
      <c r="M458">
        <f t="shared" si="96"/>
        <v>0</v>
      </c>
      <c r="N458">
        <f t="shared" si="97"/>
        <v>0</v>
      </c>
      <c r="O458">
        <f t="shared" si="98"/>
        <v>0</v>
      </c>
      <c r="P458">
        <f t="shared" si="99"/>
        <v>0</v>
      </c>
      <c r="Q458">
        <f t="shared" si="100"/>
        <v>0</v>
      </c>
      <c r="R458">
        <f t="shared" si="101"/>
        <v>0</v>
      </c>
      <c r="S458">
        <f t="shared" si="102"/>
        <v>0</v>
      </c>
      <c r="T458">
        <f t="shared" si="103"/>
        <v>0</v>
      </c>
    </row>
    <row r="459" spans="1:20">
      <c r="A459" t="str">
        <f t="shared" si="91"/>
        <v>84-1</v>
      </c>
      <c r="B459">
        <v>84</v>
      </c>
      <c r="C459">
        <v>1</v>
      </c>
      <c r="D459" t="s">
        <v>3</v>
      </c>
      <c r="E459">
        <v>72367</v>
      </c>
      <c r="F459">
        <v>14830</v>
      </c>
      <c r="G459">
        <v>28415</v>
      </c>
      <c r="H459">
        <v>25999</v>
      </c>
      <c r="I459">
        <f t="shared" si="92"/>
        <v>0.52220016907413536</v>
      </c>
      <c r="J459">
        <f t="shared" si="93"/>
        <v>0.47779983092586464</v>
      </c>
      <c r="K459">
        <f t="shared" si="94"/>
        <v>0</v>
      </c>
      <c r="L459">
        <f t="shared" si="95"/>
        <v>0</v>
      </c>
      <c r="M459">
        <f t="shared" si="96"/>
        <v>0</v>
      </c>
      <c r="N459">
        <f t="shared" si="97"/>
        <v>0</v>
      </c>
      <c r="O459">
        <f t="shared" si="98"/>
        <v>0</v>
      </c>
      <c r="P459">
        <f t="shared" si="99"/>
        <v>0</v>
      </c>
      <c r="Q459">
        <f t="shared" si="100"/>
        <v>1</v>
      </c>
      <c r="R459">
        <f t="shared" si="101"/>
        <v>0</v>
      </c>
      <c r="S459">
        <f t="shared" si="102"/>
        <v>0</v>
      </c>
      <c r="T459">
        <f t="shared" si="103"/>
        <v>0</v>
      </c>
    </row>
    <row r="460" spans="1:20">
      <c r="A460" t="str">
        <f t="shared" si="91"/>
        <v>84-2</v>
      </c>
      <c r="B460">
        <v>84</v>
      </c>
      <c r="C460">
        <v>2</v>
      </c>
      <c r="D460" t="s">
        <v>6</v>
      </c>
      <c r="E460">
        <v>80339</v>
      </c>
      <c r="F460">
        <v>13547</v>
      </c>
      <c r="G460">
        <v>26427</v>
      </c>
      <c r="H460">
        <v>36228</v>
      </c>
      <c r="I460">
        <f t="shared" si="92"/>
        <v>0.42178597079243474</v>
      </c>
      <c r="J460">
        <f t="shared" si="93"/>
        <v>0.57821402920756526</v>
      </c>
      <c r="K460">
        <f t="shared" si="94"/>
        <v>0</v>
      </c>
      <c r="L460">
        <f t="shared" si="95"/>
        <v>0</v>
      </c>
      <c r="M460">
        <f t="shared" si="96"/>
        <v>1</v>
      </c>
      <c r="N460">
        <f t="shared" si="97"/>
        <v>0</v>
      </c>
      <c r="O460">
        <f t="shared" si="98"/>
        <v>0</v>
      </c>
      <c r="P460">
        <f t="shared" si="99"/>
        <v>0</v>
      </c>
      <c r="Q460">
        <f t="shared" si="100"/>
        <v>0</v>
      </c>
      <c r="R460">
        <f t="shared" si="101"/>
        <v>0</v>
      </c>
      <c r="S460">
        <f t="shared" si="102"/>
        <v>0</v>
      </c>
      <c r="T460">
        <f t="shared" si="103"/>
        <v>0</v>
      </c>
    </row>
    <row r="461" spans="1:20">
      <c r="A461" t="str">
        <f t="shared" si="91"/>
        <v>84-3</v>
      </c>
      <c r="B461">
        <v>84</v>
      </c>
      <c r="C461">
        <v>3</v>
      </c>
      <c r="D461" t="s">
        <v>9</v>
      </c>
      <c r="E461">
        <v>70877</v>
      </c>
      <c r="F461">
        <v>12299</v>
      </c>
      <c r="G461">
        <v>21671</v>
      </c>
      <c r="H461">
        <v>32846</v>
      </c>
      <c r="I461">
        <f t="shared" si="92"/>
        <v>0.39750903387934039</v>
      </c>
      <c r="J461">
        <f t="shared" si="93"/>
        <v>0.60249096612065967</v>
      </c>
      <c r="K461">
        <f t="shared" si="94"/>
        <v>0</v>
      </c>
      <c r="L461">
        <f t="shared" si="95"/>
        <v>1</v>
      </c>
      <c r="M461">
        <f t="shared" si="96"/>
        <v>0</v>
      </c>
      <c r="N461">
        <f t="shared" si="97"/>
        <v>0</v>
      </c>
      <c r="O461">
        <f t="shared" si="98"/>
        <v>0</v>
      </c>
      <c r="P461">
        <f t="shared" si="99"/>
        <v>0</v>
      </c>
      <c r="Q461">
        <f t="shared" si="100"/>
        <v>0</v>
      </c>
      <c r="R461">
        <f t="shared" si="101"/>
        <v>0</v>
      </c>
      <c r="S461">
        <f t="shared" si="102"/>
        <v>0</v>
      </c>
      <c r="T461">
        <f t="shared" si="103"/>
        <v>0</v>
      </c>
    </row>
    <row r="462" spans="1:20">
      <c r="A462" t="str">
        <f t="shared" si="91"/>
        <v>84-4</v>
      </c>
      <c r="B462">
        <v>84</v>
      </c>
      <c r="C462">
        <v>4</v>
      </c>
      <c r="D462" t="s">
        <v>12</v>
      </c>
      <c r="E462">
        <v>86026</v>
      </c>
      <c r="F462">
        <v>14765</v>
      </c>
      <c r="G462">
        <v>26579</v>
      </c>
      <c r="H462">
        <v>39901</v>
      </c>
      <c r="I462">
        <f t="shared" si="92"/>
        <v>0.39980445246690732</v>
      </c>
      <c r="J462">
        <f t="shared" si="93"/>
        <v>0.60019554753309268</v>
      </c>
      <c r="K462">
        <f t="shared" si="94"/>
        <v>0</v>
      </c>
      <c r="L462">
        <f t="shared" si="95"/>
        <v>1</v>
      </c>
      <c r="M462">
        <f t="shared" si="96"/>
        <v>0</v>
      </c>
      <c r="N462">
        <f t="shared" si="97"/>
        <v>0</v>
      </c>
      <c r="O462">
        <f t="shared" si="98"/>
        <v>0</v>
      </c>
      <c r="P462">
        <f t="shared" si="99"/>
        <v>0</v>
      </c>
      <c r="Q462">
        <f t="shared" si="100"/>
        <v>0</v>
      </c>
      <c r="R462">
        <f t="shared" si="101"/>
        <v>0</v>
      </c>
      <c r="S462">
        <f t="shared" si="102"/>
        <v>0</v>
      </c>
      <c r="T462">
        <f t="shared" si="103"/>
        <v>0</v>
      </c>
    </row>
    <row r="463" spans="1:20">
      <c r="A463" t="str">
        <f t="shared" si="91"/>
        <v>84-5</v>
      </c>
      <c r="B463">
        <v>84</v>
      </c>
      <c r="C463">
        <v>5</v>
      </c>
      <c r="D463" t="s">
        <v>15</v>
      </c>
      <c r="E463">
        <v>78449</v>
      </c>
      <c r="F463">
        <v>13492</v>
      </c>
      <c r="G463">
        <v>27189</v>
      </c>
      <c r="H463">
        <v>33784</v>
      </c>
      <c r="I463">
        <f t="shared" si="92"/>
        <v>0.44591868531973167</v>
      </c>
      <c r="J463">
        <f t="shared" si="93"/>
        <v>0.55408131468026833</v>
      </c>
      <c r="K463">
        <f t="shared" si="94"/>
        <v>0</v>
      </c>
      <c r="L463">
        <f t="shared" si="95"/>
        <v>0</v>
      </c>
      <c r="M463">
        <f t="shared" si="96"/>
        <v>1</v>
      </c>
      <c r="N463">
        <f t="shared" si="97"/>
        <v>0</v>
      </c>
      <c r="O463">
        <f t="shared" si="98"/>
        <v>0</v>
      </c>
      <c r="P463">
        <f t="shared" si="99"/>
        <v>0</v>
      </c>
      <c r="Q463">
        <f t="shared" si="100"/>
        <v>0</v>
      </c>
      <c r="R463">
        <f t="shared" si="101"/>
        <v>0</v>
      </c>
      <c r="S463">
        <f t="shared" si="102"/>
        <v>0</v>
      </c>
      <c r="T463">
        <f t="shared" si="103"/>
        <v>0</v>
      </c>
    </row>
    <row r="464" spans="1:20">
      <c r="A464" t="str">
        <f t="shared" si="91"/>
        <v>85-1</v>
      </c>
      <c r="B464">
        <v>85</v>
      </c>
      <c r="C464">
        <v>1</v>
      </c>
      <c r="D464" t="s">
        <v>3</v>
      </c>
      <c r="E464">
        <v>102065</v>
      </c>
      <c r="F464">
        <v>15580</v>
      </c>
      <c r="G464">
        <v>37805</v>
      </c>
      <c r="H464">
        <v>43541</v>
      </c>
      <c r="I464">
        <f t="shared" si="92"/>
        <v>0.46474319573181228</v>
      </c>
      <c r="J464">
        <f t="shared" si="93"/>
        <v>0.53525680426818778</v>
      </c>
      <c r="K464">
        <f t="shared" si="94"/>
        <v>0</v>
      </c>
      <c r="L464">
        <f t="shared" si="95"/>
        <v>0</v>
      </c>
      <c r="M464">
        <f t="shared" si="96"/>
        <v>0</v>
      </c>
      <c r="N464">
        <f t="shared" si="97"/>
        <v>1</v>
      </c>
      <c r="O464">
        <f t="shared" si="98"/>
        <v>0</v>
      </c>
      <c r="P464">
        <f t="shared" si="99"/>
        <v>0</v>
      </c>
      <c r="Q464">
        <f t="shared" si="100"/>
        <v>0</v>
      </c>
      <c r="R464">
        <f t="shared" si="101"/>
        <v>0</v>
      </c>
      <c r="S464">
        <f t="shared" si="102"/>
        <v>0</v>
      </c>
      <c r="T464">
        <f t="shared" si="103"/>
        <v>0</v>
      </c>
    </row>
    <row r="465" spans="1:20">
      <c r="A465" t="str">
        <f t="shared" si="91"/>
        <v>85-2</v>
      </c>
      <c r="B465">
        <v>85</v>
      </c>
      <c r="C465">
        <v>2</v>
      </c>
      <c r="D465" t="s">
        <v>6</v>
      </c>
      <c r="E465">
        <v>97821</v>
      </c>
      <c r="F465">
        <v>14241</v>
      </c>
      <c r="G465">
        <v>37788</v>
      </c>
      <c r="H465">
        <v>40991</v>
      </c>
      <c r="I465">
        <f t="shared" si="92"/>
        <v>0.47967097830640143</v>
      </c>
      <c r="J465">
        <f t="shared" si="93"/>
        <v>0.52032902169359851</v>
      </c>
      <c r="K465">
        <f t="shared" si="94"/>
        <v>0</v>
      </c>
      <c r="L465">
        <f t="shared" si="95"/>
        <v>0</v>
      </c>
      <c r="M465">
        <f t="shared" si="96"/>
        <v>0</v>
      </c>
      <c r="N465">
        <f t="shared" si="97"/>
        <v>1</v>
      </c>
      <c r="O465">
        <f t="shared" si="98"/>
        <v>0</v>
      </c>
      <c r="P465">
        <f t="shared" si="99"/>
        <v>0</v>
      </c>
      <c r="Q465">
        <f t="shared" si="100"/>
        <v>0</v>
      </c>
      <c r="R465">
        <f t="shared" si="101"/>
        <v>0</v>
      </c>
      <c r="S465">
        <f t="shared" si="102"/>
        <v>0</v>
      </c>
      <c r="T465">
        <f t="shared" si="103"/>
        <v>0</v>
      </c>
    </row>
    <row r="466" spans="1:20">
      <c r="A466" t="str">
        <f t="shared" si="91"/>
        <v>85-3</v>
      </c>
      <c r="B466">
        <v>85</v>
      </c>
      <c r="C466">
        <v>3</v>
      </c>
      <c r="D466" t="s">
        <v>9</v>
      </c>
      <c r="E466">
        <v>113873</v>
      </c>
      <c r="F466">
        <v>18320</v>
      </c>
      <c r="G466">
        <v>35943</v>
      </c>
      <c r="H466">
        <v>54453</v>
      </c>
      <c r="I466">
        <f t="shared" si="92"/>
        <v>0.39761715120138058</v>
      </c>
      <c r="J466">
        <f t="shared" si="93"/>
        <v>0.60238284879861936</v>
      </c>
      <c r="K466">
        <f t="shared" si="94"/>
        <v>0</v>
      </c>
      <c r="L466">
        <f t="shared" si="95"/>
        <v>1</v>
      </c>
      <c r="M466">
        <f t="shared" si="96"/>
        <v>0</v>
      </c>
      <c r="N466">
        <f t="shared" si="97"/>
        <v>0</v>
      </c>
      <c r="O466">
        <f t="shared" si="98"/>
        <v>0</v>
      </c>
      <c r="P466">
        <f t="shared" si="99"/>
        <v>0</v>
      </c>
      <c r="Q466">
        <f t="shared" si="100"/>
        <v>0</v>
      </c>
      <c r="R466">
        <f t="shared" si="101"/>
        <v>0</v>
      </c>
      <c r="S466">
        <f t="shared" si="102"/>
        <v>0</v>
      </c>
      <c r="T466">
        <f t="shared" si="103"/>
        <v>0</v>
      </c>
    </row>
    <row r="467" spans="1:20">
      <c r="A467" t="str">
        <f t="shared" si="91"/>
        <v>85-4</v>
      </c>
      <c r="B467">
        <v>85</v>
      </c>
      <c r="C467">
        <v>4</v>
      </c>
      <c r="D467" t="s">
        <v>12</v>
      </c>
      <c r="E467">
        <v>94436</v>
      </c>
      <c r="F467">
        <v>12514</v>
      </c>
      <c r="G467">
        <v>31178</v>
      </c>
      <c r="H467">
        <v>45441</v>
      </c>
      <c r="I467">
        <f t="shared" si="92"/>
        <v>0.40692256489904594</v>
      </c>
      <c r="J467">
        <f t="shared" si="93"/>
        <v>0.59307743510095412</v>
      </c>
      <c r="K467">
        <f t="shared" si="94"/>
        <v>0</v>
      </c>
      <c r="L467">
        <f t="shared" si="95"/>
        <v>0</v>
      </c>
      <c r="M467">
        <f t="shared" si="96"/>
        <v>1</v>
      </c>
      <c r="N467">
        <f t="shared" si="97"/>
        <v>0</v>
      </c>
      <c r="O467">
        <f t="shared" si="98"/>
        <v>0</v>
      </c>
      <c r="P467">
        <f t="shared" si="99"/>
        <v>0</v>
      </c>
      <c r="Q467">
        <f t="shared" si="100"/>
        <v>0</v>
      </c>
      <c r="R467">
        <f t="shared" si="101"/>
        <v>0</v>
      </c>
      <c r="S467">
        <f t="shared" si="102"/>
        <v>0</v>
      </c>
      <c r="T467">
        <f t="shared" si="103"/>
        <v>0</v>
      </c>
    </row>
    <row r="468" spans="1:20">
      <c r="A468" t="str">
        <f t="shared" si="91"/>
        <v>85-5</v>
      </c>
      <c r="B468">
        <v>85</v>
      </c>
      <c r="C468">
        <v>5</v>
      </c>
      <c r="D468" t="s">
        <v>15</v>
      </c>
      <c r="E468">
        <v>80593</v>
      </c>
      <c r="F468">
        <v>12464</v>
      </c>
      <c r="G468">
        <v>30972</v>
      </c>
      <c r="H468">
        <v>33058</v>
      </c>
      <c r="I468">
        <f t="shared" si="92"/>
        <v>0.48371076058097767</v>
      </c>
      <c r="J468">
        <f t="shared" si="93"/>
        <v>0.51628923941902238</v>
      </c>
      <c r="K468">
        <f t="shared" si="94"/>
        <v>0</v>
      </c>
      <c r="L468">
        <f t="shared" si="95"/>
        <v>0</v>
      </c>
      <c r="M468">
        <f t="shared" si="96"/>
        <v>0</v>
      </c>
      <c r="N468">
        <f t="shared" si="97"/>
        <v>0</v>
      </c>
      <c r="O468">
        <f t="shared" si="98"/>
        <v>1</v>
      </c>
      <c r="P468">
        <f t="shared" si="99"/>
        <v>0</v>
      </c>
      <c r="Q468">
        <f t="shared" si="100"/>
        <v>0</v>
      </c>
      <c r="R468">
        <f t="shared" si="101"/>
        <v>0</v>
      </c>
      <c r="S468">
        <f t="shared" si="102"/>
        <v>0</v>
      </c>
      <c r="T468">
        <f t="shared" si="103"/>
        <v>0</v>
      </c>
    </row>
    <row r="469" spans="1:20">
      <c r="A469" t="str">
        <f t="shared" si="91"/>
        <v>86-1</v>
      </c>
      <c r="B469">
        <v>86</v>
      </c>
      <c r="C469">
        <v>1</v>
      </c>
      <c r="D469" t="s">
        <v>3</v>
      </c>
      <c r="E469">
        <v>77165</v>
      </c>
      <c r="F469">
        <v>13163</v>
      </c>
      <c r="G469">
        <v>36431</v>
      </c>
      <c r="H469">
        <v>23852</v>
      </c>
      <c r="I469">
        <f t="shared" si="92"/>
        <v>0.60433289650481892</v>
      </c>
      <c r="J469">
        <f t="shared" si="93"/>
        <v>0.39566710349518108</v>
      </c>
      <c r="K469">
        <f t="shared" si="94"/>
        <v>0</v>
      </c>
      <c r="L469">
        <f t="shared" si="95"/>
        <v>0</v>
      </c>
      <c r="M469">
        <f t="shared" si="96"/>
        <v>0</v>
      </c>
      <c r="N469">
        <f t="shared" si="97"/>
        <v>0</v>
      </c>
      <c r="O469">
        <f t="shared" si="98"/>
        <v>0</v>
      </c>
      <c r="P469">
        <f t="shared" si="99"/>
        <v>0</v>
      </c>
      <c r="Q469">
        <f t="shared" si="100"/>
        <v>0</v>
      </c>
      <c r="R469">
        <f t="shared" si="101"/>
        <v>0</v>
      </c>
      <c r="S469">
        <f t="shared" si="102"/>
        <v>1</v>
      </c>
      <c r="T469">
        <f t="shared" si="103"/>
        <v>0</v>
      </c>
    </row>
    <row r="470" spans="1:20">
      <c r="A470" t="str">
        <f t="shared" si="91"/>
        <v>86-2</v>
      </c>
      <c r="B470">
        <v>86</v>
      </c>
      <c r="C470">
        <v>2</v>
      </c>
      <c r="D470" t="s">
        <v>6</v>
      </c>
      <c r="E470">
        <v>75473</v>
      </c>
      <c r="F470">
        <v>12599</v>
      </c>
      <c r="G470">
        <v>35486</v>
      </c>
      <c r="H470">
        <v>24019</v>
      </c>
      <c r="I470">
        <f t="shared" si="92"/>
        <v>0.59635324762624986</v>
      </c>
      <c r="J470">
        <f t="shared" si="93"/>
        <v>0.40364675237375008</v>
      </c>
      <c r="K470">
        <f t="shared" si="94"/>
        <v>0</v>
      </c>
      <c r="L470">
        <f t="shared" si="95"/>
        <v>0</v>
      </c>
      <c r="M470">
        <f t="shared" si="96"/>
        <v>0</v>
      </c>
      <c r="N470">
        <f t="shared" si="97"/>
        <v>0</v>
      </c>
      <c r="O470">
        <f t="shared" si="98"/>
        <v>0</v>
      </c>
      <c r="P470">
        <f t="shared" si="99"/>
        <v>0</v>
      </c>
      <c r="Q470">
        <f t="shared" si="100"/>
        <v>0</v>
      </c>
      <c r="R470">
        <f t="shared" si="101"/>
        <v>1</v>
      </c>
      <c r="S470">
        <f t="shared" si="102"/>
        <v>0</v>
      </c>
      <c r="T470">
        <f t="shared" si="103"/>
        <v>0</v>
      </c>
    </row>
    <row r="471" spans="1:20">
      <c r="A471" t="str">
        <f t="shared" si="91"/>
        <v>86-3</v>
      </c>
      <c r="B471">
        <v>86</v>
      </c>
      <c r="C471">
        <v>3</v>
      </c>
      <c r="D471" t="s">
        <v>9</v>
      </c>
      <c r="E471">
        <v>74860</v>
      </c>
      <c r="F471">
        <v>11860</v>
      </c>
      <c r="G471">
        <v>32692</v>
      </c>
      <c r="H471">
        <v>26394</v>
      </c>
      <c r="I471">
        <f t="shared" si="92"/>
        <v>0.55329519683173678</v>
      </c>
      <c r="J471">
        <f t="shared" si="93"/>
        <v>0.44670480316826322</v>
      </c>
      <c r="K471">
        <f t="shared" si="94"/>
        <v>0</v>
      </c>
      <c r="L471">
        <f t="shared" si="95"/>
        <v>0</v>
      </c>
      <c r="M471">
        <f t="shared" si="96"/>
        <v>0</v>
      </c>
      <c r="N471">
        <f t="shared" si="97"/>
        <v>0</v>
      </c>
      <c r="O471">
        <f t="shared" si="98"/>
        <v>0</v>
      </c>
      <c r="P471">
        <f t="shared" si="99"/>
        <v>0</v>
      </c>
      <c r="Q471">
        <f t="shared" si="100"/>
        <v>0</v>
      </c>
      <c r="R471">
        <f t="shared" si="101"/>
        <v>1</v>
      </c>
      <c r="S471">
        <f t="shared" si="102"/>
        <v>0</v>
      </c>
      <c r="T471">
        <f t="shared" si="103"/>
        <v>0</v>
      </c>
    </row>
    <row r="472" spans="1:20">
      <c r="A472" t="str">
        <f t="shared" si="91"/>
        <v>86-4</v>
      </c>
      <c r="B472">
        <v>86</v>
      </c>
      <c r="C472">
        <v>4</v>
      </c>
      <c r="D472" t="s">
        <v>12</v>
      </c>
      <c r="E472">
        <v>76115</v>
      </c>
      <c r="F472">
        <v>14850</v>
      </c>
      <c r="G472">
        <v>30145</v>
      </c>
      <c r="H472">
        <v>26712</v>
      </c>
      <c r="I472">
        <f t="shared" si="92"/>
        <v>0.53018977434616665</v>
      </c>
      <c r="J472">
        <f t="shared" si="93"/>
        <v>0.46981022565383329</v>
      </c>
      <c r="K472">
        <f t="shared" si="94"/>
        <v>0</v>
      </c>
      <c r="L472">
        <f t="shared" si="95"/>
        <v>0</v>
      </c>
      <c r="M472">
        <f t="shared" si="96"/>
        <v>0</v>
      </c>
      <c r="N472">
        <f t="shared" si="97"/>
        <v>0</v>
      </c>
      <c r="O472">
        <f t="shared" si="98"/>
        <v>0</v>
      </c>
      <c r="P472">
        <f t="shared" si="99"/>
        <v>0</v>
      </c>
      <c r="Q472">
        <f t="shared" si="100"/>
        <v>1</v>
      </c>
      <c r="R472">
        <f t="shared" si="101"/>
        <v>0</v>
      </c>
      <c r="S472">
        <f t="shared" si="102"/>
        <v>0</v>
      </c>
      <c r="T472">
        <f t="shared" si="103"/>
        <v>0</v>
      </c>
    </row>
    <row r="473" spans="1:20">
      <c r="A473" t="str">
        <f t="shared" si="91"/>
        <v>87-1</v>
      </c>
      <c r="B473">
        <v>87</v>
      </c>
      <c r="C473">
        <v>1</v>
      </c>
      <c r="D473" t="s">
        <v>3</v>
      </c>
      <c r="E473">
        <v>84653</v>
      </c>
      <c r="F473">
        <v>13533</v>
      </c>
      <c r="G473">
        <v>43769</v>
      </c>
      <c r="H473">
        <v>22608</v>
      </c>
      <c r="I473">
        <f t="shared" si="92"/>
        <v>0.65940009340584838</v>
      </c>
      <c r="J473">
        <f t="shared" si="93"/>
        <v>0.34059990659415157</v>
      </c>
      <c r="K473">
        <f t="shared" si="94"/>
        <v>0</v>
      </c>
      <c r="L473">
        <f t="shared" si="95"/>
        <v>0</v>
      </c>
      <c r="M473">
        <f t="shared" si="96"/>
        <v>0</v>
      </c>
      <c r="N473">
        <f t="shared" si="97"/>
        <v>0</v>
      </c>
      <c r="O473">
        <f t="shared" si="98"/>
        <v>0</v>
      </c>
      <c r="P473">
        <f t="shared" si="99"/>
        <v>0</v>
      </c>
      <c r="Q473">
        <f t="shared" si="100"/>
        <v>0</v>
      </c>
      <c r="R473">
        <f t="shared" si="101"/>
        <v>0</v>
      </c>
      <c r="S473">
        <f t="shared" si="102"/>
        <v>1</v>
      </c>
      <c r="T473">
        <f t="shared" si="103"/>
        <v>0</v>
      </c>
    </row>
    <row r="474" spans="1:20">
      <c r="A474" t="str">
        <f t="shared" si="91"/>
        <v>87-2</v>
      </c>
      <c r="B474">
        <v>87</v>
      </c>
      <c r="C474">
        <v>2</v>
      </c>
      <c r="D474" t="s">
        <v>6</v>
      </c>
      <c r="E474">
        <v>96655</v>
      </c>
      <c r="F474">
        <v>14026</v>
      </c>
      <c r="G474">
        <v>48567</v>
      </c>
      <c r="H474">
        <v>28360</v>
      </c>
      <c r="I474">
        <f t="shared" si="92"/>
        <v>0.63133880172111223</v>
      </c>
      <c r="J474">
        <f t="shared" si="93"/>
        <v>0.36866119827888777</v>
      </c>
      <c r="K474">
        <f t="shared" si="94"/>
        <v>0</v>
      </c>
      <c r="L474">
        <f t="shared" si="95"/>
        <v>0</v>
      </c>
      <c r="M474">
        <f t="shared" si="96"/>
        <v>0</v>
      </c>
      <c r="N474">
        <f t="shared" si="97"/>
        <v>0</v>
      </c>
      <c r="O474">
        <f t="shared" si="98"/>
        <v>0</v>
      </c>
      <c r="P474">
        <f t="shared" si="99"/>
        <v>0</v>
      </c>
      <c r="Q474">
        <f t="shared" si="100"/>
        <v>0</v>
      </c>
      <c r="R474">
        <f t="shared" si="101"/>
        <v>0</v>
      </c>
      <c r="S474">
        <f t="shared" si="102"/>
        <v>1</v>
      </c>
      <c r="T474">
        <f t="shared" si="103"/>
        <v>0</v>
      </c>
    </row>
    <row r="475" spans="1:20">
      <c r="A475" t="str">
        <f t="shared" si="91"/>
        <v>87-3</v>
      </c>
      <c r="B475">
        <v>87</v>
      </c>
      <c r="C475">
        <v>3</v>
      </c>
      <c r="D475" t="s">
        <v>9</v>
      </c>
      <c r="E475">
        <v>83551</v>
      </c>
      <c r="F475">
        <v>13284</v>
      </c>
      <c r="G475">
        <v>41131</v>
      </c>
      <c r="H475">
        <v>24127</v>
      </c>
      <c r="I475">
        <f t="shared" si="92"/>
        <v>0.63028287719513321</v>
      </c>
      <c r="J475">
        <f t="shared" si="93"/>
        <v>0.36971712280486685</v>
      </c>
      <c r="K475">
        <f t="shared" si="94"/>
        <v>0</v>
      </c>
      <c r="L475">
        <f t="shared" si="95"/>
        <v>0</v>
      </c>
      <c r="M475">
        <f t="shared" si="96"/>
        <v>0</v>
      </c>
      <c r="N475">
        <f t="shared" si="97"/>
        <v>0</v>
      </c>
      <c r="O475">
        <f t="shared" si="98"/>
        <v>0</v>
      </c>
      <c r="P475">
        <f t="shared" si="99"/>
        <v>0</v>
      </c>
      <c r="Q475">
        <f t="shared" si="100"/>
        <v>0</v>
      </c>
      <c r="R475">
        <f t="shared" si="101"/>
        <v>0</v>
      </c>
      <c r="S475">
        <f t="shared" si="102"/>
        <v>1</v>
      </c>
      <c r="T475">
        <f t="shared" si="103"/>
        <v>0</v>
      </c>
    </row>
    <row r="476" spans="1:20">
      <c r="A476" t="str">
        <f t="shared" si="91"/>
        <v>88-1</v>
      </c>
      <c r="B476">
        <v>88</v>
      </c>
      <c r="C476">
        <v>1</v>
      </c>
      <c r="D476" t="s">
        <v>3</v>
      </c>
      <c r="E476">
        <v>76567</v>
      </c>
      <c r="F476">
        <v>14292</v>
      </c>
      <c r="G476">
        <v>28929</v>
      </c>
      <c r="H476">
        <v>28711</v>
      </c>
      <c r="I476">
        <f t="shared" si="92"/>
        <v>0.50189104788341432</v>
      </c>
      <c r="J476">
        <f t="shared" si="93"/>
        <v>0.49810895211658568</v>
      </c>
      <c r="K476">
        <f t="shared" si="94"/>
        <v>0</v>
      </c>
      <c r="L476">
        <f t="shared" si="95"/>
        <v>0</v>
      </c>
      <c r="M476">
        <f t="shared" si="96"/>
        <v>0</v>
      </c>
      <c r="N476">
        <f t="shared" si="97"/>
        <v>0</v>
      </c>
      <c r="O476">
        <f t="shared" si="98"/>
        <v>0</v>
      </c>
      <c r="P476">
        <f t="shared" si="99"/>
        <v>1</v>
      </c>
      <c r="Q476">
        <f t="shared" si="100"/>
        <v>0</v>
      </c>
      <c r="R476">
        <f t="shared" si="101"/>
        <v>0</v>
      </c>
      <c r="S476">
        <f t="shared" si="102"/>
        <v>0</v>
      </c>
      <c r="T476">
        <f t="shared" si="103"/>
        <v>0</v>
      </c>
    </row>
    <row r="477" spans="1:20">
      <c r="A477" t="str">
        <f t="shared" si="91"/>
        <v>88-2</v>
      </c>
      <c r="B477">
        <v>88</v>
      </c>
      <c r="C477">
        <v>2</v>
      </c>
      <c r="D477" t="s">
        <v>6</v>
      </c>
      <c r="E477">
        <v>74258</v>
      </c>
      <c r="F477">
        <v>14148</v>
      </c>
      <c r="G477">
        <v>27253</v>
      </c>
      <c r="H477">
        <v>27542</v>
      </c>
      <c r="I477">
        <f t="shared" si="92"/>
        <v>0.49736289807464185</v>
      </c>
      <c r="J477">
        <f t="shared" si="93"/>
        <v>0.50263710192535815</v>
      </c>
      <c r="K477">
        <f t="shared" si="94"/>
        <v>0</v>
      </c>
      <c r="L477">
        <f t="shared" si="95"/>
        <v>0</v>
      </c>
      <c r="M477">
        <f t="shared" si="96"/>
        <v>0</v>
      </c>
      <c r="N477">
        <f t="shared" si="97"/>
        <v>0</v>
      </c>
      <c r="O477">
        <f t="shared" si="98"/>
        <v>1</v>
      </c>
      <c r="P477">
        <f t="shared" si="99"/>
        <v>0</v>
      </c>
      <c r="Q477">
        <f t="shared" si="100"/>
        <v>0</v>
      </c>
      <c r="R477">
        <f t="shared" si="101"/>
        <v>0</v>
      </c>
      <c r="S477">
        <f t="shared" si="102"/>
        <v>0</v>
      </c>
      <c r="T477">
        <f t="shared" si="103"/>
        <v>0</v>
      </c>
    </row>
    <row r="478" spans="1:20">
      <c r="A478" t="str">
        <f t="shared" si="91"/>
        <v>88-3</v>
      </c>
      <c r="B478">
        <v>88</v>
      </c>
      <c r="C478">
        <v>3</v>
      </c>
      <c r="D478" t="s">
        <v>9</v>
      </c>
      <c r="E478">
        <v>66684</v>
      </c>
      <c r="F478">
        <v>11610</v>
      </c>
      <c r="G478">
        <v>23926</v>
      </c>
      <c r="H478">
        <v>26451</v>
      </c>
      <c r="I478">
        <f t="shared" si="92"/>
        <v>0.47493896023979199</v>
      </c>
      <c r="J478">
        <f t="shared" si="93"/>
        <v>0.52506103976020801</v>
      </c>
      <c r="K478">
        <f t="shared" si="94"/>
        <v>0</v>
      </c>
      <c r="L478">
        <f t="shared" si="95"/>
        <v>0</v>
      </c>
      <c r="M478">
        <f t="shared" si="96"/>
        <v>0</v>
      </c>
      <c r="N478">
        <f t="shared" si="97"/>
        <v>1</v>
      </c>
      <c r="O478">
        <f t="shared" si="98"/>
        <v>0</v>
      </c>
      <c r="P478">
        <f t="shared" si="99"/>
        <v>0</v>
      </c>
      <c r="Q478">
        <f t="shared" si="100"/>
        <v>0</v>
      </c>
      <c r="R478">
        <f t="shared" si="101"/>
        <v>0</v>
      </c>
      <c r="S478">
        <f t="shared" si="102"/>
        <v>0</v>
      </c>
      <c r="T478">
        <f t="shared" si="103"/>
        <v>0</v>
      </c>
    </row>
    <row r="479" spans="1:20">
      <c r="A479" t="str">
        <f t="shared" si="91"/>
        <v>88-4</v>
      </c>
      <c r="B479">
        <v>88</v>
      </c>
      <c r="C479">
        <v>4</v>
      </c>
      <c r="D479" t="s">
        <v>12</v>
      </c>
      <c r="E479">
        <v>67898</v>
      </c>
      <c r="F479">
        <v>11503</v>
      </c>
      <c r="G479">
        <v>25263</v>
      </c>
      <c r="H479">
        <v>26700</v>
      </c>
      <c r="I479">
        <f t="shared" si="92"/>
        <v>0.48617285376133018</v>
      </c>
      <c r="J479">
        <f t="shared" si="93"/>
        <v>0.51382714623866987</v>
      </c>
      <c r="K479">
        <f t="shared" si="94"/>
        <v>0</v>
      </c>
      <c r="L479">
        <f t="shared" si="95"/>
        <v>0</v>
      </c>
      <c r="M479">
        <f t="shared" si="96"/>
        <v>0</v>
      </c>
      <c r="N479">
        <f t="shared" si="97"/>
        <v>0</v>
      </c>
      <c r="O479">
        <f t="shared" si="98"/>
        <v>1</v>
      </c>
      <c r="P479">
        <f t="shared" si="99"/>
        <v>0</v>
      </c>
      <c r="Q479">
        <f t="shared" si="100"/>
        <v>0</v>
      </c>
      <c r="R479">
        <f t="shared" si="101"/>
        <v>0</v>
      </c>
      <c r="S479">
        <f t="shared" si="102"/>
        <v>0</v>
      </c>
      <c r="T479">
        <f t="shared" si="103"/>
        <v>0</v>
      </c>
    </row>
    <row r="480" spans="1:20">
      <c r="A480" t="str">
        <f t="shared" si="91"/>
        <v>89-1</v>
      </c>
      <c r="B480">
        <v>89</v>
      </c>
      <c r="C480">
        <v>1</v>
      </c>
      <c r="D480" t="s">
        <v>3</v>
      </c>
      <c r="E480">
        <v>78376</v>
      </c>
      <c r="F480">
        <v>14198</v>
      </c>
      <c r="G480">
        <v>28754</v>
      </c>
      <c r="H480">
        <v>31259</v>
      </c>
      <c r="I480">
        <f t="shared" si="92"/>
        <v>0.47912952193691366</v>
      </c>
      <c r="J480">
        <f t="shared" si="93"/>
        <v>0.52087047806308628</v>
      </c>
      <c r="K480">
        <f t="shared" si="94"/>
        <v>0</v>
      </c>
      <c r="L480">
        <f t="shared" si="95"/>
        <v>0</v>
      </c>
      <c r="M480">
        <f t="shared" si="96"/>
        <v>0</v>
      </c>
      <c r="N480">
        <f t="shared" si="97"/>
        <v>1</v>
      </c>
      <c r="O480">
        <f t="shared" si="98"/>
        <v>0</v>
      </c>
      <c r="P480">
        <f t="shared" si="99"/>
        <v>0</v>
      </c>
      <c r="Q480">
        <f t="shared" si="100"/>
        <v>0</v>
      </c>
      <c r="R480">
        <f t="shared" si="101"/>
        <v>0</v>
      </c>
      <c r="S480">
        <f t="shared" si="102"/>
        <v>0</v>
      </c>
      <c r="T480">
        <f t="shared" si="103"/>
        <v>0</v>
      </c>
    </row>
    <row r="481" spans="1:20">
      <c r="A481" t="str">
        <f t="shared" si="91"/>
        <v>89-2</v>
      </c>
      <c r="B481">
        <v>89</v>
      </c>
      <c r="C481">
        <v>2</v>
      </c>
      <c r="D481" t="s">
        <v>6</v>
      </c>
      <c r="E481">
        <v>77731</v>
      </c>
      <c r="F481">
        <v>14374</v>
      </c>
      <c r="G481">
        <v>28569</v>
      </c>
      <c r="H481">
        <v>30203</v>
      </c>
      <c r="I481">
        <f t="shared" si="92"/>
        <v>0.48609882256857007</v>
      </c>
      <c r="J481">
        <f t="shared" si="93"/>
        <v>0.51390117743142993</v>
      </c>
      <c r="K481">
        <f t="shared" si="94"/>
        <v>0</v>
      </c>
      <c r="L481">
        <f t="shared" si="95"/>
        <v>0</v>
      </c>
      <c r="M481">
        <f t="shared" si="96"/>
        <v>0</v>
      </c>
      <c r="N481">
        <f t="shared" si="97"/>
        <v>0</v>
      </c>
      <c r="O481">
        <f t="shared" si="98"/>
        <v>1</v>
      </c>
      <c r="P481">
        <f t="shared" si="99"/>
        <v>0</v>
      </c>
      <c r="Q481">
        <f t="shared" si="100"/>
        <v>0</v>
      </c>
      <c r="R481">
        <f t="shared" si="101"/>
        <v>0</v>
      </c>
      <c r="S481">
        <f t="shared" si="102"/>
        <v>0</v>
      </c>
      <c r="T481">
        <f t="shared" si="103"/>
        <v>0</v>
      </c>
    </row>
    <row r="482" spans="1:20">
      <c r="A482" t="str">
        <f t="shared" si="91"/>
        <v>89-3</v>
      </c>
      <c r="B482">
        <v>89</v>
      </c>
      <c r="C482">
        <v>3</v>
      </c>
      <c r="D482" t="s">
        <v>9</v>
      </c>
      <c r="E482">
        <v>89134</v>
      </c>
      <c r="F482">
        <v>18320</v>
      </c>
      <c r="G482">
        <v>29287</v>
      </c>
      <c r="H482">
        <v>36660</v>
      </c>
      <c r="I482">
        <f t="shared" si="92"/>
        <v>0.44409904923650811</v>
      </c>
      <c r="J482">
        <f t="shared" si="93"/>
        <v>0.55590095076349189</v>
      </c>
      <c r="K482">
        <f t="shared" si="94"/>
        <v>0</v>
      </c>
      <c r="L482">
        <f t="shared" si="95"/>
        <v>0</v>
      </c>
      <c r="M482">
        <f t="shared" si="96"/>
        <v>1</v>
      </c>
      <c r="N482">
        <f t="shared" si="97"/>
        <v>0</v>
      </c>
      <c r="O482">
        <f t="shared" si="98"/>
        <v>0</v>
      </c>
      <c r="P482">
        <f t="shared" si="99"/>
        <v>0</v>
      </c>
      <c r="Q482">
        <f t="shared" si="100"/>
        <v>0</v>
      </c>
      <c r="R482">
        <f t="shared" si="101"/>
        <v>0</v>
      </c>
      <c r="S482">
        <f t="shared" si="102"/>
        <v>0</v>
      </c>
      <c r="T482">
        <f t="shared" si="103"/>
        <v>0</v>
      </c>
    </row>
    <row r="483" spans="1:20">
      <c r="A483" t="str">
        <f t="shared" si="91"/>
        <v>90-1</v>
      </c>
      <c r="B483">
        <v>90</v>
      </c>
      <c r="C483">
        <v>1</v>
      </c>
      <c r="D483" t="s">
        <v>3</v>
      </c>
      <c r="E483">
        <v>47143</v>
      </c>
      <c r="F483">
        <v>8808</v>
      </c>
      <c r="G483">
        <v>17074</v>
      </c>
      <c r="H483">
        <v>18426</v>
      </c>
      <c r="I483">
        <f t="shared" si="92"/>
        <v>0.48095774647887324</v>
      </c>
      <c r="J483">
        <f t="shared" si="93"/>
        <v>0.51904225352112676</v>
      </c>
      <c r="K483">
        <f t="shared" si="94"/>
        <v>0</v>
      </c>
      <c r="L483">
        <f t="shared" si="95"/>
        <v>0</v>
      </c>
      <c r="M483">
        <f t="shared" si="96"/>
        <v>0</v>
      </c>
      <c r="N483">
        <f t="shared" si="97"/>
        <v>0</v>
      </c>
      <c r="O483">
        <f t="shared" si="98"/>
        <v>1</v>
      </c>
      <c r="P483">
        <f t="shared" si="99"/>
        <v>0</v>
      </c>
      <c r="Q483">
        <f t="shared" si="100"/>
        <v>0</v>
      </c>
      <c r="R483">
        <f t="shared" si="101"/>
        <v>0</v>
      </c>
      <c r="S483">
        <f t="shared" si="102"/>
        <v>0</v>
      </c>
      <c r="T483">
        <f t="shared" si="103"/>
        <v>0</v>
      </c>
    </row>
    <row r="484" spans="1:20">
      <c r="A484" t="str">
        <f t="shared" si="91"/>
        <v>90-2</v>
      </c>
      <c r="B484">
        <v>90</v>
      </c>
      <c r="C484">
        <v>2</v>
      </c>
      <c r="D484" t="s">
        <v>6</v>
      </c>
      <c r="E484">
        <v>47715</v>
      </c>
      <c r="F484">
        <v>9187</v>
      </c>
      <c r="G484">
        <v>18792</v>
      </c>
      <c r="H484">
        <v>16697</v>
      </c>
      <c r="I484">
        <f t="shared" si="92"/>
        <v>0.52951618811462708</v>
      </c>
      <c r="J484">
        <f t="shared" si="93"/>
        <v>0.47048381188537292</v>
      </c>
      <c r="K484">
        <f t="shared" si="94"/>
        <v>0</v>
      </c>
      <c r="L484">
        <f t="shared" si="95"/>
        <v>0</v>
      </c>
      <c r="M484">
        <f t="shared" si="96"/>
        <v>0</v>
      </c>
      <c r="N484">
        <f t="shared" si="97"/>
        <v>0</v>
      </c>
      <c r="O484">
        <f t="shared" si="98"/>
        <v>0</v>
      </c>
      <c r="P484">
        <f t="shared" si="99"/>
        <v>0</v>
      </c>
      <c r="Q484">
        <f t="shared" si="100"/>
        <v>1</v>
      </c>
      <c r="R484">
        <f t="shared" si="101"/>
        <v>0</v>
      </c>
      <c r="S484">
        <f t="shared" si="102"/>
        <v>0</v>
      </c>
      <c r="T484">
        <f t="shared" si="103"/>
        <v>0</v>
      </c>
    </row>
    <row r="485" spans="1:20">
      <c r="A485" t="str">
        <f t="shared" si="91"/>
        <v>91-1</v>
      </c>
      <c r="B485">
        <v>91</v>
      </c>
      <c r="C485">
        <v>1</v>
      </c>
      <c r="D485" t="s">
        <v>3</v>
      </c>
      <c r="E485">
        <v>70321</v>
      </c>
      <c r="F485">
        <v>15996</v>
      </c>
      <c r="G485">
        <v>32892</v>
      </c>
      <c r="H485">
        <v>18745</v>
      </c>
      <c r="I485">
        <f t="shared" si="92"/>
        <v>0.63698510757789961</v>
      </c>
      <c r="J485">
        <f t="shared" si="93"/>
        <v>0.36301489242210044</v>
      </c>
      <c r="K485">
        <f t="shared" si="94"/>
        <v>0</v>
      </c>
      <c r="L485">
        <f t="shared" si="95"/>
        <v>0</v>
      </c>
      <c r="M485">
        <f t="shared" si="96"/>
        <v>0</v>
      </c>
      <c r="N485">
        <f t="shared" si="97"/>
        <v>0</v>
      </c>
      <c r="O485">
        <f t="shared" si="98"/>
        <v>0</v>
      </c>
      <c r="P485">
        <f t="shared" si="99"/>
        <v>0</v>
      </c>
      <c r="Q485">
        <f t="shared" si="100"/>
        <v>0</v>
      </c>
      <c r="R485">
        <f t="shared" si="101"/>
        <v>0</v>
      </c>
      <c r="S485">
        <f t="shared" si="102"/>
        <v>1</v>
      </c>
      <c r="T485">
        <f t="shared" si="103"/>
        <v>0</v>
      </c>
    </row>
    <row r="486" spans="1:20">
      <c r="A486" t="str">
        <f t="shared" si="91"/>
        <v>91-2</v>
      </c>
      <c r="B486">
        <v>91</v>
      </c>
      <c r="C486">
        <v>2</v>
      </c>
      <c r="D486" t="s">
        <v>6</v>
      </c>
      <c r="E486">
        <v>87168</v>
      </c>
      <c r="F486">
        <v>15239</v>
      </c>
      <c r="G486">
        <v>31153</v>
      </c>
      <c r="H486">
        <v>36475</v>
      </c>
      <c r="I486">
        <f t="shared" si="92"/>
        <v>0.46065239250014789</v>
      </c>
      <c r="J486">
        <f t="shared" si="93"/>
        <v>0.53934760749985211</v>
      </c>
      <c r="K486">
        <f t="shared" si="94"/>
        <v>0</v>
      </c>
      <c r="L486">
        <f t="shared" si="95"/>
        <v>0</v>
      </c>
      <c r="M486">
        <f t="shared" si="96"/>
        <v>0</v>
      </c>
      <c r="N486">
        <f t="shared" si="97"/>
        <v>1</v>
      </c>
      <c r="O486">
        <f t="shared" si="98"/>
        <v>0</v>
      </c>
      <c r="P486">
        <f t="shared" si="99"/>
        <v>0</v>
      </c>
      <c r="Q486">
        <f t="shared" si="100"/>
        <v>0</v>
      </c>
      <c r="R486">
        <f t="shared" si="101"/>
        <v>0</v>
      </c>
      <c r="S486">
        <f t="shared" si="102"/>
        <v>0</v>
      </c>
      <c r="T486">
        <f t="shared" si="103"/>
        <v>0</v>
      </c>
    </row>
    <row r="487" spans="1:20">
      <c r="A487" t="str">
        <f t="shared" si="91"/>
        <v>91-3</v>
      </c>
      <c r="B487">
        <v>91</v>
      </c>
      <c r="C487">
        <v>3</v>
      </c>
      <c r="D487" t="s">
        <v>9</v>
      </c>
      <c r="E487">
        <v>91976</v>
      </c>
      <c r="F487">
        <v>15792</v>
      </c>
      <c r="G487">
        <v>36098</v>
      </c>
      <c r="H487">
        <v>35772</v>
      </c>
      <c r="I487">
        <f t="shared" si="92"/>
        <v>0.5022679838597468</v>
      </c>
      <c r="J487">
        <f t="shared" si="93"/>
        <v>0.49773201614025325</v>
      </c>
      <c r="K487">
        <f t="shared" si="94"/>
        <v>0</v>
      </c>
      <c r="L487">
        <f t="shared" si="95"/>
        <v>0</v>
      </c>
      <c r="M487">
        <f t="shared" si="96"/>
        <v>0</v>
      </c>
      <c r="N487">
        <f t="shared" si="97"/>
        <v>0</v>
      </c>
      <c r="O487">
        <f t="shared" si="98"/>
        <v>0</v>
      </c>
      <c r="P487">
        <f t="shared" si="99"/>
        <v>1</v>
      </c>
      <c r="Q487">
        <f t="shared" si="100"/>
        <v>0</v>
      </c>
      <c r="R487">
        <f t="shared" si="101"/>
        <v>0</v>
      </c>
      <c r="S487">
        <f t="shared" si="102"/>
        <v>0</v>
      </c>
      <c r="T487">
        <f t="shared" si="103"/>
        <v>0</v>
      </c>
    </row>
    <row r="488" spans="1:20">
      <c r="A488" t="str">
        <f t="shared" si="91"/>
        <v>91-4</v>
      </c>
      <c r="B488">
        <v>91</v>
      </c>
      <c r="C488">
        <v>4</v>
      </c>
      <c r="D488" t="s">
        <v>12</v>
      </c>
      <c r="E488">
        <v>92032</v>
      </c>
      <c r="F488">
        <v>14537</v>
      </c>
      <c r="G488">
        <v>36090</v>
      </c>
      <c r="H488">
        <v>37558</v>
      </c>
      <c r="I488">
        <f t="shared" si="92"/>
        <v>0.49003367369107104</v>
      </c>
      <c r="J488">
        <f t="shared" si="93"/>
        <v>0.50996632630892891</v>
      </c>
      <c r="K488">
        <f t="shared" si="94"/>
        <v>0</v>
      </c>
      <c r="L488">
        <f t="shared" si="95"/>
        <v>0</v>
      </c>
      <c r="M488">
        <f t="shared" si="96"/>
        <v>0</v>
      </c>
      <c r="N488">
        <f t="shared" si="97"/>
        <v>0</v>
      </c>
      <c r="O488">
        <f t="shared" si="98"/>
        <v>1</v>
      </c>
      <c r="P488">
        <f t="shared" si="99"/>
        <v>0</v>
      </c>
      <c r="Q488">
        <f t="shared" si="100"/>
        <v>0</v>
      </c>
      <c r="R488">
        <f t="shared" si="101"/>
        <v>0</v>
      </c>
      <c r="S488">
        <f t="shared" si="102"/>
        <v>0</v>
      </c>
      <c r="T488">
        <f t="shared" si="103"/>
        <v>0</v>
      </c>
    </row>
    <row r="489" spans="1:20">
      <c r="A489" t="str">
        <f t="shared" si="91"/>
        <v>91-5</v>
      </c>
      <c r="B489">
        <v>91</v>
      </c>
      <c r="C489">
        <v>5</v>
      </c>
      <c r="D489" t="s">
        <v>15</v>
      </c>
      <c r="E489">
        <v>66570</v>
      </c>
      <c r="F489">
        <v>10079</v>
      </c>
      <c r="G489">
        <v>29536</v>
      </c>
      <c r="H489">
        <v>24612</v>
      </c>
      <c r="I489">
        <f t="shared" si="92"/>
        <v>0.54546797665657087</v>
      </c>
      <c r="J489">
        <f t="shared" si="93"/>
        <v>0.45453202334342913</v>
      </c>
      <c r="K489">
        <f t="shared" si="94"/>
        <v>0</v>
      </c>
      <c r="L489">
        <f t="shared" si="95"/>
        <v>0</v>
      </c>
      <c r="M489">
        <f t="shared" si="96"/>
        <v>0</v>
      </c>
      <c r="N489">
        <f t="shared" si="97"/>
        <v>0</v>
      </c>
      <c r="O489">
        <f t="shared" si="98"/>
        <v>0</v>
      </c>
      <c r="P489">
        <f t="shared" si="99"/>
        <v>0</v>
      </c>
      <c r="Q489">
        <f t="shared" si="100"/>
        <v>1</v>
      </c>
      <c r="R489">
        <f t="shared" si="101"/>
        <v>0</v>
      </c>
      <c r="S489">
        <f t="shared" si="102"/>
        <v>0</v>
      </c>
      <c r="T489">
        <f t="shared" si="103"/>
        <v>0</v>
      </c>
    </row>
    <row r="490" spans="1:20">
      <c r="A490" t="str">
        <f t="shared" si="91"/>
        <v>91-6</v>
      </c>
      <c r="B490">
        <v>91</v>
      </c>
      <c r="C490">
        <v>6</v>
      </c>
      <c r="D490" t="s">
        <v>55</v>
      </c>
      <c r="E490">
        <v>76078</v>
      </c>
      <c r="F490">
        <v>13615</v>
      </c>
      <c r="G490">
        <v>33781</v>
      </c>
      <c r="H490">
        <v>25673</v>
      </c>
      <c r="I490">
        <f t="shared" si="92"/>
        <v>0.56818716991287377</v>
      </c>
      <c r="J490">
        <f t="shared" si="93"/>
        <v>0.43181283008712618</v>
      </c>
      <c r="K490">
        <f t="shared" si="94"/>
        <v>0</v>
      </c>
      <c r="L490">
        <f t="shared" si="95"/>
        <v>0</v>
      </c>
      <c r="M490">
        <f t="shared" si="96"/>
        <v>0</v>
      </c>
      <c r="N490">
        <f t="shared" si="97"/>
        <v>0</v>
      </c>
      <c r="O490">
        <f t="shared" si="98"/>
        <v>0</v>
      </c>
      <c r="P490">
        <f t="shared" si="99"/>
        <v>0</v>
      </c>
      <c r="Q490">
        <f t="shared" si="100"/>
        <v>0</v>
      </c>
      <c r="R490">
        <f t="shared" si="101"/>
        <v>1</v>
      </c>
      <c r="S490">
        <f t="shared" si="102"/>
        <v>0</v>
      </c>
      <c r="T490">
        <f t="shared" si="103"/>
        <v>0</v>
      </c>
    </row>
    <row r="491" spans="1:20">
      <c r="A491" t="str">
        <f t="shared" si="91"/>
        <v>91-7</v>
      </c>
      <c r="B491">
        <v>91</v>
      </c>
      <c r="C491">
        <v>7</v>
      </c>
      <c r="D491" t="s">
        <v>58</v>
      </c>
      <c r="E491">
        <v>71630</v>
      </c>
      <c r="F491">
        <v>13980</v>
      </c>
      <c r="G491">
        <v>29601</v>
      </c>
      <c r="H491">
        <v>25026</v>
      </c>
      <c r="I491">
        <f t="shared" si="92"/>
        <v>0.54187489702894176</v>
      </c>
      <c r="J491">
        <f t="shared" si="93"/>
        <v>0.4581251029710583</v>
      </c>
      <c r="K491">
        <f t="shared" si="94"/>
        <v>0</v>
      </c>
      <c r="L491">
        <f t="shared" si="95"/>
        <v>0</v>
      </c>
      <c r="M491">
        <f t="shared" si="96"/>
        <v>0</v>
      </c>
      <c r="N491">
        <f t="shared" si="97"/>
        <v>0</v>
      </c>
      <c r="O491">
        <f t="shared" si="98"/>
        <v>0</v>
      </c>
      <c r="P491">
        <f t="shared" si="99"/>
        <v>0</v>
      </c>
      <c r="Q491">
        <f t="shared" si="100"/>
        <v>1</v>
      </c>
      <c r="R491">
        <f t="shared" si="101"/>
        <v>0</v>
      </c>
      <c r="S491">
        <f t="shared" si="102"/>
        <v>0</v>
      </c>
      <c r="T491">
        <f t="shared" si="103"/>
        <v>0</v>
      </c>
    </row>
    <row r="492" spans="1:20">
      <c r="A492" t="str">
        <f t="shared" si="91"/>
        <v>91-8</v>
      </c>
      <c r="B492">
        <v>91</v>
      </c>
      <c r="C492">
        <v>8</v>
      </c>
      <c r="D492" t="s">
        <v>60</v>
      </c>
      <c r="E492">
        <v>75241</v>
      </c>
      <c r="F492">
        <v>14505</v>
      </c>
      <c r="G492">
        <v>30969</v>
      </c>
      <c r="H492">
        <v>26243</v>
      </c>
      <c r="I492">
        <f t="shared" si="92"/>
        <v>0.54130252394602529</v>
      </c>
      <c r="J492">
        <f t="shared" si="93"/>
        <v>0.45869747605397471</v>
      </c>
      <c r="K492">
        <f t="shared" si="94"/>
        <v>0</v>
      </c>
      <c r="L492">
        <f t="shared" si="95"/>
        <v>0</v>
      </c>
      <c r="M492">
        <f t="shared" si="96"/>
        <v>0</v>
      </c>
      <c r="N492">
        <f t="shared" si="97"/>
        <v>0</v>
      </c>
      <c r="O492">
        <f t="shared" si="98"/>
        <v>0</v>
      </c>
      <c r="P492">
        <f t="shared" si="99"/>
        <v>0</v>
      </c>
      <c r="Q492">
        <f t="shared" si="100"/>
        <v>1</v>
      </c>
      <c r="R492">
        <f t="shared" si="101"/>
        <v>0</v>
      </c>
      <c r="S492">
        <f t="shared" si="102"/>
        <v>0</v>
      </c>
      <c r="T492">
        <f t="shared" si="103"/>
        <v>0</v>
      </c>
    </row>
    <row r="493" spans="1:20">
      <c r="A493" t="str">
        <f t="shared" si="91"/>
        <v>91-9</v>
      </c>
      <c r="B493">
        <v>91</v>
      </c>
      <c r="C493">
        <v>9</v>
      </c>
      <c r="D493" t="s">
        <v>63</v>
      </c>
      <c r="E493">
        <v>75958</v>
      </c>
      <c r="F493">
        <v>13835</v>
      </c>
      <c r="G493">
        <v>30865</v>
      </c>
      <c r="H493">
        <v>27999</v>
      </c>
      <c r="I493">
        <f t="shared" si="92"/>
        <v>0.52434425115520522</v>
      </c>
      <c r="J493">
        <f t="shared" si="93"/>
        <v>0.47565574884479478</v>
      </c>
      <c r="K493">
        <f t="shared" si="94"/>
        <v>0</v>
      </c>
      <c r="L493">
        <f t="shared" si="95"/>
        <v>0</v>
      </c>
      <c r="M493">
        <f t="shared" si="96"/>
        <v>0</v>
      </c>
      <c r="N493">
        <f t="shared" si="97"/>
        <v>0</v>
      </c>
      <c r="O493">
        <f t="shared" si="98"/>
        <v>0</v>
      </c>
      <c r="P493">
        <f t="shared" si="99"/>
        <v>0</v>
      </c>
      <c r="Q493">
        <f t="shared" si="100"/>
        <v>1</v>
      </c>
      <c r="R493">
        <f t="shared" si="101"/>
        <v>0</v>
      </c>
      <c r="S493">
        <f t="shared" si="102"/>
        <v>0</v>
      </c>
      <c r="T493">
        <f t="shared" si="103"/>
        <v>0</v>
      </c>
    </row>
    <row r="494" spans="1:20">
      <c r="A494" t="str">
        <f t="shared" si="91"/>
        <v>91-10</v>
      </c>
      <c r="B494">
        <v>91</v>
      </c>
      <c r="C494">
        <v>10</v>
      </c>
      <c r="D494" t="s">
        <v>120</v>
      </c>
      <c r="E494">
        <v>60594</v>
      </c>
      <c r="F494">
        <v>12538</v>
      </c>
      <c r="G494">
        <v>26678</v>
      </c>
      <c r="H494">
        <v>18756</v>
      </c>
      <c r="I494">
        <f t="shared" si="92"/>
        <v>0.58718140599550994</v>
      </c>
      <c r="J494">
        <f t="shared" si="93"/>
        <v>0.41281859400449</v>
      </c>
      <c r="K494">
        <f t="shared" si="94"/>
        <v>0</v>
      </c>
      <c r="L494">
        <f t="shared" si="95"/>
        <v>0</v>
      </c>
      <c r="M494">
        <f t="shared" si="96"/>
        <v>0</v>
      </c>
      <c r="N494">
        <f t="shared" si="97"/>
        <v>0</v>
      </c>
      <c r="O494">
        <f t="shared" si="98"/>
        <v>0</v>
      </c>
      <c r="P494">
        <f t="shared" si="99"/>
        <v>0</v>
      </c>
      <c r="Q494">
        <f t="shared" si="100"/>
        <v>0</v>
      </c>
      <c r="R494">
        <f t="shared" si="101"/>
        <v>1</v>
      </c>
      <c r="S494">
        <f t="shared" si="102"/>
        <v>0</v>
      </c>
      <c r="T494">
        <f t="shared" si="103"/>
        <v>0</v>
      </c>
    </row>
    <row r="495" spans="1:20">
      <c r="A495" t="str">
        <f t="shared" si="91"/>
        <v>92-1</v>
      </c>
      <c r="B495">
        <v>92</v>
      </c>
      <c r="C495">
        <v>1</v>
      </c>
      <c r="D495" t="s">
        <v>3</v>
      </c>
      <c r="E495">
        <v>59623</v>
      </c>
      <c r="F495">
        <v>13306</v>
      </c>
      <c r="G495">
        <v>30926</v>
      </c>
      <c r="H495">
        <v>13278</v>
      </c>
      <c r="I495">
        <f t="shared" si="92"/>
        <v>0.69961994389647997</v>
      </c>
      <c r="J495">
        <f t="shared" si="93"/>
        <v>0.30038005610352003</v>
      </c>
      <c r="K495">
        <f t="shared" si="94"/>
        <v>0</v>
      </c>
      <c r="L495">
        <f t="shared" si="95"/>
        <v>0</v>
      </c>
      <c r="M495">
        <f t="shared" si="96"/>
        <v>0</v>
      </c>
      <c r="N495">
        <f t="shared" si="97"/>
        <v>0</v>
      </c>
      <c r="O495">
        <f t="shared" si="98"/>
        <v>0</v>
      </c>
      <c r="P495">
        <f t="shared" si="99"/>
        <v>0</v>
      </c>
      <c r="Q495">
        <f t="shared" si="100"/>
        <v>0</v>
      </c>
      <c r="R495">
        <f t="shared" si="101"/>
        <v>0</v>
      </c>
      <c r="S495">
        <f t="shared" si="102"/>
        <v>1</v>
      </c>
      <c r="T495">
        <f t="shared" si="103"/>
        <v>0</v>
      </c>
    </row>
    <row r="496" spans="1:20">
      <c r="A496" t="str">
        <f t="shared" si="91"/>
        <v>92-2</v>
      </c>
      <c r="B496">
        <v>92</v>
      </c>
      <c r="C496">
        <v>2</v>
      </c>
      <c r="D496" t="s">
        <v>6</v>
      </c>
      <c r="E496">
        <v>63523</v>
      </c>
      <c r="F496">
        <v>10938</v>
      </c>
      <c r="G496">
        <v>25875</v>
      </c>
      <c r="H496">
        <v>24717</v>
      </c>
      <c r="I496">
        <f t="shared" si="92"/>
        <v>0.51144449715370022</v>
      </c>
      <c r="J496">
        <f t="shared" si="93"/>
        <v>0.48855550284629978</v>
      </c>
      <c r="K496">
        <f t="shared" si="94"/>
        <v>0</v>
      </c>
      <c r="L496">
        <f t="shared" si="95"/>
        <v>0</v>
      </c>
      <c r="M496">
        <f t="shared" si="96"/>
        <v>0</v>
      </c>
      <c r="N496">
        <f t="shared" si="97"/>
        <v>0</v>
      </c>
      <c r="O496">
        <f t="shared" si="98"/>
        <v>0</v>
      </c>
      <c r="P496">
        <f t="shared" si="99"/>
        <v>1</v>
      </c>
      <c r="Q496">
        <f t="shared" si="100"/>
        <v>0</v>
      </c>
      <c r="R496">
        <f t="shared" si="101"/>
        <v>0</v>
      </c>
      <c r="S496">
        <f t="shared" si="102"/>
        <v>0</v>
      </c>
      <c r="T496">
        <f t="shared" si="103"/>
        <v>0</v>
      </c>
    </row>
    <row r="497" spans="1:20">
      <c r="A497" t="str">
        <f t="shared" si="91"/>
        <v>92-3</v>
      </c>
      <c r="B497">
        <v>92</v>
      </c>
      <c r="C497">
        <v>3</v>
      </c>
      <c r="D497" t="s">
        <v>9</v>
      </c>
      <c r="E497">
        <v>76516</v>
      </c>
      <c r="F497">
        <v>13870</v>
      </c>
      <c r="G497">
        <v>26217</v>
      </c>
      <c r="H497">
        <v>33784</v>
      </c>
      <c r="I497">
        <f t="shared" si="92"/>
        <v>0.43694271762137299</v>
      </c>
      <c r="J497">
        <f t="shared" si="93"/>
        <v>0.56305728237862707</v>
      </c>
      <c r="K497">
        <f t="shared" si="94"/>
        <v>0</v>
      </c>
      <c r="L497">
        <f t="shared" si="95"/>
        <v>0</v>
      </c>
      <c r="M497">
        <f t="shared" si="96"/>
        <v>1</v>
      </c>
      <c r="N497">
        <f t="shared" si="97"/>
        <v>0</v>
      </c>
      <c r="O497">
        <f t="shared" si="98"/>
        <v>0</v>
      </c>
      <c r="P497">
        <f t="shared" si="99"/>
        <v>0</v>
      </c>
      <c r="Q497">
        <f t="shared" si="100"/>
        <v>0</v>
      </c>
      <c r="R497">
        <f t="shared" si="101"/>
        <v>0</v>
      </c>
      <c r="S497">
        <f t="shared" si="102"/>
        <v>0</v>
      </c>
      <c r="T497">
        <f t="shared" si="103"/>
        <v>0</v>
      </c>
    </row>
    <row r="498" spans="1:20">
      <c r="A498" t="str">
        <f t="shared" si="91"/>
        <v>92-4</v>
      </c>
      <c r="B498">
        <v>92</v>
      </c>
      <c r="C498">
        <v>4</v>
      </c>
      <c r="D498" t="s">
        <v>12</v>
      </c>
      <c r="E498">
        <v>70809</v>
      </c>
      <c r="F498">
        <v>13340</v>
      </c>
      <c r="G498">
        <v>33330</v>
      </c>
      <c r="H498">
        <v>21587</v>
      </c>
      <c r="I498">
        <f t="shared" si="92"/>
        <v>0.6069158912540743</v>
      </c>
      <c r="J498">
        <f t="shared" si="93"/>
        <v>0.39308410874592564</v>
      </c>
      <c r="K498">
        <f t="shared" si="94"/>
        <v>0</v>
      </c>
      <c r="L498">
        <f t="shared" si="95"/>
        <v>0</v>
      </c>
      <c r="M498">
        <f t="shared" si="96"/>
        <v>0</v>
      </c>
      <c r="N498">
        <f t="shared" si="97"/>
        <v>0</v>
      </c>
      <c r="O498">
        <f t="shared" si="98"/>
        <v>0</v>
      </c>
      <c r="P498">
        <f t="shared" si="99"/>
        <v>0</v>
      </c>
      <c r="Q498">
        <f t="shared" si="100"/>
        <v>0</v>
      </c>
      <c r="R498">
        <f t="shared" si="101"/>
        <v>0</v>
      </c>
      <c r="S498">
        <f t="shared" si="102"/>
        <v>1</v>
      </c>
      <c r="T498">
        <f t="shared" si="103"/>
        <v>0</v>
      </c>
    </row>
    <row r="499" spans="1:20">
      <c r="A499" t="str">
        <f t="shared" si="91"/>
        <v>92-5</v>
      </c>
      <c r="B499">
        <v>92</v>
      </c>
      <c r="C499">
        <v>5</v>
      </c>
      <c r="D499" t="s">
        <v>15</v>
      </c>
      <c r="E499">
        <v>68764</v>
      </c>
      <c r="F499">
        <v>12292</v>
      </c>
      <c r="G499">
        <v>26658</v>
      </c>
      <c r="H499">
        <v>27702</v>
      </c>
      <c r="I499">
        <f t="shared" si="92"/>
        <v>0.4903973509933775</v>
      </c>
      <c r="J499">
        <f t="shared" si="93"/>
        <v>0.50960264900662255</v>
      </c>
      <c r="K499">
        <f t="shared" si="94"/>
        <v>0</v>
      </c>
      <c r="L499">
        <f t="shared" si="95"/>
        <v>0</v>
      </c>
      <c r="M499">
        <f t="shared" si="96"/>
        <v>0</v>
      </c>
      <c r="N499">
        <f t="shared" si="97"/>
        <v>0</v>
      </c>
      <c r="O499">
        <f t="shared" si="98"/>
        <v>1</v>
      </c>
      <c r="P499">
        <f t="shared" si="99"/>
        <v>0</v>
      </c>
      <c r="Q499">
        <f t="shared" si="100"/>
        <v>0</v>
      </c>
      <c r="R499">
        <f t="shared" si="101"/>
        <v>0</v>
      </c>
      <c r="S499">
        <f t="shared" si="102"/>
        <v>0</v>
      </c>
      <c r="T499">
        <f t="shared" si="103"/>
        <v>0</v>
      </c>
    </row>
    <row r="500" spans="1:20">
      <c r="A500" t="str">
        <f t="shared" si="91"/>
        <v>92-6</v>
      </c>
      <c r="B500">
        <v>92</v>
      </c>
      <c r="C500">
        <v>6</v>
      </c>
      <c r="D500" t="s">
        <v>55</v>
      </c>
      <c r="E500">
        <v>73415</v>
      </c>
      <c r="F500">
        <v>10990</v>
      </c>
      <c r="G500">
        <v>18785</v>
      </c>
      <c r="H500">
        <v>41670</v>
      </c>
      <c r="I500">
        <f t="shared" si="92"/>
        <v>0.31072698701513524</v>
      </c>
      <c r="J500">
        <f t="shared" si="93"/>
        <v>0.68927301298486476</v>
      </c>
      <c r="K500">
        <f t="shared" si="94"/>
        <v>0</v>
      </c>
      <c r="L500">
        <f t="shared" si="95"/>
        <v>1</v>
      </c>
      <c r="M500">
        <f t="shared" si="96"/>
        <v>0</v>
      </c>
      <c r="N500">
        <f t="shared" si="97"/>
        <v>0</v>
      </c>
      <c r="O500">
        <f t="shared" si="98"/>
        <v>0</v>
      </c>
      <c r="P500">
        <f t="shared" si="99"/>
        <v>0</v>
      </c>
      <c r="Q500">
        <f t="shared" si="100"/>
        <v>0</v>
      </c>
      <c r="R500">
        <f t="shared" si="101"/>
        <v>0</v>
      </c>
      <c r="S500">
        <f t="shared" si="102"/>
        <v>0</v>
      </c>
      <c r="T500">
        <f t="shared" si="103"/>
        <v>0</v>
      </c>
    </row>
    <row r="501" spans="1:20">
      <c r="A501" t="str">
        <f t="shared" si="91"/>
        <v>92-7</v>
      </c>
      <c r="B501">
        <v>92</v>
      </c>
      <c r="C501">
        <v>7</v>
      </c>
      <c r="D501" t="s">
        <v>58</v>
      </c>
      <c r="E501">
        <v>83781</v>
      </c>
      <c r="F501">
        <v>13036</v>
      </c>
      <c r="G501">
        <v>26469</v>
      </c>
      <c r="H501">
        <v>41617</v>
      </c>
      <c r="I501">
        <f t="shared" si="92"/>
        <v>0.38875833504685253</v>
      </c>
      <c r="J501">
        <f t="shared" si="93"/>
        <v>0.61124166495314747</v>
      </c>
      <c r="K501">
        <f t="shared" si="94"/>
        <v>0</v>
      </c>
      <c r="L501">
        <f t="shared" si="95"/>
        <v>1</v>
      </c>
      <c r="M501">
        <f t="shared" si="96"/>
        <v>0</v>
      </c>
      <c r="N501">
        <f t="shared" si="97"/>
        <v>0</v>
      </c>
      <c r="O501">
        <f t="shared" si="98"/>
        <v>0</v>
      </c>
      <c r="P501">
        <f t="shared" si="99"/>
        <v>0</v>
      </c>
      <c r="Q501">
        <f t="shared" si="100"/>
        <v>0</v>
      </c>
      <c r="R501">
        <f t="shared" si="101"/>
        <v>0</v>
      </c>
      <c r="S501">
        <f t="shared" si="102"/>
        <v>0</v>
      </c>
      <c r="T501">
        <f t="shared" si="103"/>
        <v>0</v>
      </c>
    </row>
    <row r="502" spans="1:20">
      <c r="A502" t="str">
        <f t="shared" si="91"/>
        <v>92-8</v>
      </c>
      <c r="B502">
        <v>92</v>
      </c>
      <c r="C502">
        <v>8</v>
      </c>
      <c r="D502" t="s">
        <v>60</v>
      </c>
      <c r="E502">
        <v>67007</v>
      </c>
      <c r="F502">
        <v>10665</v>
      </c>
      <c r="G502">
        <v>24397</v>
      </c>
      <c r="H502">
        <v>29790</v>
      </c>
      <c r="I502">
        <f t="shared" si="92"/>
        <v>0.45023714174986618</v>
      </c>
      <c r="J502">
        <f t="shared" si="93"/>
        <v>0.54976285825013382</v>
      </c>
      <c r="K502">
        <f t="shared" si="94"/>
        <v>0</v>
      </c>
      <c r="L502">
        <f t="shared" si="95"/>
        <v>0</v>
      </c>
      <c r="M502">
        <f t="shared" si="96"/>
        <v>0</v>
      </c>
      <c r="N502">
        <f t="shared" si="97"/>
        <v>1</v>
      </c>
      <c r="O502">
        <f t="shared" si="98"/>
        <v>0</v>
      </c>
      <c r="P502">
        <f t="shared" si="99"/>
        <v>0</v>
      </c>
      <c r="Q502">
        <f t="shared" si="100"/>
        <v>0</v>
      </c>
      <c r="R502">
        <f t="shared" si="101"/>
        <v>0</v>
      </c>
      <c r="S502">
        <f t="shared" si="102"/>
        <v>0</v>
      </c>
      <c r="T502">
        <f t="shared" si="103"/>
        <v>0</v>
      </c>
    </row>
    <row r="503" spans="1:20">
      <c r="A503" t="str">
        <f t="shared" si="91"/>
        <v>92-9</v>
      </c>
      <c r="B503">
        <v>92</v>
      </c>
      <c r="C503">
        <v>9</v>
      </c>
      <c r="D503" t="s">
        <v>63</v>
      </c>
      <c r="E503">
        <v>61044</v>
      </c>
      <c r="F503">
        <v>9877</v>
      </c>
      <c r="G503">
        <v>17127</v>
      </c>
      <c r="H503">
        <v>32250</v>
      </c>
      <c r="I503">
        <f t="shared" si="92"/>
        <v>0.3468618992648399</v>
      </c>
      <c r="J503">
        <f t="shared" si="93"/>
        <v>0.6531381007351601</v>
      </c>
      <c r="K503">
        <f t="shared" si="94"/>
        <v>0</v>
      </c>
      <c r="L503">
        <f t="shared" si="95"/>
        <v>1</v>
      </c>
      <c r="M503">
        <f t="shared" si="96"/>
        <v>0</v>
      </c>
      <c r="N503">
        <f t="shared" si="97"/>
        <v>0</v>
      </c>
      <c r="O503">
        <f t="shared" si="98"/>
        <v>0</v>
      </c>
      <c r="P503">
        <f t="shared" si="99"/>
        <v>0</v>
      </c>
      <c r="Q503">
        <f t="shared" si="100"/>
        <v>0</v>
      </c>
      <c r="R503">
        <f t="shared" si="101"/>
        <v>0</v>
      </c>
      <c r="S503">
        <f t="shared" si="102"/>
        <v>0</v>
      </c>
      <c r="T503">
        <f t="shared" si="103"/>
        <v>0</v>
      </c>
    </row>
    <row r="504" spans="1:20">
      <c r="A504" t="str">
        <f t="shared" si="91"/>
        <v>92-10</v>
      </c>
      <c r="B504">
        <v>92</v>
      </c>
      <c r="C504">
        <v>10</v>
      </c>
      <c r="D504" t="s">
        <v>120</v>
      </c>
      <c r="E504">
        <v>71670</v>
      </c>
      <c r="F504">
        <v>12808</v>
      </c>
      <c r="G504">
        <v>30122</v>
      </c>
      <c r="H504">
        <v>26225</v>
      </c>
      <c r="I504">
        <f t="shared" si="92"/>
        <v>0.53458036807638387</v>
      </c>
      <c r="J504">
        <f t="shared" si="93"/>
        <v>0.46541963192361618</v>
      </c>
      <c r="K504">
        <f t="shared" si="94"/>
        <v>0</v>
      </c>
      <c r="L504">
        <f t="shared" si="95"/>
        <v>0</v>
      </c>
      <c r="M504">
        <f t="shared" si="96"/>
        <v>0</v>
      </c>
      <c r="N504">
        <f t="shared" si="97"/>
        <v>0</v>
      </c>
      <c r="O504">
        <f t="shared" si="98"/>
        <v>0</v>
      </c>
      <c r="P504">
        <f t="shared" si="99"/>
        <v>0</v>
      </c>
      <c r="Q504">
        <f t="shared" si="100"/>
        <v>1</v>
      </c>
      <c r="R504">
        <f t="shared" si="101"/>
        <v>0</v>
      </c>
      <c r="S504">
        <f t="shared" si="102"/>
        <v>0</v>
      </c>
      <c r="T504">
        <f t="shared" si="103"/>
        <v>0</v>
      </c>
    </row>
    <row r="505" spans="1:20">
      <c r="A505" t="str">
        <f t="shared" si="91"/>
        <v>92-11</v>
      </c>
      <c r="B505">
        <v>92</v>
      </c>
      <c r="C505">
        <v>11</v>
      </c>
      <c r="D505" t="s">
        <v>123</v>
      </c>
      <c r="E505">
        <v>67321</v>
      </c>
      <c r="F505">
        <v>12748</v>
      </c>
      <c r="G505">
        <v>34353</v>
      </c>
      <c r="H505">
        <v>18034</v>
      </c>
      <c r="I505">
        <f t="shared" si="92"/>
        <v>0.65575429018649667</v>
      </c>
      <c r="J505">
        <f t="shared" si="93"/>
        <v>0.34424570981350333</v>
      </c>
      <c r="K505">
        <f t="shared" si="94"/>
        <v>0</v>
      </c>
      <c r="L505">
        <f t="shared" si="95"/>
        <v>0</v>
      </c>
      <c r="M505">
        <f t="shared" si="96"/>
        <v>0</v>
      </c>
      <c r="N505">
        <f t="shared" si="97"/>
        <v>0</v>
      </c>
      <c r="O505">
        <f t="shared" si="98"/>
        <v>0</v>
      </c>
      <c r="P505">
        <f t="shared" si="99"/>
        <v>0</v>
      </c>
      <c r="Q505">
        <f t="shared" si="100"/>
        <v>0</v>
      </c>
      <c r="R505">
        <f t="shared" si="101"/>
        <v>0</v>
      </c>
      <c r="S505">
        <f t="shared" si="102"/>
        <v>1</v>
      </c>
      <c r="T505">
        <f t="shared" si="103"/>
        <v>0</v>
      </c>
    </row>
    <row r="506" spans="1:20">
      <c r="A506" t="str">
        <f t="shared" si="91"/>
        <v>92-12</v>
      </c>
      <c r="B506">
        <v>92</v>
      </c>
      <c r="C506">
        <v>12</v>
      </c>
      <c r="D506" t="s">
        <v>125</v>
      </c>
      <c r="E506">
        <v>89831</v>
      </c>
      <c r="F506">
        <v>14985</v>
      </c>
      <c r="G506">
        <v>38311</v>
      </c>
      <c r="H506">
        <v>33278</v>
      </c>
      <c r="I506">
        <f t="shared" si="92"/>
        <v>0.53515204849907105</v>
      </c>
      <c r="J506">
        <f t="shared" si="93"/>
        <v>0.46484795150092889</v>
      </c>
      <c r="K506">
        <f t="shared" si="94"/>
        <v>0</v>
      </c>
      <c r="L506">
        <f t="shared" si="95"/>
        <v>0</v>
      </c>
      <c r="M506">
        <f t="shared" si="96"/>
        <v>0</v>
      </c>
      <c r="N506">
        <f t="shared" si="97"/>
        <v>0</v>
      </c>
      <c r="O506">
        <f t="shared" si="98"/>
        <v>0</v>
      </c>
      <c r="P506">
        <f t="shared" si="99"/>
        <v>0</v>
      </c>
      <c r="Q506">
        <f t="shared" si="100"/>
        <v>1</v>
      </c>
      <c r="R506">
        <f t="shared" si="101"/>
        <v>0</v>
      </c>
      <c r="S506">
        <f t="shared" si="102"/>
        <v>0</v>
      </c>
      <c r="T506">
        <f t="shared" si="103"/>
        <v>0</v>
      </c>
    </row>
    <row r="507" spans="1:20">
      <c r="A507" t="str">
        <f t="shared" si="91"/>
        <v>92-13</v>
      </c>
      <c r="B507">
        <v>92</v>
      </c>
      <c r="C507">
        <v>13</v>
      </c>
      <c r="D507" t="s">
        <v>128</v>
      </c>
      <c r="E507">
        <v>85817</v>
      </c>
      <c r="F507">
        <v>13196</v>
      </c>
      <c r="G507">
        <v>36558</v>
      </c>
      <c r="H507">
        <v>32884</v>
      </c>
      <c r="I507">
        <f t="shared" si="92"/>
        <v>0.5264537311713372</v>
      </c>
      <c r="J507">
        <f t="shared" si="93"/>
        <v>0.47354626882866274</v>
      </c>
      <c r="K507">
        <f t="shared" si="94"/>
        <v>0</v>
      </c>
      <c r="L507">
        <f t="shared" si="95"/>
        <v>0</v>
      </c>
      <c r="M507">
        <f t="shared" si="96"/>
        <v>0</v>
      </c>
      <c r="N507">
        <f t="shared" si="97"/>
        <v>0</v>
      </c>
      <c r="O507">
        <f t="shared" si="98"/>
        <v>0</v>
      </c>
      <c r="P507">
        <f t="shared" si="99"/>
        <v>0</v>
      </c>
      <c r="Q507">
        <f t="shared" si="100"/>
        <v>1</v>
      </c>
      <c r="R507">
        <f t="shared" si="101"/>
        <v>0</v>
      </c>
      <c r="S507">
        <f t="shared" si="102"/>
        <v>0</v>
      </c>
      <c r="T507">
        <f t="shared" si="103"/>
        <v>0</v>
      </c>
    </row>
    <row r="508" spans="1:20">
      <c r="A508" t="str">
        <f t="shared" si="91"/>
        <v>93-1</v>
      </c>
      <c r="B508">
        <v>93</v>
      </c>
      <c r="C508">
        <v>1</v>
      </c>
      <c r="D508" t="s">
        <v>3</v>
      </c>
      <c r="E508">
        <v>55129</v>
      </c>
      <c r="F508">
        <v>14018</v>
      </c>
      <c r="G508">
        <v>28558</v>
      </c>
      <c r="H508">
        <v>10845</v>
      </c>
      <c r="I508">
        <f t="shared" si="92"/>
        <v>0.72476714970941303</v>
      </c>
      <c r="J508">
        <f t="shared" si="93"/>
        <v>0.27523285029058703</v>
      </c>
      <c r="K508">
        <f t="shared" si="94"/>
        <v>0</v>
      </c>
      <c r="L508">
        <f t="shared" si="95"/>
        <v>0</v>
      </c>
      <c r="M508">
        <f t="shared" si="96"/>
        <v>0</v>
      </c>
      <c r="N508">
        <f t="shared" si="97"/>
        <v>0</v>
      </c>
      <c r="O508">
        <f t="shared" si="98"/>
        <v>0</v>
      </c>
      <c r="P508">
        <f t="shared" si="99"/>
        <v>0</v>
      </c>
      <c r="Q508">
        <f t="shared" si="100"/>
        <v>0</v>
      </c>
      <c r="R508">
        <f t="shared" si="101"/>
        <v>0</v>
      </c>
      <c r="S508">
        <f t="shared" si="102"/>
        <v>0</v>
      </c>
      <c r="T508">
        <f t="shared" si="103"/>
        <v>1</v>
      </c>
    </row>
    <row r="509" spans="1:20">
      <c r="A509" t="str">
        <f t="shared" si="91"/>
        <v>93-2</v>
      </c>
      <c r="B509">
        <v>93</v>
      </c>
      <c r="C509">
        <v>2</v>
      </c>
      <c r="D509" t="s">
        <v>6</v>
      </c>
      <c r="E509">
        <v>51710</v>
      </c>
      <c r="F509">
        <v>14041</v>
      </c>
      <c r="G509">
        <v>27788</v>
      </c>
      <c r="H509">
        <v>8377</v>
      </c>
      <c r="I509">
        <f t="shared" si="92"/>
        <v>0.76836720586202134</v>
      </c>
      <c r="J509">
        <f t="shared" si="93"/>
        <v>0.23163279413797871</v>
      </c>
      <c r="K509">
        <f t="shared" si="94"/>
        <v>0</v>
      </c>
      <c r="L509">
        <f t="shared" si="95"/>
        <v>0</v>
      </c>
      <c r="M509">
        <f t="shared" si="96"/>
        <v>0</v>
      </c>
      <c r="N509">
        <f t="shared" si="97"/>
        <v>0</v>
      </c>
      <c r="O509">
        <f t="shared" si="98"/>
        <v>0</v>
      </c>
      <c r="P509">
        <f t="shared" si="99"/>
        <v>0</v>
      </c>
      <c r="Q509">
        <f t="shared" si="100"/>
        <v>0</v>
      </c>
      <c r="R509">
        <f t="shared" si="101"/>
        <v>0</v>
      </c>
      <c r="S509">
        <f t="shared" si="102"/>
        <v>0</v>
      </c>
      <c r="T509">
        <f t="shared" si="103"/>
        <v>1</v>
      </c>
    </row>
    <row r="510" spans="1:20">
      <c r="A510" t="str">
        <f t="shared" si="91"/>
        <v>93-3</v>
      </c>
      <c r="B510">
        <v>93</v>
      </c>
      <c r="C510">
        <v>3</v>
      </c>
      <c r="D510" t="s">
        <v>9</v>
      </c>
      <c r="E510">
        <v>70647</v>
      </c>
      <c r="F510">
        <v>14006</v>
      </c>
      <c r="G510">
        <v>31309</v>
      </c>
      <c r="H510">
        <v>22669</v>
      </c>
      <c r="I510">
        <f t="shared" si="92"/>
        <v>0.58003260587646821</v>
      </c>
      <c r="J510">
        <f t="shared" si="93"/>
        <v>0.41996739412353179</v>
      </c>
      <c r="K510">
        <f t="shared" si="94"/>
        <v>0</v>
      </c>
      <c r="L510">
        <f t="shared" si="95"/>
        <v>0</v>
      </c>
      <c r="M510">
        <f t="shared" si="96"/>
        <v>0</v>
      </c>
      <c r="N510">
        <f t="shared" si="97"/>
        <v>0</v>
      </c>
      <c r="O510">
        <f t="shared" si="98"/>
        <v>0</v>
      </c>
      <c r="P510">
        <f t="shared" si="99"/>
        <v>0</v>
      </c>
      <c r="Q510">
        <f t="shared" si="100"/>
        <v>0</v>
      </c>
      <c r="R510">
        <f t="shared" si="101"/>
        <v>1</v>
      </c>
      <c r="S510">
        <f t="shared" si="102"/>
        <v>0</v>
      </c>
      <c r="T510">
        <f t="shared" si="103"/>
        <v>0</v>
      </c>
    </row>
    <row r="511" spans="1:20">
      <c r="A511" t="str">
        <f t="shared" si="91"/>
        <v>93-4</v>
      </c>
      <c r="B511">
        <v>93</v>
      </c>
      <c r="C511">
        <v>4</v>
      </c>
      <c r="D511" t="s">
        <v>12</v>
      </c>
      <c r="E511">
        <v>60088</v>
      </c>
      <c r="F511">
        <v>15572</v>
      </c>
      <c r="G511">
        <v>29919</v>
      </c>
      <c r="H511">
        <v>12423</v>
      </c>
      <c r="I511">
        <f t="shared" si="92"/>
        <v>0.70660337253790562</v>
      </c>
      <c r="J511">
        <f t="shared" si="93"/>
        <v>0.29339662746209438</v>
      </c>
      <c r="K511">
        <f t="shared" si="94"/>
        <v>0</v>
      </c>
      <c r="L511">
        <f t="shared" si="95"/>
        <v>0</v>
      </c>
      <c r="M511">
        <f t="shared" si="96"/>
        <v>0</v>
      </c>
      <c r="N511">
        <f t="shared" si="97"/>
        <v>0</v>
      </c>
      <c r="O511">
        <f t="shared" si="98"/>
        <v>0</v>
      </c>
      <c r="P511">
        <f t="shared" si="99"/>
        <v>0</v>
      </c>
      <c r="Q511">
        <f t="shared" si="100"/>
        <v>0</v>
      </c>
      <c r="R511">
        <f t="shared" si="101"/>
        <v>0</v>
      </c>
      <c r="S511">
        <f t="shared" si="102"/>
        <v>0</v>
      </c>
      <c r="T511">
        <f t="shared" si="103"/>
        <v>1</v>
      </c>
    </row>
    <row r="512" spans="1:20">
      <c r="A512" t="str">
        <f t="shared" si="91"/>
        <v>93-5</v>
      </c>
      <c r="B512">
        <v>93</v>
      </c>
      <c r="C512">
        <v>5</v>
      </c>
      <c r="D512" t="s">
        <v>15</v>
      </c>
      <c r="E512">
        <v>62186</v>
      </c>
      <c r="F512">
        <v>16439</v>
      </c>
      <c r="G512">
        <v>28927</v>
      </c>
      <c r="H512">
        <v>14638</v>
      </c>
      <c r="I512">
        <f t="shared" si="92"/>
        <v>0.66399632732698266</v>
      </c>
      <c r="J512">
        <f t="shared" si="93"/>
        <v>0.33600367267301734</v>
      </c>
      <c r="K512">
        <f t="shared" si="94"/>
        <v>0</v>
      </c>
      <c r="L512">
        <f t="shared" si="95"/>
        <v>0</v>
      </c>
      <c r="M512">
        <f t="shared" si="96"/>
        <v>0</v>
      </c>
      <c r="N512">
        <f t="shared" si="97"/>
        <v>0</v>
      </c>
      <c r="O512">
        <f t="shared" si="98"/>
        <v>0</v>
      </c>
      <c r="P512">
        <f t="shared" si="99"/>
        <v>0</v>
      </c>
      <c r="Q512">
        <f t="shared" si="100"/>
        <v>0</v>
      </c>
      <c r="R512">
        <f t="shared" si="101"/>
        <v>0</v>
      </c>
      <c r="S512">
        <f t="shared" si="102"/>
        <v>1</v>
      </c>
      <c r="T512">
        <f t="shared" si="103"/>
        <v>0</v>
      </c>
    </row>
    <row r="513" spans="1:20">
      <c r="A513" t="str">
        <f t="shared" si="91"/>
        <v>93-6</v>
      </c>
      <c r="B513">
        <v>93</v>
      </c>
      <c r="C513">
        <v>6</v>
      </c>
      <c r="D513" t="s">
        <v>55</v>
      </c>
      <c r="E513">
        <v>49888</v>
      </c>
      <c r="F513">
        <v>12440</v>
      </c>
      <c r="G513">
        <v>25911</v>
      </c>
      <c r="H513">
        <v>10021</v>
      </c>
      <c r="I513">
        <f t="shared" si="92"/>
        <v>0.72111210063453191</v>
      </c>
      <c r="J513">
        <f t="shared" si="93"/>
        <v>0.27888789936546809</v>
      </c>
      <c r="K513">
        <f t="shared" si="94"/>
        <v>0</v>
      </c>
      <c r="L513">
        <f t="shared" si="95"/>
        <v>0</v>
      </c>
      <c r="M513">
        <f t="shared" si="96"/>
        <v>0</v>
      </c>
      <c r="N513">
        <f t="shared" si="97"/>
        <v>0</v>
      </c>
      <c r="O513">
        <f t="shared" si="98"/>
        <v>0</v>
      </c>
      <c r="P513">
        <f t="shared" si="99"/>
        <v>0</v>
      </c>
      <c r="Q513">
        <f t="shared" si="100"/>
        <v>0</v>
      </c>
      <c r="R513">
        <f t="shared" si="101"/>
        <v>0</v>
      </c>
      <c r="S513">
        <f t="shared" si="102"/>
        <v>0</v>
      </c>
      <c r="T513">
        <f t="shared" si="103"/>
        <v>1</v>
      </c>
    </row>
    <row r="514" spans="1:20">
      <c r="A514" t="str">
        <f t="shared" si="91"/>
        <v>93-7</v>
      </c>
      <c r="B514">
        <v>93</v>
      </c>
      <c r="C514">
        <v>7</v>
      </c>
      <c r="D514" t="s">
        <v>58</v>
      </c>
      <c r="E514">
        <v>71259</v>
      </c>
      <c r="F514">
        <v>17314</v>
      </c>
      <c r="G514">
        <v>38901</v>
      </c>
      <c r="H514">
        <v>12966</v>
      </c>
      <c r="I514">
        <f t="shared" si="92"/>
        <v>0.75001446006131067</v>
      </c>
      <c r="J514">
        <f t="shared" si="93"/>
        <v>0.24998553993868933</v>
      </c>
      <c r="K514">
        <f t="shared" si="94"/>
        <v>0</v>
      </c>
      <c r="L514">
        <f t="shared" si="95"/>
        <v>0</v>
      </c>
      <c r="M514">
        <f t="shared" si="96"/>
        <v>0</v>
      </c>
      <c r="N514">
        <f t="shared" si="97"/>
        <v>0</v>
      </c>
      <c r="O514">
        <f t="shared" si="98"/>
        <v>0</v>
      </c>
      <c r="P514">
        <f t="shared" si="99"/>
        <v>0</v>
      </c>
      <c r="Q514">
        <f t="shared" si="100"/>
        <v>0</v>
      </c>
      <c r="R514">
        <f t="shared" si="101"/>
        <v>0</v>
      </c>
      <c r="S514">
        <f t="shared" si="102"/>
        <v>0</v>
      </c>
      <c r="T514">
        <f t="shared" si="103"/>
        <v>1</v>
      </c>
    </row>
    <row r="515" spans="1:20">
      <c r="A515" t="str">
        <f t="shared" ref="A515:A578" si="104">UPPER(B515)&amp;"-"&amp;C515</f>
        <v>93-8</v>
      </c>
      <c r="B515">
        <v>93</v>
      </c>
      <c r="C515">
        <v>8</v>
      </c>
      <c r="D515" t="s">
        <v>60</v>
      </c>
      <c r="E515">
        <v>60088</v>
      </c>
      <c r="F515">
        <v>11992</v>
      </c>
      <c r="G515">
        <v>24100</v>
      </c>
      <c r="H515">
        <v>21566</v>
      </c>
      <c r="I515">
        <f t="shared" ref="I515:I578" si="105">G515/(G515+H515)</f>
        <v>0.52774493058292826</v>
      </c>
      <c r="J515">
        <f t="shared" ref="J515:J578" si="106">H515/(G515+H515)</f>
        <v>0.47225506941707179</v>
      </c>
      <c r="K515">
        <f t="shared" ref="K515:K578" si="107">--(I515&lt;=0.3)</f>
        <v>0</v>
      </c>
      <c r="L515">
        <f t="shared" ref="L515:L578" si="108">--AND($I515&gt;0.3,$I515&lt;=0.4)</f>
        <v>0</v>
      </c>
      <c r="M515">
        <f t="shared" ref="M515:M578" si="109">--AND($I515&gt;0.4,$I515&lt;=0.45)</f>
        <v>0</v>
      </c>
      <c r="N515">
        <f t="shared" ref="N515:N578" si="110">--AND($I515&gt;0.45,$I515&lt;=0.48)</f>
        <v>0</v>
      </c>
      <c r="O515">
        <f t="shared" ref="O515:O578" si="111">--AND($I515&gt;0.48,$I515&lt;=0.5)</f>
        <v>0</v>
      </c>
      <c r="P515">
        <f t="shared" ref="P515:P578" si="112">--AND($I515&gt;0.5,$I515&lt;=0.52)</f>
        <v>0</v>
      </c>
      <c r="Q515">
        <f t="shared" ref="Q515:Q578" si="113">--AND($I515&gt;0.52,$I515&lt;=0.55)</f>
        <v>1</v>
      </c>
      <c r="R515">
        <f t="shared" ref="R515:R578" si="114">--AND($I515&gt;0.55,$I515&lt;=0.6)</f>
        <v>0</v>
      </c>
      <c r="S515">
        <f t="shared" ref="S515:S578" si="115">--AND($I515&gt;0.6,$I515&lt;=0.7)</f>
        <v>0</v>
      </c>
      <c r="T515">
        <f t="shared" ref="T515:T578" si="116">--AND($I515&gt;0.7)</f>
        <v>0</v>
      </c>
    </row>
    <row r="516" spans="1:20">
      <c r="A516" t="str">
        <f t="shared" si="104"/>
        <v>93-9</v>
      </c>
      <c r="B516">
        <v>93</v>
      </c>
      <c r="C516">
        <v>9</v>
      </c>
      <c r="D516" t="s">
        <v>63</v>
      </c>
      <c r="E516">
        <v>66479</v>
      </c>
      <c r="F516">
        <v>14677</v>
      </c>
      <c r="G516">
        <v>32980</v>
      </c>
      <c r="H516">
        <v>16644</v>
      </c>
      <c r="I516">
        <f t="shared" si="105"/>
        <v>0.66459777527003061</v>
      </c>
      <c r="J516">
        <f t="shared" si="106"/>
        <v>0.33540222472996939</v>
      </c>
      <c r="K516">
        <f t="shared" si="107"/>
        <v>0</v>
      </c>
      <c r="L516">
        <f t="shared" si="108"/>
        <v>0</v>
      </c>
      <c r="M516">
        <f t="shared" si="109"/>
        <v>0</v>
      </c>
      <c r="N516">
        <f t="shared" si="110"/>
        <v>0</v>
      </c>
      <c r="O516">
        <f t="shared" si="111"/>
        <v>0</v>
      </c>
      <c r="P516">
        <f t="shared" si="112"/>
        <v>0</v>
      </c>
      <c r="Q516">
        <f t="shared" si="113"/>
        <v>0</v>
      </c>
      <c r="R516">
        <f t="shared" si="114"/>
        <v>0</v>
      </c>
      <c r="S516">
        <f t="shared" si="115"/>
        <v>1</v>
      </c>
      <c r="T516">
        <f t="shared" si="116"/>
        <v>0</v>
      </c>
    </row>
    <row r="517" spans="1:20">
      <c r="A517" t="str">
        <f t="shared" si="104"/>
        <v>93-10</v>
      </c>
      <c r="B517">
        <v>93</v>
      </c>
      <c r="C517">
        <v>10</v>
      </c>
      <c r="D517" t="s">
        <v>120</v>
      </c>
      <c r="E517">
        <v>66958</v>
      </c>
      <c r="F517">
        <v>15209</v>
      </c>
      <c r="G517">
        <v>30278</v>
      </c>
      <c r="H517">
        <v>19143</v>
      </c>
      <c r="I517">
        <f t="shared" si="105"/>
        <v>0.61265453956819971</v>
      </c>
      <c r="J517">
        <f t="shared" si="106"/>
        <v>0.38734546043180024</v>
      </c>
      <c r="K517">
        <f t="shared" si="107"/>
        <v>0</v>
      </c>
      <c r="L517">
        <f t="shared" si="108"/>
        <v>0</v>
      </c>
      <c r="M517">
        <f t="shared" si="109"/>
        <v>0</v>
      </c>
      <c r="N517">
        <f t="shared" si="110"/>
        <v>0</v>
      </c>
      <c r="O517">
        <f t="shared" si="111"/>
        <v>0</v>
      </c>
      <c r="P517">
        <f t="shared" si="112"/>
        <v>0</v>
      </c>
      <c r="Q517">
        <f t="shared" si="113"/>
        <v>0</v>
      </c>
      <c r="R517">
        <f t="shared" si="114"/>
        <v>0</v>
      </c>
      <c r="S517">
        <f t="shared" si="115"/>
        <v>1</v>
      </c>
      <c r="T517">
        <f t="shared" si="116"/>
        <v>0</v>
      </c>
    </row>
    <row r="518" spans="1:20">
      <c r="A518" t="str">
        <f t="shared" si="104"/>
        <v>93-11</v>
      </c>
      <c r="B518">
        <v>93</v>
      </c>
      <c r="C518">
        <v>11</v>
      </c>
      <c r="D518" t="s">
        <v>123</v>
      </c>
      <c r="E518">
        <v>62138</v>
      </c>
      <c r="F518">
        <v>14982</v>
      </c>
      <c r="G518">
        <v>29430</v>
      </c>
      <c r="H518">
        <v>15383</v>
      </c>
      <c r="I518">
        <f t="shared" si="105"/>
        <v>0.65672907415258963</v>
      </c>
      <c r="J518">
        <f t="shared" si="106"/>
        <v>0.34327092584741037</v>
      </c>
      <c r="K518">
        <f t="shared" si="107"/>
        <v>0</v>
      </c>
      <c r="L518">
        <f t="shared" si="108"/>
        <v>0</v>
      </c>
      <c r="M518">
        <f t="shared" si="109"/>
        <v>0</v>
      </c>
      <c r="N518">
        <f t="shared" si="110"/>
        <v>0</v>
      </c>
      <c r="O518">
        <f t="shared" si="111"/>
        <v>0</v>
      </c>
      <c r="P518">
        <f t="shared" si="112"/>
        <v>0</v>
      </c>
      <c r="Q518">
        <f t="shared" si="113"/>
        <v>0</v>
      </c>
      <c r="R518">
        <f t="shared" si="114"/>
        <v>0</v>
      </c>
      <c r="S518">
        <f t="shared" si="115"/>
        <v>1</v>
      </c>
      <c r="T518">
        <f t="shared" si="116"/>
        <v>0</v>
      </c>
    </row>
    <row r="519" spans="1:20">
      <c r="A519" t="str">
        <f t="shared" si="104"/>
        <v>93-12</v>
      </c>
      <c r="B519">
        <v>93</v>
      </c>
      <c r="C519">
        <v>12</v>
      </c>
      <c r="D519" t="s">
        <v>125</v>
      </c>
      <c r="E519">
        <v>64355</v>
      </c>
      <c r="F519">
        <v>13851</v>
      </c>
      <c r="G519">
        <v>25159</v>
      </c>
      <c r="H519">
        <v>22887</v>
      </c>
      <c r="I519">
        <f t="shared" si="105"/>
        <v>0.52364400782583354</v>
      </c>
      <c r="J519">
        <f t="shared" si="106"/>
        <v>0.47635599217416641</v>
      </c>
      <c r="K519">
        <f t="shared" si="107"/>
        <v>0</v>
      </c>
      <c r="L519">
        <f t="shared" si="108"/>
        <v>0</v>
      </c>
      <c r="M519">
        <f t="shared" si="109"/>
        <v>0</v>
      </c>
      <c r="N519">
        <f t="shared" si="110"/>
        <v>0</v>
      </c>
      <c r="O519">
        <f t="shared" si="111"/>
        <v>0</v>
      </c>
      <c r="P519">
        <f t="shared" si="112"/>
        <v>0</v>
      </c>
      <c r="Q519">
        <f t="shared" si="113"/>
        <v>1</v>
      </c>
      <c r="R519">
        <f t="shared" si="114"/>
        <v>0</v>
      </c>
      <c r="S519">
        <f t="shared" si="115"/>
        <v>0</v>
      </c>
      <c r="T519">
        <f t="shared" si="116"/>
        <v>0</v>
      </c>
    </row>
    <row r="520" spans="1:20">
      <c r="A520" t="str">
        <f t="shared" si="104"/>
        <v>94-1</v>
      </c>
      <c r="B520">
        <v>94</v>
      </c>
      <c r="C520">
        <v>1</v>
      </c>
      <c r="D520" t="s">
        <v>3</v>
      </c>
      <c r="E520">
        <v>82579</v>
      </c>
      <c r="F520">
        <v>13953</v>
      </c>
      <c r="G520">
        <v>31212</v>
      </c>
      <c r="H520">
        <v>34457</v>
      </c>
      <c r="I520">
        <f t="shared" si="105"/>
        <v>0.47529275609496108</v>
      </c>
      <c r="J520">
        <f t="shared" si="106"/>
        <v>0.52470724390503887</v>
      </c>
      <c r="K520">
        <f t="shared" si="107"/>
        <v>0</v>
      </c>
      <c r="L520">
        <f t="shared" si="108"/>
        <v>0</v>
      </c>
      <c r="M520">
        <f t="shared" si="109"/>
        <v>0</v>
      </c>
      <c r="N520">
        <f t="shared" si="110"/>
        <v>1</v>
      </c>
      <c r="O520">
        <f t="shared" si="111"/>
        <v>0</v>
      </c>
      <c r="P520">
        <f t="shared" si="112"/>
        <v>0</v>
      </c>
      <c r="Q520">
        <f t="shared" si="113"/>
        <v>0</v>
      </c>
      <c r="R520">
        <f t="shared" si="114"/>
        <v>0</v>
      </c>
      <c r="S520">
        <f t="shared" si="115"/>
        <v>0</v>
      </c>
      <c r="T520">
        <f t="shared" si="116"/>
        <v>0</v>
      </c>
    </row>
    <row r="521" spans="1:20">
      <c r="A521" t="str">
        <f t="shared" si="104"/>
        <v>94-2</v>
      </c>
      <c r="B521">
        <v>94</v>
      </c>
      <c r="C521">
        <v>2</v>
      </c>
      <c r="D521" t="s">
        <v>6</v>
      </c>
      <c r="E521">
        <v>64987</v>
      </c>
      <c r="F521">
        <v>13084</v>
      </c>
      <c r="G521">
        <v>32513</v>
      </c>
      <c r="H521">
        <v>17082</v>
      </c>
      <c r="I521">
        <f t="shared" si="105"/>
        <v>0.65557011795543907</v>
      </c>
      <c r="J521">
        <f t="shared" si="106"/>
        <v>0.34442988204456093</v>
      </c>
      <c r="K521">
        <f t="shared" si="107"/>
        <v>0</v>
      </c>
      <c r="L521">
        <f t="shared" si="108"/>
        <v>0</v>
      </c>
      <c r="M521">
        <f t="shared" si="109"/>
        <v>0</v>
      </c>
      <c r="N521">
        <f t="shared" si="110"/>
        <v>0</v>
      </c>
      <c r="O521">
        <f t="shared" si="111"/>
        <v>0</v>
      </c>
      <c r="P521">
        <f t="shared" si="112"/>
        <v>0</v>
      </c>
      <c r="Q521">
        <f t="shared" si="113"/>
        <v>0</v>
      </c>
      <c r="R521">
        <f t="shared" si="114"/>
        <v>0</v>
      </c>
      <c r="S521">
        <f t="shared" si="115"/>
        <v>1</v>
      </c>
      <c r="T521">
        <f t="shared" si="116"/>
        <v>0</v>
      </c>
    </row>
    <row r="522" spans="1:20">
      <c r="A522" t="str">
        <f t="shared" si="104"/>
        <v>94-3</v>
      </c>
      <c r="B522">
        <v>94</v>
      </c>
      <c r="C522">
        <v>3</v>
      </c>
      <c r="D522" t="s">
        <v>9</v>
      </c>
      <c r="E522">
        <v>70708</v>
      </c>
      <c r="F522">
        <v>14469</v>
      </c>
      <c r="G522">
        <v>30033</v>
      </c>
      <c r="H522">
        <v>23299</v>
      </c>
      <c r="I522">
        <f t="shared" si="105"/>
        <v>0.56313282832070799</v>
      </c>
      <c r="J522">
        <f t="shared" si="106"/>
        <v>0.43686717167929195</v>
      </c>
      <c r="K522">
        <f t="shared" si="107"/>
        <v>0</v>
      </c>
      <c r="L522">
        <f t="shared" si="108"/>
        <v>0</v>
      </c>
      <c r="M522">
        <f t="shared" si="109"/>
        <v>0</v>
      </c>
      <c r="N522">
        <f t="shared" si="110"/>
        <v>0</v>
      </c>
      <c r="O522">
        <f t="shared" si="111"/>
        <v>0</v>
      </c>
      <c r="P522">
        <f t="shared" si="112"/>
        <v>0</v>
      </c>
      <c r="Q522">
        <f t="shared" si="113"/>
        <v>0</v>
      </c>
      <c r="R522">
        <f t="shared" si="114"/>
        <v>1</v>
      </c>
      <c r="S522">
        <f t="shared" si="115"/>
        <v>0</v>
      </c>
      <c r="T522">
        <f t="shared" si="116"/>
        <v>0</v>
      </c>
    </row>
    <row r="523" spans="1:20">
      <c r="A523" t="str">
        <f t="shared" si="104"/>
        <v>94-4</v>
      </c>
      <c r="B523">
        <v>94</v>
      </c>
      <c r="C523">
        <v>4</v>
      </c>
      <c r="D523" t="s">
        <v>12</v>
      </c>
      <c r="E523">
        <v>71755</v>
      </c>
      <c r="F523">
        <v>12876</v>
      </c>
      <c r="G523">
        <v>27242</v>
      </c>
      <c r="H523">
        <v>28778</v>
      </c>
      <c r="I523">
        <f t="shared" si="105"/>
        <v>0.48629061049625133</v>
      </c>
      <c r="J523">
        <f t="shared" si="106"/>
        <v>0.51370938950374867</v>
      </c>
      <c r="K523">
        <f t="shared" si="107"/>
        <v>0</v>
      </c>
      <c r="L523">
        <f t="shared" si="108"/>
        <v>0</v>
      </c>
      <c r="M523">
        <f t="shared" si="109"/>
        <v>0</v>
      </c>
      <c r="N523">
        <f t="shared" si="110"/>
        <v>0</v>
      </c>
      <c r="O523">
        <f t="shared" si="111"/>
        <v>1</v>
      </c>
      <c r="P523">
        <f t="shared" si="112"/>
        <v>0</v>
      </c>
      <c r="Q523">
        <f t="shared" si="113"/>
        <v>0</v>
      </c>
      <c r="R523">
        <f t="shared" si="114"/>
        <v>0</v>
      </c>
      <c r="S523">
        <f t="shared" si="115"/>
        <v>0</v>
      </c>
      <c r="T523">
        <f t="shared" si="116"/>
        <v>0</v>
      </c>
    </row>
    <row r="524" spans="1:20">
      <c r="A524" t="str">
        <f t="shared" si="104"/>
        <v>94-5</v>
      </c>
      <c r="B524">
        <v>94</v>
      </c>
      <c r="C524">
        <v>5</v>
      </c>
      <c r="D524" t="s">
        <v>15</v>
      </c>
      <c r="E524">
        <v>85988</v>
      </c>
      <c r="F524">
        <v>17484</v>
      </c>
      <c r="G524">
        <v>33266</v>
      </c>
      <c r="H524">
        <v>32396</v>
      </c>
      <c r="I524">
        <f t="shared" si="105"/>
        <v>0.50662483628278154</v>
      </c>
      <c r="J524">
        <f t="shared" si="106"/>
        <v>0.49337516371721846</v>
      </c>
      <c r="K524">
        <f t="shared" si="107"/>
        <v>0</v>
      </c>
      <c r="L524">
        <f t="shared" si="108"/>
        <v>0</v>
      </c>
      <c r="M524">
        <f t="shared" si="109"/>
        <v>0</v>
      </c>
      <c r="N524">
        <f t="shared" si="110"/>
        <v>0</v>
      </c>
      <c r="O524">
        <f t="shared" si="111"/>
        <v>0</v>
      </c>
      <c r="P524">
        <f t="shared" si="112"/>
        <v>1</v>
      </c>
      <c r="Q524">
        <f t="shared" si="113"/>
        <v>0</v>
      </c>
      <c r="R524">
        <f t="shared" si="114"/>
        <v>0</v>
      </c>
      <c r="S524">
        <f t="shared" si="115"/>
        <v>0</v>
      </c>
      <c r="T524">
        <f t="shared" si="116"/>
        <v>0</v>
      </c>
    </row>
    <row r="525" spans="1:20">
      <c r="A525" t="str">
        <f t="shared" si="104"/>
        <v>94-6</v>
      </c>
      <c r="B525">
        <v>94</v>
      </c>
      <c r="C525">
        <v>6</v>
      </c>
      <c r="D525" t="s">
        <v>55</v>
      </c>
      <c r="E525">
        <v>77938</v>
      </c>
      <c r="F525">
        <v>13818</v>
      </c>
      <c r="G525">
        <v>32506</v>
      </c>
      <c r="H525">
        <v>29108</v>
      </c>
      <c r="I525">
        <f t="shared" si="105"/>
        <v>0.52757490180803068</v>
      </c>
      <c r="J525">
        <f t="shared" si="106"/>
        <v>0.47242509819196937</v>
      </c>
      <c r="K525">
        <f t="shared" si="107"/>
        <v>0</v>
      </c>
      <c r="L525">
        <f t="shared" si="108"/>
        <v>0</v>
      </c>
      <c r="M525">
        <f t="shared" si="109"/>
        <v>0</v>
      </c>
      <c r="N525">
        <f t="shared" si="110"/>
        <v>0</v>
      </c>
      <c r="O525">
        <f t="shared" si="111"/>
        <v>0</v>
      </c>
      <c r="P525">
        <f t="shared" si="112"/>
        <v>0</v>
      </c>
      <c r="Q525">
        <f t="shared" si="113"/>
        <v>1</v>
      </c>
      <c r="R525">
        <f t="shared" si="114"/>
        <v>0</v>
      </c>
      <c r="S525">
        <f t="shared" si="115"/>
        <v>0</v>
      </c>
      <c r="T525">
        <f t="shared" si="116"/>
        <v>0</v>
      </c>
    </row>
    <row r="526" spans="1:20">
      <c r="A526" t="str">
        <f t="shared" si="104"/>
        <v>94-7</v>
      </c>
      <c r="B526">
        <v>94</v>
      </c>
      <c r="C526">
        <v>7</v>
      </c>
      <c r="D526" t="s">
        <v>58</v>
      </c>
      <c r="E526">
        <v>63743</v>
      </c>
      <c r="F526">
        <v>12130</v>
      </c>
      <c r="G526">
        <v>28561</v>
      </c>
      <c r="H526">
        <v>20670</v>
      </c>
      <c r="I526">
        <f t="shared" si="105"/>
        <v>0.58014259308159488</v>
      </c>
      <c r="J526">
        <f t="shared" si="106"/>
        <v>0.41985740691840506</v>
      </c>
      <c r="K526">
        <f t="shared" si="107"/>
        <v>0</v>
      </c>
      <c r="L526">
        <f t="shared" si="108"/>
        <v>0</v>
      </c>
      <c r="M526">
        <f t="shared" si="109"/>
        <v>0</v>
      </c>
      <c r="N526">
        <f t="shared" si="110"/>
        <v>0</v>
      </c>
      <c r="O526">
        <f t="shared" si="111"/>
        <v>0</v>
      </c>
      <c r="P526">
        <f t="shared" si="112"/>
        <v>0</v>
      </c>
      <c r="Q526">
        <f t="shared" si="113"/>
        <v>0</v>
      </c>
      <c r="R526">
        <f t="shared" si="114"/>
        <v>1</v>
      </c>
      <c r="S526">
        <f t="shared" si="115"/>
        <v>0</v>
      </c>
      <c r="T526">
        <f t="shared" si="116"/>
        <v>0</v>
      </c>
    </row>
    <row r="527" spans="1:20">
      <c r="A527" t="str">
        <f t="shared" si="104"/>
        <v>94-8</v>
      </c>
      <c r="B527">
        <v>94</v>
      </c>
      <c r="C527">
        <v>8</v>
      </c>
      <c r="D527" t="s">
        <v>60</v>
      </c>
      <c r="E527">
        <v>73752</v>
      </c>
      <c r="F527">
        <v>13408</v>
      </c>
      <c r="G527">
        <v>28873</v>
      </c>
      <c r="H527">
        <v>28685</v>
      </c>
      <c r="I527">
        <f t="shared" si="105"/>
        <v>0.50163313527224718</v>
      </c>
      <c r="J527">
        <f t="shared" si="106"/>
        <v>0.49836686472775288</v>
      </c>
      <c r="K527">
        <f t="shared" si="107"/>
        <v>0</v>
      </c>
      <c r="L527">
        <f t="shared" si="108"/>
        <v>0</v>
      </c>
      <c r="M527">
        <f t="shared" si="109"/>
        <v>0</v>
      </c>
      <c r="N527">
        <f t="shared" si="110"/>
        <v>0</v>
      </c>
      <c r="O527">
        <f t="shared" si="111"/>
        <v>0</v>
      </c>
      <c r="P527">
        <f t="shared" si="112"/>
        <v>1</v>
      </c>
      <c r="Q527">
        <f t="shared" si="113"/>
        <v>0</v>
      </c>
      <c r="R527">
        <f t="shared" si="114"/>
        <v>0</v>
      </c>
      <c r="S527">
        <f t="shared" si="115"/>
        <v>0</v>
      </c>
      <c r="T527">
        <f t="shared" si="116"/>
        <v>0</v>
      </c>
    </row>
    <row r="528" spans="1:20">
      <c r="A528" t="str">
        <f t="shared" si="104"/>
        <v>94-9</v>
      </c>
      <c r="B528">
        <v>94</v>
      </c>
      <c r="C528">
        <v>9</v>
      </c>
      <c r="D528" t="s">
        <v>63</v>
      </c>
      <c r="E528">
        <v>53295</v>
      </c>
      <c r="F528">
        <v>11727</v>
      </c>
      <c r="G528">
        <v>25760</v>
      </c>
      <c r="H528">
        <v>13972</v>
      </c>
      <c r="I528">
        <f t="shared" si="105"/>
        <v>0.6483439041578577</v>
      </c>
      <c r="J528">
        <f t="shared" si="106"/>
        <v>0.35165609584214236</v>
      </c>
      <c r="K528">
        <f t="shared" si="107"/>
        <v>0</v>
      </c>
      <c r="L528">
        <f t="shared" si="108"/>
        <v>0</v>
      </c>
      <c r="M528">
        <f t="shared" si="109"/>
        <v>0</v>
      </c>
      <c r="N528">
        <f t="shared" si="110"/>
        <v>0</v>
      </c>
      <c r="O528">
        <f t="shared" si="111"/>
        <v>0</v>
      </c>
      <c r="P528">
        <f t="shared" si="112"/>
        <v>0</v>
      </c>
      <c r="Q528">
        <f t="shared" si="113"/>
        <v>0</v>
      </c>
      <c r="R528">
        <f t="shared" si="114"/>
        <v>0</v>
      </c>
      <c r="S528">
        <f t="shared" si="115"/>
        <v>1</v>
      </c>
      <c r="T528">
        <f t="shared" si="116"/>
        <v>0</v>
      </c>
    </row>
    <row r="529" spans="1:20">
      <c r="A529" t="str">
        <f t="shared" si="104"/>
        <v>94-10</v>
      </c>
      <c r="B529">
        <v>94</v>
      </c>
      <c r="C529">
        <v>10</v>
      </c>
      <c r="D529" t="s">
        <v>120</v>
      </c>
      <c r="E529">
        <v>63300</v>
      </c>
      <c r="F529">
        <v>13838</v>
      </c>
      <c r="G529">
        <v>33211</v>
      </c>
      <c r="H529">
        <v>14144</v>
      </c>
      <c r="I529">
        <f t="shared" si="105"/>
        <v>0.70131981839298907</v>
      </c>
      <c r="J529">
        <f t="shared" si="106"/>
        <v>0.29868018160701088</v>
      </c>
      <c r="K529">
        <f t="shared" si="107"/>
        <v>0</v>
      </c>
      <c r="L529">
        <f t="shared" si="108"/>
        <v>0</v>
      </c>
      <c r="M529">
        <f t="shared" si="109"/>
        <v>0</v>
      </c>
      <c r="N529">
        <f t="shared" si="110"/>
        <v>0</v>
      </c>
      <c r="O529">
        <f t="shared" si="111"/>
        <v>0</v>
      </c>
      <c r="P529">
        <f t="shared" si="112"/>
        <v>0</v>
      </c>
      <c r="Q529">
        <f t="shared" si="113"/>
        <v>0</v>
      </c>
      <c r="R529">
        <f t="shared" si="114"/>
        <v>0</v>
      </c>
      <c r="S529">
        <f t="shared" si="115"/>
        <v>0</v>
      </c>
      <c r="T529">
        <f t="shared" si="116"/>
        <v>1</v>
      </c>
    </row>
    <row r="530" spans="1:20">
      <c r="A530" t="str">
        <f t="shared" si="104"/>
        <v>94-11</v>
      </c>
      <c r="B530">
        <v>94</v>
      </c>
      <c r="C530">
        <v>11</v>
      </c>
      <c r="D530" t="s">
        <v>123</v>
      </c>
      <c r="E530">
        <v>59920</v>
      </c>
      <c r="F530">
        <v>13242</v>
      </c>
      <c r="G530">
        <v>30170</v>
      </c>
      <c r="H530">
        <v>14309</v>
      </c>
      <c r="I530">
        <f t="shared" si="105"/>
        <v>0.67829762359765278</v>
      </c>
      <c r="J530">
        <f t="shared" si="106"/>
        <v>0.32170237640234717</v>
      </c>
      <c r="K530">
        <f t="shared" si="107"/>
        <v>0</v>
      </c>
      <c r="L530">
        <f t="shared" si="108"/>
        <v>0</v>
      </c>
      <c r="M530">
        <f t="shared" si="109"/>
        <v>0</v>
      </c>
      <c r="N530">
        <f t="shared" si="110"/>
        <v>0</v>
      </c>
      <c r="O530">
        <f t="shared" si="111"/>
        <v>0</v>
      </c>
      <c r="P530">
        <f t="shared" si="112"/>
        <v>0</v>
      </c>
      <c r="Q530">
        <f t="shared" si="113"/>
        <v>0</v>
      </c>
      <c r="R530">
        <f t="shared" si="114"/>
        <v>0</v>
      </c>
      <c r="S530">
        <f t="shared" si="115"/>
        <v>1</v>
      </c>
      <c r="T530">
        <f t="shared" si="116"/>
        <v>0</v>
      </c>
    </row>
    <row r="531" spans="1:20">
      <c r="A531" t="str">
        <f t="shared" si="104"/>
        <v>95-1</v>
      </c>
      <c r="B531">
        <v>95</v>
      </c>
      <c r="C531">
        <v>1</v>
      </c>
      <c r="D531" t="s">
        <v>3</v>
      </c>
      <c r="E531">
        <v>78603</v>
      </c>
      <c r="F531">
        <v>13646</v>
      </c>
      <c r="G531">
        <v>29971</v>
      </c>
      <c r="H531">
        <v>31506</v>
      </c>
      <c r="I531">
        <f t="shared" si="105"/>
        <v>0.48751565626169135</v>
      </c>
      <c r="J531">
        <f t="shared" si="106"/>
        <v>0.51248434373830865</v>
      </c>
      <c r="K531">
        <f t="shared" si="107"/>
        <v>0</v>
      </c>
      <c r="L531">
        <f t="shared" si="108"/>
        <v>0</v>
      </c>
      <c r="M531">
        <f t="shared" si="109"/>
        <v>0</v>
      </c>
      <c r="N531">
        <f t="shared" si="110"/>
        <v>0</v>
      </c>
      <c r="O531">
        <f t="shared" si="111"/>
        <v>1</v>
      </c>
      <c r="P531">
        <f t="shared" si="112"/>
        <v>0</v>
      </c>
      <c r="Q531">
        <f t="shared" si="113"/>
        <v>0</v>
      </c>
      <c r="R531">
        <f t="shared" si="114"/>
        <v>0</v>
      </c>
      <c r="S531">
        <f t="shared" si="115"/>
        <v>0</v>
      </c>
      <c r="T531">
        <f t="shared" si="116"/>
        <v>0</v>
      </c>
    </row>
    <row r="532" spans="1:20">
      <c r="A532" t="str">
        <f t="shared" si="104"/>
        <v>95-2</v>
      </c>
      <c r="B532">
        <v>95</v>
      </c>
      <c r="C532">
        <v>2</v>
      </c>
      <c r="D532" t="s">
        <v>6</v>
      </c>
      <c r="E532">
        <v>73370</v>
      </c>
      <c r="F532">
        <v>12767</v>
      </c>
      <c r="G532">
        <v>29355</v>
      </c>
      <c r="H532">
        <v>28176</v>
      </c>
      <c r="I532">
        <f t="shared" si="105"/>
        <v>0.5102466496323721</v>
      </c>
      <c r="J532">
        <f t="shared" si="106"/>
        <v>0.4897533503676279</v>
      </c>
      <c r="K532">
        <f t="shared" si="107"/>
        <v>0</v>
      </c>
      <c r="L532">
        <f t="shared" si="108"/>
        <v>0</v>
      </c>
      <c r="M532">
        <f t="shared" si="109"/>
        <v>0</v>
      </c>
      <c r="N532">
        <f t="shared" si="110"/>
        <v>0</v>
      </c>
      <c r="O532">
        <f t="shared" si="111"/>
        <v>0</v>
      </c>
      <c r="P532">
        <f t="shared" si="112"/>
        <v>1</v>
      </c>
      <c r="Q532">
        <f t="shared" si="113"/>
        <v>0</v>
      </c>
      <c r="R532">
        <f t="shared" si="114"/>
        <v>0</v>
      </c>
      <c r="S532">
        <f t="shared" si="115"/>
        <v>0</v>
      </c>
      <c r="T532">
        <f t="shared" si="116"/>
        <v>0</v>
      </c>
    </row>
    <row r="533" spans="1:20">
      <c r="A533" t="str">
        <f t="shared" si="104"/>
        <v>95-3</v>
      </c>
      <c r="B533">
        <v>95</v>
      </c>
      <c r="C533">
        <v>3</v>
      </c>
      <c r="D533" t="s">
        <v>9</v>
      </c>
      <c r="E533">
        <v>87905</v>
      </c>
      <c r="F533">
        <v>17042</v>
      </c>
      <c r="G533">
        <v>33896</v>
      </c>
      <c r="H533">
        <v>33375</v>
      </c>
      <c r="I533">
        <f t="shared" si="105"/>
        <v>0.50387239672369966</v>
      </c>
      <c r="J533">
        <f t="shared" si="106"/>
        <v>0.49612760327630034</v>
      </c>
      <c r="K533">
        <f t="shared" si="107"/>
        <v>0</v>
      </c>
      <c r="L533">
        <f t="shared" si="108"/>
        <v>0</v>
      </c>
      <c r="M533">
        <f t="shared" si="109"/>
        <v>0</v>
      </c>
      <c r="N533">
        <f t="shared" si="110"/>
        <v>0</v>
      </c>
      <c r="O533">
        <f t="shared" si="111"/>
        <v>0</v>
      </c>
      <c r="P533">
        <f t="shared" si="112"/>
        <v>1</v>
      </c>
      <c r="Q533">
        <f t="shared" si="113"/>
        <v>0</v>
      </c>
      <c r="R533">
        <f t="shared" si="114"/>
        <v>0</v>
      </c>
      <c r="S533">
        <f t="shared" si="115"/>
        <v>0</v>
      </c>
      <c r="T533">
        <f t="shared" si="116"/>
        <v>0</v>
      </c>
    </row>
    <row r="534" spans="1:20">
      <c r="A534" t="str">
        <f t="shared" si="104"/>
        <v>95-4</v>
      </c>
      <c r="B534">
        <v>95</v>
      </c>
      <c r="C534">
        <v>4</v>
      </c>
      <c r="D534" t="s">
        <v>12</v>
      </c>
      <c r="E534">
        <v>72547</v>
      </c>
      <c r="F534">
        <v>13809</v>
      </c>
      <c r="G534">
        <v>28315</v>
      </c>
      <c r="H534">
        <v>27516</v>
      </c>
      <c r="I534">
        <f t="shared" si="105"/>
        <v>0.50715552291737565</v>
      </c>
      <c r="J534">
        <f t="shared" si="106"/>
        <v>0.49284447708262435</v>
      </c>
      <c r="K534">
        <f t="shared" si="107"/>
        <v>0</v>
      </c>
      <c r="L534">
        <f t="shared" si="108"/>
        <v>0</v>
      </c>
      <c r="M534">
        <f t="shared" si="109"/>
        <v>0</v>
      </c>
      <c r="N534">
        <f t="shared" si="110"/>
        <v>0</v>
      </c>
      <c r="O534">
        <f t="shared" si="111"/>
        <v>0</v>
      </c>
      <c r="P534">
        <f t="shared" si="112"/>
        <v>1</v>
      </c>
      <c r="Q534">
        <f t="shared" si="113"/>
        <v>0</v>
      </c>
      <c r="R534">
        <f t="shared" si="114"/>
        <v>0</v>
      </c>
      <c r="S534">
        <f t="shared" si="115"/>
        <v>0</v>
      </c>
      <c r="T534">
        <f t="shared" si="116"/>
        <v>0</v>
      </c>
    </row>
    <row r="535" spans="1:20">
      <c r="A535" t="str">
        <f t="shared" si="104"/>
        <v>95-5</v>
      </c>
      <c r="B535">
        <v>95</v>
      </c>
      <c r="C535">
        <v>5</v>
      </c>
      <c r="D535" t="s">
        <v>15</v>
      </c>
      <c r="E535">
        <v>68000</v>
      </c>
      <c r="F535">
        <v>15991</v>
      </c>
      <c r="G535">
        <v>32127</v>
      </c>
      <c r="H535">
        <v>17463</v>
      </c>
      <c r="I535">
        <f t="shared" si="105"/>
        <v>0.64785238959467639</v>
      </c>
      <c r="J535">
        <f t="shared" si="106"/>
        <v>0.35214761040532366</v>
      </c>
      <c r="K535">
        <f t="shared" si="107"/>
        <v>0</v>
      </c>
      <c r="L535">
        <f t="shared" si="108"/>
        <v>0</v>
      </c>
      <c r="M535">
        <f t="shared" si="109"/>
        <v>0</v>
      </c>
      <c r="N535">
        <f t="shared" si="110"/>
        <v>0</v>
      </c>
      <c r="O535">
        <f t="shared" si="111"/>
        <v>0</v>
      </c>
      <c r="P535">
        <f t="shared" si="112"/>
        <v>0</v>
      </c>
      <c r="Q535">
        <f t="shared" si="113"/>
        <v>0</v>
      </c>
      <c r="R535">
        <f t="shared" si="114"/>
        <v>0</v>
      </c>
      <c r="S535">
        <f t="shared" si="115"/>
        <v>1</v>
      </c>
      <c r="T535">
        <f t="shared" si="116"/>
        <v>0</v>
      </c>
    </row>
    <row r="536" spans="1:20">
      <c r="A536" t="str">
        <f t="shared" si="104"/>
        <v>95-6</v>
      </c>
      <c r="B536">
        <v>95</v>
      </c>
      <c r="C536">
        <v>6</v>
      </c>
      <c r="D536" t="s">
        <v>55</v>
      </c>
      <c r="E536">
        <v>74570</v>
      </c>
      <c r="F536">
        <v>15050</v>
      </c>
      <c r="G536">
        <v>28686</v>
      </c>
      <c r="H536">
        <v>28186</v>
      </c>
      <c r="I536">
        <f t="shared" si="105"/>
        <v>0.50439583626389084</v>
      </c>
      <c r="J536">
        <f t="shared" si="106"/>
        <v>0.49560416373610916</v>
      </c>
      <c r="K536">
        <f t="shared" si="107"/>
        <v>0</v>
      </c>
      <c r="L536">
        <f t="shared" si="108"/>
        <v>0</v>
      </c>
      <c r="M536">
        <f t="shared" si="109"/>
        <v>0</v>
      </c>
      <c r="N536">
        <f t="shared" si="110"/>
        <v>0</v>
      </c>
      <c r="O536">
        <f t="shared" si="111"/>
        <v>0</v>
      </c>
      <c r="P536">
        <f t="shared" si="112"/>
        <v>1</v>
      </c>
      <c r="Q536">
        <f t="shared" si="113"/>
        <v>0</v>
      </c>
      <c r="R536">
        <f t="shared" si="114"/>
        <v>0</v>
      </c>
      <c r="S536">
        <f t="shared" si="115"/>
        <v>0</v>
      </c>
      <c r="T536">
        <f t="shared" si="116"/>
        <v>0</v>
      </c>
    </row>
    <row r="537" spans="1:20">
      <c r="A537" t="str">
        <f t="shared" si="104"/>
        <v>95-7</v>
      </c>
      <c r="B537">
        <v>95</v>
      </c>
      <c r="C537">
        <v>7</v>
      </c>
      <c r="D537" t="s">
        <v>58</v>
      </c>
      <c r="E537">
        <v>67672</v>
      </c>
      <c r="F537">
        <v>12822</v>
      </c>
      <c r="G537">
        <v>25839</v>
      </c>
      <c r="H537">
        <v>26727</v>
      </c>
      <c r="I537">
        <f t="shared" si="105"/>
        <v>0.49155347563063578</v>
      </c>
      <c r="J537">
        <f t="shared" si="106"/>
        <v>0.50844652436936422</v>
      </c>
      <c r="K537">
        <f t="shared" si="107"/>
        <v>0</v>
      </c>
      <c r="L537">
        <f t="shared" si="108"/>
        <v>0</v>
      </c>
      <c r="M537">
        <f t="shared" si="109"/>
        <v>0</v>
      </c>
      <c r="N537">
        <f t="shared" si="110"/>
        <v>0</v>
      </c>
      <c r="O537">
        <f t="shared" si="111"/>
        <v>1</v>
      </c>
      <c r="P537">
        <f t="shared" si="112"/>
        <v>0</v>
      </c>
      <c r="Q537">
        <f t="shared" si="113"/>
        <v>0</v>
      </c>
      <c r="R537">
        <f t="shared" si="114"/>
        <v>0</v>
      </c>
      <c r="S537">
        <f t="shared" si="115"/>
        <v>0</v>
      </c>
      <c r="T537">
        <f t="shared" si="116"/>
        <v>0</v>
      </c>
    </row>
    <row r="538" spans="1:20">
      <c r="A538" t="str">
        <f t="shared" si="104"/>
        <v>95-8</v>
      </c>
      <c r="B538">
        <v>95</v>
      </c>
      <c r="C538">
        <v>8</v>
      </c>
      <c r="D538" t="s">
        <v>60</v>
      </c>
      <c r="E538">
        <v>51984</v>
      </c>
      <c r="F538">
        <v>12307</v>
      </c>
      <c r="G538">
        <v>24807</v>
      </c>
      <c r="H538">
        <v>13249</v>
      </c>
      <c r="I538">
        <f t="shared" si="105"/>
        <v>0.6518551608156401</v>
      </c>
      <c r="J538">
        <f t="shared" si="106"/>
        <v>0.3481448391843599</v>
      </c>
      <c r="K538">
        <f t="shared" si="107"/>
        <v>0</v>
      </c>
      <c r="L538">
        <f t="shared" si="108"/>
        <v>0</v>
      </c>
      <c r="M538">
        <f t="shared" si="109"/>
        <v>0</v>
      </c>
      <c r="N538">
        <f t="shared" si="110"/>
        <v>0</v>
      </c>
      <c r="O538">
        <f t="shared" si="111"/>
        <v>0</v>
      </c>
      <c r="P538">
        <f t="shared" si="112"/>
        <v>0</v>
      </c>
      <c r="Q538">
        <f t="shared" si="113"/>
        <v>0</v>
      </c>
      <c r="R538">
        <f t="shared" si="114"/>
        <v>0</v>
      </c>
      <c r="S538">
        <f t="shared" si="115"/>
        <v>1</v>
      </c>
      <c r="T538">
        <f t="shared" si="116"/>
        <v>0</v>
      </c>
    </row>
    <row r="539" spans="1:20">
      <c r="A539" t="str">
        <f t="shared" si="104"/>
        <v>95-9</v>
      </c>
      <c r="B539">
        <v>95</v>
      </c>
      <c r="C539">
        <v>9</v>
      </c>
      <c r="D539" t="s">
        <v>63</v>
      </c>
      <c r="E539">
        <v>67572</v>
      </c>
      <c r="F539">
        <v>14507</v>
      </c>
      <c r="G539">
        <v>27560</v>
      </c>
      <c r="H539">
        <v>22587</v>
      </c>
      <c r="I539">
        <f t="shared" si="105"/>
        <v>0.54958422238618465</v>
      </c>
      <c r="J539">
        <f t="shared" si="106"/>
        <v>0.4504157776138154</v>
      </c>
      <c r="K539">
        <f t="shared" si="107"/>
        <v>0</v>
      </c>
      <c r="L539">
        <f t="shared" si="108"/>
        <v>0</v>
      </c>
      <c r="M539">
        <f t="shared" si="109"/>
        <v>0</v>
      </c>
      <c r="N539">
        <f t="shared" si="110"/>
        <v>0</v>
      </c>
      <c r="O539">
        <f t="shared" si="111"/>
        <v>0</v>
      </c>
      <c r="P539">
        <f t="shared" si="112"/>
        <v>0</v>
      </c>
      <c r="Q539">
        <f t="shared" si="113"/>
        <v>1</v>
      </c>
      <c r="R539">
        <f t="shared" si="114"/>
        <v>0</v>
      </c>
      <c r="S539">
        <f t="shared" si="115"/>
        <v>0</v>
      </c>
      <c r="T539">
        <f t="shared" si="116"/>
        <v>0</v>
      </c>
    </row>
    <row r="540" spans="1:20">
      <c r="A540" t="str">
        <f t="shared" si="104"/>
        <v>95-10</v>
      </c>
      <c r="B540">
        <v>95</v>
      </c>
      <c r="C540">
        <v>10</v>
      </c>
      <c r="D540" t="s">
        <v>120</v>
      </c>
      <c r="E540">
        <v>62727</v>
      </c>
      <c r="F540">
        <v>12459</v>
      </c>
      <c r="G540">
        <v>28964</v>
      </c>
      <c r="H540">
        <v>18756</v>
      </c>
      <c r="I540">
        <f t="shared" si="105"/>
        <v>0.60695725062866723</v>
      </c>
      <c r="J540">
        <f t="shared" si="106"/>
        <v>0.39304274937133277</v>
      </c>
      <c r="K540">
        <f t="shared" si="107"/>
        <v>0</v>
      </c>
      <c r="L540">
        <f t="shared" si="108"/>
        <v>0</v>
      </c>
      <c r="M540">
        <f t="shared" si="109"/>
        <v>0</v>
      </c>
      <c r="N540">
        <f t="shared" si="110"/>
        <v>0</v>
      </c>
      <c r="O540">
        <f t="shared" si="111"/>
        <v>0</v>
      </c>
      <c r="P540">
        <f t="shared" si="112"/>
        <v>0</v>
      </c>
      <c r="Q540">
        <f t="shared" si="113"/>
        <v>0</v>
      </c>
      <c r="R540">
        <f t="shared" si="114"/>
        <v>0</v>
      </c>
      <c r="S540">
        <f t="shared" si="115"/>
        <v>1</v>
      </c>
      <c r="T540">
        <f t="shared" si="116"/>
        <v>0</v>
      </c>
    </row>
    <row r="541" spans="1:20">
      <c r="A541" t="str">
        <f t="shared" si="104"/>
        <v>ZA-1</v>
      </c>
      <c r="B541" t="s">
        <v>1860</v>
      </c>
      <c r="C541">
        <v>1</v>
      </c>
      <c r="D541" t="s">
        <v>3</v>
      </c>
      <c r="E541">
        <v>73099</v>
      </c>
      <c r="F541">
        <v>28503</v>
      </c>
      <c r="G541">
        <v>31005</v>
      </c>
      <c r="H541">
        <v>10149</v>
      </c>
      <c r="I541">
        <f t="shared" si="105"/>
        <v>0.75338970695436658</v>
      </c>
      <c r="J541">
        <f t="shared" si="106"/>
        <v>0.24661029304563348</v>
      </c>
      <c r="K541">
        <f t="shared" si="107"/>
        <v>0</v>
      </c>
      <c r="L541">
        <f t="shared" si="108"/>
        <v>0</v>
      </c>
      <c r="M541">
        <f t="shared" si="109"/>
        <v>0</v>
      </c>
      <c r="N541">
        <f t="shared" si="110"/>
        <v>0</v>
      </c>
      <c r="O541">
        <f t="shared" si="111"/>
        <v>0</v>
      </c>
      <c r="P541">
        <f t="shared" si="112"/>
        <v>0</v>
      </c>
      <c r="Q541">
        <f t="shared" si="113"/>
        <v>0</v>
      </c>
      <c r="R541">
        <f t="shared" si="114"/>
        <v>0</v>
      </c>
      <c r="S541">
        <f t="shared" si="115"/>
        <v>0</v>
      </c>
      <c r="T541">
        <f t="shared" si="116"/>
        <v>1</v>
      </c>
    </row>
    <row r="542" spans="1:20">
      <c r="A542" t="str">
        <f t="shared" si="104"/>
        <v>ZA-2</v>
      </c>
      <c r="B542" t="s">
        <v>1860</v>
      </c>
      <c r="C542">
        <v>2</v>
      </c>
      <c r="D542" t="s">
        <v>6</v>
      </c>
      <c r="E542">
        <v>81278</v>
      </c>
      <c r="F542">
        <v>31428</v>
      </c>
      <c r="G542">
        <v>32754</v>
      </c>
      <c r="H542">
        <v>13657</v>
      </c>
      <c r="I542">
        <f t="shared" si="105"/>
        <v>0.70573786386847948</v>
      </c>
      <c r="J542">
        <f t="shared" si="106"/>
        <v>0.29426213613152052</v>
      </c>
      <c r="K542">
        <f t="shared" si="107"/>
        <v>0</v>
      </c>
      <c r="L542">
        <f t="shared" si="108"/>
        <v>0</v>
      </c>
      <c r="M542">
        <f t="shared" si="109"/>
        <v>0</v>
      </c>
      <c r="N542">
        <f t="shared" si="110"/>
        <v>0</v>
      </c>
      <c r="O542">
        <f t="shared" si="111"/>
        <v>0</v>
      </c>
      <c r="P542">
        <f t="shared" si="112"/>
        <v>0</v>
      </c>
      <c r="Q542">
        <f t="shared" si="113"/>
        <v>0</v>
      </c>
      <c r="R542">
        <f t="shared" si="114"/>
        <v>0</v>
      </c>
      <c r="S542">
        <f t="shared" si="115"/>
        <v>0</v>
      </c>
      <c r="T542">
        <f t="shared" si="116"/>
        <v>1</v>
      </c>
    </row>
    <row r="543" spans="1:20">
      <c r="A543" t="str">
        <f t="shared" si="104"/>
        <v>ZA-3</v>
      </c>
      <c r="B543" t="s">
        <v>1860</v>
      </c>
      <c r="C543">
        <v>3</v>
      </c>
      <c r="D543" t="s">
        <v>9</v>
      </c>
      <c r="E543">
        <v>76821</v>
      </c>
      <c r="F543">
        <v>28863</v>
      </c>
      <c r="G543">
        <v>33045</v>
      </c>
      <c r="H543">
        <v>11709</v>
      </c>
      <c r="I543">
        <f t="shared" si="105"/>
        <v>0.7383697546588015</v>
      </c>
      <c r="J543">
        <f t="shared" si="106"/>
        <v>0.26163024534119855</v>
      </c>
      <c r="K543">
        <f t="shared" si="107"/>
        <v>0</v>
      </c>
      <c r="L543">
        <f t="shared" si="108"/>
        <v>0</v>
      </c>
      <c r="M543">
        <f t="shared" si="109"/>
        <v>0</v>
      </c>
      <c r="N543">
        <f t="shared" si="110"/>
        <v>0</v>
      </c>
      <c r="O543">
        <f t="shared" si="111"/>
        <v>0</v>
      </c>
      <c r="P543">
        <f t="shared" si="112"/>
        <v>0</v>
      </c>
      <c r="Q543">
        <f t="shared" si="113"/>
        <v>0</v>
      </c>
      <c r="R543">
        <f t="shared" si="114"/>
        <v>0</v>
      </c>
      <c r="S543">
        <f t="shared" si="115"/>
        <v>0</v>
      </c>
      <c r="T543">
        <f t="shared" si="116"/>
        <v>1</v>
      </c>
    </row>
    <row r="544" spans="1:20">
      <c r="A544" t="str">
        <f t="shared" si="104"/>
        <v>ZA-4</v>
      </c>
      <c r="B544" t="s">
        <v>1860</v>
      </c>
      <c r="C544">
        <v>4</v>
      </c>
      <c r="D544" t="s">
        <v>12</v>
      </c>
      <c r="E544">
        <v>66971</v>
      </c>
      <c r="F544">
        <v>24073</v>
      </c>
      <c r="G544">
        <v>26933</v>
      </c>
      <c r="H544">
        <v>12756</v>
      </c>
      <c r="I544">
        <f t="shared" si="105"/>
        <v>0.67860112373705561</v>
      </c>
      <c r="J544">
        <f t="shared" si="106"/>
        <v>0.32139887626294439</v>
      </c>
      <c r="K544">
        <f t="shared" si="107"/>
        <v>0</v>
      </c>
      <c r="L544">
        <f t="shared" si="108"/>
        <v>0</v>
      </c>
      <c r="M544">
        <f t="shared" si="109"/>
        <v>0</v>
      </c>
      <c r="N544">
        <f t="shared" si="110"/>
        <v>0</v>
      </c>
      <c r="O544">
        <f t="shared" si="111"/>
        <v>0</v>
      </c>
      <c r="P544">
        <f t="shared" si="112"/>
        <v>0</v>
      </c>
      <c r="Q544">
        <f t="shared" si="113"/>
        <v>0</v>
      </c>
      <c r="R544">
        <f t="shared" si="114"/>
        <v>0</v>
      </c>
      <c r="S544">
        <f t="shared" si="115"/>
        <v>1</v>
      </c>
      <c r="T544">
        <f t="shared" si="116"/>
        <v>0</v>
      </c>
    </row>
    <row r="545" spans="1:20">
      <c r="A545" t="str">
        <f t="shared" si="104"/>
        <v>ZB-1</v>
      </c>
      <c r="B545" t="s">
        <v>1861</v>
      </c>
      <c r="C545">
        <v>1</v>
      </c>
      <c r="D545" t="s">
        <v>3</v>
      </c>
      <c r="E545">
        <v>76352</v>
      </c>
      <c r="F545">
        <v>29346</v>
      </c>
      <c r="G545">
        <v>29489</v>
      </c>
      <c r="H545">
        <v>13804</v>
      </c>
      <c r="I545">
        <f t="shared" si="105"/>
        <v>0.68114937749751692</v>
      </c>
      <c r="J545">
        <f t="shared" si="106"/>
        <v>0.31885062250248308</v>
      </c>
      <c r="K545">
        <f t="shared" si="107"/>
        <v>0</v>
      </c>
      <c r="L545">
        <f t="shared" si="108"/>
        <v>0</v>
      </c>
      <c r="M545">
        <f t="shared" si="109"/>
        <v>0</v>
      </c>
      <c r="N545">
        <f t="shared" si="110"/>
        <v>0</v>
      </c>
      <c r="O545">
        <f t="shared" si="111"/>
        <v>0</v>
      </c>
      <c r="P545">
        <f t="shared" si="112"/>
        <v>0</v>
      </c>
      <c r="Q545">
        <f t="shared" si="113"/>
        <v>0</v>
      </c>
      <c r="R545">
        <f t="shared" si="114"/>
        <v>0</v>
      </c>
      <c r="S545">
        <f t="shared" si="115"/>
        <v>1</v>
      </c>
      <c r="T545">
        <f t="shared" si="116"/>
        <v>0</v>
      </c>
    </row>
    <row r="546" spans="1:20">
      <c r="A546" t="str">
        <f t="shared" si="104"/>
        <v>ZB-2</v>
      </c>
      <c r="B546" t="s">
        <v>1861</v>
      </c>
      <c r="C546">
        <v>2</v>
      </c>
      <c r="D546" t="s">
        <v>6</v>
      </c>
      <c r="E546">
        <v>81657</v>
      </c>
      <c r="F546">
        <v>31171</v>
      </c>
      <c r="G546">
        <v>30930</v>
      </c>
      <c r="H546">
        <v>15975</v>
      </c>
      <c r="I546">
        <f t="shared" si="105"/>
        <v>0.65941797249760159</v>
      </c>
      <c r="J546">
        <f t="shared" si="106"/>
        <v>0.34058202750239847</v>
      </c>
      <c r="K546">
        <f t="shared" si="107"/>
        <v>0</v>
      </c>
      <c r="L546">
        <f t="shared" si="108"/>
        <v>0</v>
      </c>
      <c r="M546">
        <f t="shared" si="109"/>
        <v>0</v>
      </c>
      <c r="N546">
        <f t="shared" si="110"/>
        <v>0</v>
      </c>
      <c r="O546">
        <f t="shared" si="111"/>
        <v>0</v>
      </c>
      <c r="P546">
        <f t="shared" si="112"/>
        <v>0</v>
      </c>
      <c r="Q546">
        <f t="shared" si="113"/>
        <v>0</v>
      </c>
      <c r="R546">
        <f t="shared" si="114"/>
        <v>0</v>
      </c>
      <c r="S546">
        <f t="shared" si="115"/>
        <v>1</v>
      </c>
      <c r="T546">
        <f t="shared" si="116"/>
        <v>0</v>
      </c>
    </row>
    <row r="547" spans="1:20">
      <c r="A547" t="str">
        <f t="shared" si="104"/>
        <v>ZB-3</v>
      </c>
      <c r="B547" t="s">
        <v>1861</v>
      </c>
      <c r="C547">
        <v>3</v>
      </c>
      <c r="D547" t="s">
        <v>9</v>
      </c>
      <c r="E547">
        <v>65769</v>
      </c>
      <c r="F547">
        <v>29062</v>
      </c>
      <c r="G547">
        <v>23161</v>
      </c>
      <c r="H547">
        <v>10523</v>
      </c>
      <c r="I547">
        <f t="shared" si="105"/>
        <v>0.68759648497803116</v>
      </c>
      <c r="J547">
        <f t="shared" si="106"/>
        <v>0.31240351502196889</v>
      </c>
      <c r="K547">
        <f t="shared" si="107"/>
        <v>0</v>
      </c>
      <c r="L547">
        <f t="shared" si="108"/>
        <v>0</v>
      </c>
      <c r="M547">
        <f t="shared" si="109"/>
        <v>0</v>
      </c>
      <c r="N547">
        <f t="shared" si="110"/>
        <v>0</v>
      </c>
      <c r="O547">
        <f t="shared" si="111"/>
        <v>0</v>
      </c>
      <c r="P547">
        <f t="shared" si="112"/>
        <v>0</v>
      </c>
      <c r="Q547">
        <f t="shared" si="113"/>
        <v>0</v>
      </c>
      <c r="R547">
        <f t="shared" si="114"/>
        <v>0</v>
      </c>
      <c r="S547">
        <f t="shared" si="115"/>
        <v>1</v>
      </c>
      <c r="T547">
        <f t="shared" si="116"/>
        <v>0</v>
      </c>
    </row>
    <row r="548" spans="1:20">
      <c r="A548" t="str">
        <f t="shared" si="104"/>
        <v>ZB-4</v>
      </c>
      <c r="B548" t="s">
        <v>1861</v>
      </c>
      <c r="C548">
        <v>4</v>
      </c>
      <c r="D548" t="s">
        <v>12</v>
      </c>
      <c r="E548">
        <v>78934</v>
      </c>
      <c r="F548">
        <v>32185</v>
      </c>
      <c r="G548">
        <v>30947</v>
      </c>
      <c r="H548">
        <v>12527</v>
      </c>
      <c r="I548">
        <f t="shared" si="105"/>
        <v>0.71185076137461467</v>
      </c>
      <c r="J548">
        <f t="shared" si="106"/>
        <v>0.28814923862538527</v>
      </c>
      <c r="K548">
        <f t="shared" si="107"/>
        <v>0</v>
      </c>
      <c r="L548">
        <f t="shared" si="108"/>
        <v>0</v>
      </c>
      <c r="M548">
        <f t="shared" si="109"/>
        <v>0</v>
      </c>
      <c r="N548">
        <f t="shared" si="110"/>
        <v>0</v>
      </c>
      <c r="O548">
        <f t="shared" si="111"/>
        <v>0</v>
      </c>
      <c r="P548">
        <f t="shared" si="112"/>
        <v>0</v>
      </c>
      <c r="Q548">
        <f t="shared" si="113"/>
        <v>0</v>
      </c>
      <c r="R548">
        <f t="shared" si="114"/>
        <v>0</v>
      </c>
      <c r="S548">
        <f t="shared" si="115"/>
        <v>0</v>
      </c>
      <c r="T548">
        <f t="shared" si="116"/>
        <v>1</v>
      </c>
    </row>
    <row r="549" spans="1:20">
      <c r="A549" t="str">
        <f t="shared" si="104"/>
        <v>ZC-1</v>
      </c>
      <c r="B549" t="s">
        <v>1862</v>
      </c>
      <c r="C549">
        <v>1</v>
      </c>
      <c r="D549" t="s">
        <v>3</v>
      </c>
      <c r="E549">
        <v>46297</v>
      </c>
      <c r="F549">
        <v>19113</v>
      </c>
      <c r="G549">
        <v>15944</v>
      </c>
      <c r="H549">
        <v>9655</v>
      </c>
      <c r="I549">
        <f t="shared" si="105"/>
        <v>0.62283682956365483</v>
      </c>
      <c r="J549">
        <f t="shared" si="106"/>
        <v>0.37716317043634517</v>
      </c>
      <c r="K549">
        <f t="shared" si="107"/>
        <v>0</v>
      </c>
      <c r="L549">
        <f t="shared" si="108"/>
        <v>0</v>
      </c>
      <c r="M549">
        <f t="shared" si="109"/>
        <v>0</v>
      </c>
      <c r="N549">
        <f t="shared" si="110"/>
        <v>0</v>
      </c>
      <c r="O549">
        <f t="shared" si="111"/>
        <v>0</v>
      </c>
      <c r="P549">
        <f t="shared" si="112"/>
        <v>0</v>
      </c>
      <c r="Q549">
        <f t="shared" si="113"/>
        <v>0</v>
      </c>
      <c r="R549">
        <f t="shared" si="114"/>
        <v>0</v>
      </c>
      <c r="S549">
        <f t="shared" si="115"/>
        <v>1</v>
      </c>
      <c r="T549">
        <f t="shared" si="116"/>
        <v>0</v>
      </c>
    </row>
    <row r="550" spans="1:20">
      <c r="A550" t="str">
        <f t="shared" si="104"/>
        <v>ZC-2</v>
      </c>
      <c r="B550" t="s">
        <v>1862</v>
      </c>
      <c r="C550">
        <v>2</v>
      </c>
      <c r="D550" t="s">
        <v>6</v>
      </c>
      <c r="E550">
        <v>30792</v>
      </c>
      <c r="F550">
        <v>13875</v>
      </c>
      <c r="G550">
        <v>9936</v>
      </c>
      <c r="H550">
        <v>6175</v>
      </c>
      <c r="I550">
        <f t="shared" si="105"/>
        <v>0.61672149463099746</v>
      </c>
      <c r="J550">
        <f t="shared" si="106"/>
        <v>0.38327850536900254</v>
      </c>
      <c r="K550">
        <f t="shared" si="107"/>
        <v>0</v>
      </c>
      <c r="L550">
        <f t="shared" si="108"/>
        <v>0</v>
      </c>
      <c r="M550">
        <f t="shared" si="109"/>
        <v>0</v>
      </c>
      <c r="N550">
        <f t="shared" si="110"/>
        <v>0</v>
      </c>
      <c r="O550">
        <f t="shared" si="111"/>
        <v>0</v>
      </c>
      <c r="P550">
        <f t="shared" si="112"/>
        <v>0</v>
      </c>
      <c r="Q550">
        <f t="shared" si="113"/>
        <v>0</v>
      </c>
      <c r="R550">
        <f t="shared" si="114"/>
        <v>0</v>
      </c>
      <c r="S550">
        <f t="shared" si="115"/>
        <v>1</v>
      </c>
      <c r="T550">
        <f t="shared" si="116"/>
        <v>0</v>
      </c>
    </row>
    <row r="551" spans="1:20">
      <c r="A551" t="str">
        <f t="shared" si="104"/>
        <v>ZD-1</v>
      </c>
      <c r="B551" t="s">
        <v>1863</v>
      </c>
      <c r="C551">
        <v>1</v>
      </c>
      <c r="D551" t="s">
        <v>3</v>
      </c>
      <c r="E551">
        <v>73763</v>
      </c>
      <c r="F551">
        <v>21269</v>
      </c>
      <c r="G551">
        <v>32516</v>
      </c>
      <c r="H551">
        <v>17482</v>
      </c>
      <c r="I551">
        <f t="shared" si="105"/>
        <v>0.65034601384055357</v>
      </c>
      <c r="J551">
        <f t="shared" si="106"/>
        <v>0.34965398615944637</v>
      </c>
      <c r="K551">
        <f t="shared" si="107"/>
        <v>0</v>
      </c>
      <c r="L551">
        <f t="shared" si="108"/>
        <v>0</v>
      </c>
      <c r="M551">
        <f t="shared" si="109"/>
        <v>0</v>
      </c>
      <c r="N551">
        <f t="shared" si="110"/>
        <v>0</v>
      </c>
      <c r="O551">
        <f t="shared" si="111"/>
        <v>0</v>
      </c>
      <c r="P551">
        <f t="shared" si="112"/>
        <v>0</v>
      </c>
      <c r="Q551">
        <f t="shared" si="113"/>
        <v>0</v>
      </c>
      <c r="R551">
        <f t="shared" si="114"/>
        <v>0</v>
      </c>
      <c r="S551">
        <f t="shared" si="115"/>
        <v>1</v>
      </c>
      <c r="T551">
        <f t="shared" si="116"/>
        <v>0</v>
      </c>
    </row>
    <row r="552" spans="1:20">
      <c r="A552" t="str">
        <f t="shared" si="104"/>
        <v>ZD-2</v>
      </c>
      <c r="B552" t="s">
        <v>1863</v>
      </c>
      <c r="C552">
        <v>2</v>
      </c>
      <c r="D552" t="s">
        <v>6</v>
      </c>
      <c r="E552">
        <v>83906</v>
      </c>
      <c r="F552">
        <v>22845</v>
      </c>
      <c r="G552">
        <v>43054</v>
      </c>
      <c r="H552">
        <v>14957</v>
      </c>
      <c r="I552">
        <f t="shared" si="105"/>
        <v>0.74216958852631398</v>
      </c>
      <c r="J552">
        <f t="shared" si="106"/>
        <v>0.25783041147368602</v>
      </c>
      <c r="K552">
        <f t="shared" si="107"/>
        <v>0</v>
      </c>
      <c r="L552">
        <f t="shared" si="108"/>
        <v>0</v>
      </c>
      <c r="M552">
        <f t="shared" si="109"/>
        <v>0</v>
      </c>
      <c r="N552">
        <f t="shared" si="110"/>
        <v>0</v>
      </c>
      <c r="O552">
        <f t="shared" si="111"/>
        <v>0</v>
      </c>
      <c r="P552">
        <f t="shared" si="112"/>
        <v>0</v>
      </c>
      <c r="Q552">
        <f t="shared" si="113"/>
        <v>0</v>
      </c>
      <c r="R552">
        <f t="shared" si="114"/>
        <v>0</v>
      </c>
      <c r="S552">
        <f t="shared" si="115"/>
        <v>0</v>
      </c>
      <c r="T552">
        <f t="shared" si="116"/>
        <v>1</v>
      </c>
    </row>
    <row r="553" spans="1:20">
      <c r="A553" t="str">
        <f t="shared" si="104"/>
        <v>ZD-3</v>
      </c>
      <c r="B553" t="s">
        <v>1863</v>
      </c>
      <c r="C553">
        <v>3</v>
      </c>
      <c r="D553" t="s">
        <v>9</v>
      </c>
      <c r="E553">
        <v>83657</v>
      </c>
      <c r="F553">
        <v>21974</v>
      </c>
      <c r="G553">
        <v>40532</v>
      </c>
      <c r="H553">
        <v>17587</v>
      </c>
      <c r="I553">
        <f t="shared" si="105"/>
        <v>0.69739672052168822</v>
      </c>
      <c r="J553">
        <f t="shared" si="106"/>
        <v>0.30260327947831173</v>
      </c>
      <c r="K553">
        <f t="shared" si="107"/>
        <v>0</v>
      </c>
      <c r="L553">
        <f t="shared" si="108"/>
        <v>0</v>
      </c>
      <c r="M553">
        <f t="shared" si="109"/>
        <v>0</v>
      </c>
      <c r="N553">
        <f t="shared" si="110"/>
        <v>0</v>
      </c>
      <c r="O553">
        <f t="shared" si="111"/>
        <v>0</v>
      </c>
      <c r="P553">
        <f t="shared" si="112"/>
        <v>0</v>
      </c>
      <c r="Q553">
        <f t="shared" si="113"/>
        <v>0</v>
      </c>
      <c r="R553">
        <f t="shared" si="114"/>
        <v>0</v>
      </c>
      <c r="S553">
        <f t="shared" si="115"/>
        <v>1</v>
      </c>
      <c r="T553">
        <f t="shared" si="116"/>
        <v>0</v>
      </c>
    </row>
    <row r="554" spans="1:20">
      <c r="A554" t="str">
        <f t="shared" si="104"/>
        <v>ZD-4</v>
      </c>
      <c r="B554" t="s">
        <v>1863</v>
      </c>
      <c r="C554">
        <v>4</v>
      </c>
      <c r="D554" t="s">
        <v>12</v>
      </c>
      <c r="E554">
        <v>94760</v>
      </c>
      <c r="F554">
        <v>23588</v>
      </c>
      <c r="G554">
        <v>48051</v>
      </c>
      <c r="H554">
        <v>19490</v>
      </c>
      <c r="I554">
        <f t="shared" si="105"/>
        <v>0.71143453605957863</v>
      </c>
      <c r="J554">
        <f t="shared" si="106"/>
        <v>0.28856546394042137</v>
      </c>
      <c r="K554">
        <f t="shared" si="107"/>
        <v>0</v>
      </c>
      <c r="L554">
        <f t="shared" si="108"/>
        <v>0</v>
      </c>
      <c r="M554">
        <f t="shared" si="109"/>
        <v>0</v>
      </c>
      <c r="N554">
        <f t="shared" si="110"/>
        <v>0</v>
      </c>
      <c r="O554">
        <f t="shared" si="111"/>
        <v>0</v>
      </c>
      <c r="P554">
        <f t="shared" si="112"/>
        <v>0</v>
      </c>
      <c r="Q554">
        <f t="shared" si="113"/>
        <v>0</v>
      </c>
      <c r="R554">
        <f t="shared" si="114"/>
        <v>0</v>
      </c>
      <c r="S554">
        <f t="shared" si="115"/>
        <v>0</v>
      </c>
      <c r="T554">
        <f t="shared" si="116"/>
        <v>1</v>
      </c>
    </row>
    <row r="555" spans="1:20">
      <c r="A555" t="str">
        <f t="shared" si="104"/>
        <v>ZD-5</v>
      </c>
      <c r="B555" t="s">
        <v>1863</v>
      </c>
      <c r="C555">
        <v>5</v>
      </c>
      <c r="D555" t="s">
        <v>15</v>
      </c>
      <c r="E555">
        <v>75636</v>
      </c>
      <c r="F555">
        <v>22565</v>
      </c>
      <c r="G555">
        <v>37961</v>
      </c>
      <c r="H555">
        <v>12608</v>
      </c>
      <c r="I555">
        <f t="shared" si="105"/>
        <v>0.75067729241234749</v>
      </c>
      <c r="J555">
        <f t="shared" si="106"/>
        <v>0.24932270758765251</v>
      </c>
      <c r="K555">
        <f t="shared" si="107"/>
        <v>0</v>
      </c>
      <c r="L555">
        <f t="shared" si="108"/>
        <v>0</v>
      </c>
      <c r="M555">
        <f t="shared" si="109"/>
        <v>0</v>
      </c>
      <c r="N555">
        <f t="shared" si="110"/>
        <v>0</v>
      </c>
      <c r="O555">
        <f t="shared" si="111"/>
        <v>0</v>
      </c>
      <c r="P555">
        <f t="shared" si="112"/>
        <v>0</v>
      </c>
      <c r="Q555">
        <f t="shared" si="113"/>
        <v>0</v>
      </c>
      <c r="R555">
        <f t="shared" si="114"/>
        <v>0</v>
      </c>
      <c r="S555">
        <f t="shared" si="115"/>
        <v>0</v>
      </c>
      <c r="T555">
        <f t="shared" si="116"/>
        <v>1</v>
      </c>
    </row>
    <row r="556" spans="1:20">
      <c r="A556" t="str">
        <f t="shared" si="104"/>
        <v>ZD-6</v>
      </c>
      <c r="B556" t="s">
        <v>1863</v>
      </c>
      <c r="C556">
        <v>6</v>
      </c>
      <c r="D556" t="s">
        <v>55</v>
      </c>
      <c r="E556">
        <v>67697</v>
      </c>
      <c r="F556">
        <v>19728</v>
      </c>
      <c r="G556">
        <v>33100</v>
      </c>
      <c r="H556">
        <v>12719</v>
      </c>
      <c r="I556">
        <f t="shared" si="105"/>
        <v>0.72240773478251386</v>
      </c>
      <c r="J556">
        <f t="shared" si="106"/>
        <v>0.2775922652174862</v>
      </c>
      <c r="K556">
        <f t="shared" si="107"/>
        <v>0</v>
      </c>
      <c r="L556">
        <f t="shared" si="108"/>
        <v>0</v>
      </c>
      <c r="M556">
        <f t="shared" si="109"/>
        <v>0</v>
      </c>
      <c r="N556">
        <f t="shared" si="110"/>
        <v>0</v>
      </c>
      <c r="O556">
        <f t="shared" si="111"/>
        <v>0</v>
      </c>
      <c r="P556">
        <f t="shared" si="112"/>
        <v>0</v>
      </c>
      <c r="Q556">
        <f t="shared" si="113"/>
        <v>0</v>
      </c>
      <c r="R556">
        <f t="shared" si="114"/>
        <v>0</v>
      </c>
      <c r="S556">
        <f t="shared" si="115"/>
        <v>0</v>
      </c>
      <c r="T556">
        <f t="shared" si="116"/>
        <v>1</v>
      </c>
    </row>
    <row r="557" spans="1:20">
      <c r="A557" t="str">
        <f t="shared" si="104"/>
        <v>ZD-7</v>
      </c>
      <c r="B557" t="s">
        <v>1863</v>
      </c>
      <c r="C557">
        <v>7</v>
      </c>
      <c r="D557" t="s">
        <v>58</v>
      </c>
      <c r="E557">
        <v>98936</v>
      </c>
      <c r="F557">
        <v>24992</v>
      </c>
      <c r="G557">
        <v>50895</v>
      </c>
      <c r="H557">
        <v>19277</v>
      </c>
      <c r="I557">
        <f t="shared" si="105"/>
        <v>0.72528928917516955</v>
      </c>
      <c r="J557">
        <f t="shared" si="106"/>
        <v>0.2747107108248304</v>
      </c>
      <c r="K557">
        <f t="shared" si="107"/>
        <v>0</v>
      </c>
      <c r="L557">
        <f t="shared" si="108"/>
        <v>0</v>
      </c>
      <c r="M557">
        <f t="shared" si="109"/>
        <v>0</v>
      </c>
      <c r="N557">
        <f t="shared" si="110"/>
        <v>0</v>
      </c>
      <c r="O557">
        <f t="shared" si="111"/>
        <v>0</v>
      </c>
      <c r="P557">
        <f t="shared" si="112"/>
        <v>0</v>
      </c>
      <c r="Q557">
        <f t="shared" si="113"/>
        <v>0</v>
      </c>
      <c r="R557">
        <f t="shared" si="114"/>
        <v>0</v>
      </c>
      <c r="S557">
        <f t="shared" si="115"/>
        <v>0</v>
      </c>
      <c r="T557">
        <f t="shared" si="116"/>
        <v>1</v>
      </c>
    </row>
    <row r="558" spans="1:20">
      <c r="A558" t="str">
        <f t="shared" si="104"/>
        <v>ZM-1</v>
      </c>
      <c r="B558" t="s">
        <v>1864</v>
      </c>
      <c r="C558">
        <v>1</v>
      </c>
      <c r="D558" t="s">
        <v>3</v>
      </c>
      <c r="E558">
        <v>35579</v>
      </c>
      <c r="F558">
        <v>18108</v>
      </c>
      <c r="G558">
        <v>9195</v>
      </c>
      <c r="H558">
        <v>7497</v>
      </c>
      <c r="I558">
        <f t="shared" si="105"/>
        <v>0.55086268871315602</v>
      </c>
      <c r="J558">
        <f t="shared" si="106"/>
        <v>0.44913731128684398</v>
      </c>
      <c r="K558">
        <f t="shared" si="107"/>
        <v>0</v>
      </c>
      <c r="L558">
        <f t="shared" si="108"/>
        <v>0</v>
      </c>
      <c r="M558">
        <f t="shared" si="109"/>
        <v>0</v>
      </c>
      <c r="N558">
        <f t="shared" si="110"/>
        <v>0</v>
      </c>
      <c r="O558">
        <f t="shared" si="111"/>
        <v>0</v>
      </c>
      <c r="P558">
        <f t="shared" si="112"/>
        <v>0</v>
      </c>
      <c r="Q558">
        <f t="shared" si="113"/>
        <v>0</v>
      </c>
      <c r="R558">
        <f t="shared" si="114"/>
        <v>1</v>
      </c>
      <c r="S558">
        <f t="shared" si="115"/>
        <v>0</v>
      </c>
      <c r="T558">
        <f t="shared" si="116"/>
        <v>0</v>
      </c>
    </row>
    <row r="559" spans="1:20">
      <c r="A559" t="str">
        <f t="shared" si="104"/>
        <v>ZM-2</v>
      </c>
      <c r="B559" t="s">
        <v>1864</v>
      </c>
      <c r="C559">
        <v>2</v>
      </c>
      <c r="D559" t="s">
        <v>6</v>
      </c>
      <c r="E559">
        <v>41965</v>
      </c>
      <c r="F559">
        <v>19154</v>
      </c>
      <c r="G559">
        <v>9751</v>
      </c>
      <c r="H559">
        <v>12179</v>
      </c>
      <c r="I559">
        <f t="shared" si="105"/>
        <v>0.44464204286365711</v>
      </c>
      <c r="J559">
        <f t="shared" si="106"/>
        <v>0.55535795713634295</v>
      </c>
      <c r="K559">
        <f t="shared" si="107"/>
        <v>0</v>
      </c>
      <c r="L559">
        <f t="shared" si="108"/>
        <v>0</v>
      </c>
      <c r="M559">
        <f t="shared" si="109"/>
        <v>1</v>
      </c>
      <c r="N559">
        <f t="shared" si="110"/>
        <v>0</v>
      </c>
      <c r="O559">
        <f t="shared" si="111"/>
        <v>0</v>
      </c>
      <c r="P559">
        <f t="shared" si="112"/>
        <v>0</v>
      </c>
      <c r="Q559">
        <f t="shared" si="113"/>
        <v>0</v>
      </c>
      <c r="R559">
        <f t="shared" si="114"/>
        <v>0</v>
      </c>
      <c r="S559">
        <f t="shared" si="115"/>
        <v>0</v>
      </c>
      <c r="T559">
        <f t="shared" si="116"/>
        <v>0</v>
      </c>
    </row>
    <row r="560" spans="1:20">
      <c r="A560" t="str">
        <f t="shared" si="104"/>
        <v>ZN-1</v>
      </c>
      <c r="B560" t="s">
        <v>1865</v>
      </c>
      <c r="C560">
        <v>1</v>
      </c>
      <c r="D560" t="s">
        <v>3</v>
      </c>
      <c r="E560">
        <v>76238</v>
      </c>
      <c r="F560">
        <v>31057</v>
      </c>
      <c r="G560">
        <v>13503</v>
      </c>
      <c r="H560">
        <v>30225</v>
      </c>
      <c r="I560">
        <f t="shared" si="105"/>
        <v>0.30879527991218442</v>
      </c>
      <c r="J560">
        <f t="shared" si="106"/>
        <v>0.69120472008781564</v>
      </c>
      <c r="K560">
        <f t="shared" si="107"/>
        <v>0</v>
      </c>
      <c r="L560">
        <f t="shared" si="108"/>
        <v>1</v>
      </c>
      <c r="M560">
        <f t="shared" si="109"/>
        <v>0</v>
      </c>
      <c r="N560">
        <f t="shared" si="110"/>
        <v>0</v>
      </c>
      <c r="O560">
        <f t="shared" si="111"/>
        <v>0</v>
      </c>
      <c r="P560">
        <f t="shared" si="112"/>
        <v>0</v>
      </c>
      <c r="Q560">
        <f t="shared" si="113"/>
        <v>0</v>
      </c>
      <c r="R560">
        <f t="shared" si="114"/>
        <v>0</v>
      </c>
      <c r="S560">
        <f t="shared" si="115"/>
        <v>0</v>
      </c>
      <c r="T560">
        <f t="shared" si="116"/>
        <v>0</v>
      </c>
    </row>
    <row r="561" spans="1:20">
      <c r="A561" t="str">
        <f t="shared" si="104"/>
        <v>ZN-2</v>
      </c>
      <c r="B561" t="s">
        <v>1865</v>
      </c>
      <c r="C561">
        <v>2</v>
      </c>
      <c r="D561" t="s">
        <v>6</v>
      </c>
      <c r="E561">
        <v>89100</v>
      </c>
      <c r="F561">
        <v>33111</v>
      </c>
      <c r="G561">
        <v>22736</v>
      </c>
      <c r="H561">
        <v>31547</v>
      </c>
      <c r="I561">
        <f t="shared" si="105"/>
        <v>0.4188419947313155</v>
      </c>
      <c r="J561">
        <f t="shared" si="106"/>
        <v>0.58115800526868444</v>
      </c>
      <c r="K561">
        <f t="shared" si="107"/>
        <v>0</v>
      </c>
      <c r="L561">
        <f t="shared" si="108"/>
        <v>0</v>
      </c>
      <c r="M561">
        <f t="shared" si="109"/>
        <v>1</v>
      </c>
      <c r="N561">
        <f t="shared" si="110"/>
        <v>0</v>
      </c>
      <c r="O561">
        <f t="shared" si="111"/>
        <v>0</v>
      </c>
      <c r="P561">
        <f t="shared" si="112"/>
        <v>0</v>
      </c>
      <c r="Q561">
        <f t="shared" si="113"/>
        <v>0</v>
      </c>
      <c r="R561">
        <f t="shared" si="114"/>
        <v>0</v>
      </c>
      <c r="S561">
        <f t="shared" si="115"/>
        <v>0</v>
      </c>
      <c r="T561">
        <f t="shared" si="116"/>
        <v>0</v>
      </c>
    </row>
    <row r="562" spans="1:20">
      <c r="A562" t="str">
        <f t="shared" si="104"/>
        <v>ZP-1</v>
      </c>
      <c r="B562" t="s">
        <v>1866</v>
      </c>
      <c r="C562">
        <v>1</v>
      </c>
      <c r="D562" t="s">
        <v>3</v>
      </c>
      <c r="E562">
        <v>67433</v>
      </c>
      <c r="F562">
        <v>27134</v>
      </c>
      <c r="G562">
        <v>14041</v>
      </c>
      <c r="H562">
        <v>17556</v>
      </c>
      <c r="I562">
        <f t="shared" si="105"/>
        <v>0.44437763078773301</v>
      </c>
      <c r="J562">
        <f t="shared" si="106"/>
        <v>0.55562236921226704</v>
      </c>
      <c r="K562">
        <f t="shared" si="107"/>
        <v>0</v>
      </c>
      <c r="L562">
        <f t="shared" si="108"/>
        <v>0</v>
      </c>
      <c r="M562">
        <f t="shared" si="109"/>
        <v>1</v>
      </c>
      <c r="N562">
        <f t="shared" si="110"/>
        <v>0</v>
      </c>
      <c r="O562">
        <f t="shared" si="111"/>
        <v>0</v>
      </c>
      <c r="P562">
        <f t="shared" si="112"/>
        <v>0</v>
      </c>
      <c r="Q562">
        <f t="shared" si="113"/>
        <v>0</v>
      </c>
      <c r="R562">
        <f t="shared" si="114"/>
        <v>0</v>
      </c>
      <c r="S562">
        <f t="shared" si="115"/>
        <v>0</v>
      </c>
      <c r="T562">
        <f t="shared" si="116"/>
        <v>0</v>
      </c>
    </row>
    <row r="563" spans="1:20">
      <c r="A563" t="str">
        <f t="shared" si="104"/>
        <v>ZP-2</v>
      </c>
      <c r="B563" t="s">
        <v>1866</v>
      </c>
      <c r="C563">
        <v>2</v>
      </c>
      <c r="D563" t="s">
        <v>6</v>
      </c>
      <c r="E563">
        <v>59401</v>
      </c>
      <c r="F563">
        <v>26133</v>
      </c>
      <c r="G563">
        <v>15462</v>
      </c>
      <c r="H563">
        <v>16884</v>
      </c>
      <c r="I563">
        <f t="shared" si="105"/>
        <v>0.4780189204229271</v>
      </c>
      <c r="J563">
        <f t="shared" si="106"/>
        <v>0.52198107957707285</v>
      </c>
      <c r="K563">
        <f t="shared" si="107"/>
        <v>0</v>
      </c>
      <c r="L563">
        <f t="shared" si="108"/>
        <v>0</v>
      </c>
      <c r="M563">
        <f t="shared" si="109"/>
        <v>0</v>
      </c>
      <c r="N563">
        <f t="shared" si="110"/>
        <v>1</v>
      </c>
      <c r="O563">
        <f t="shared" si="111"/>
        <v>0</v>
      </c>
      <c r="P563">
        <f t="shared" si="112"/>
        <v>0</v>
      </c>
      <c r="Q563">
        <f t="shared" si="113"/>
        <v>0</v>
      </c>
      <c r="R563">
        <f t="shared" si="114"/>
        <v>0</v>
      </c>
      <c r="S563">
        <f t="shared" si="115"/>
        <v>0</v>
      </c>
      <c r="T563">
        <f t="shared" si="116"/>
        <v>0</v>
      </c>
    </row>
    <row r="564" spans="1:20">
      <c r="A564" t="str">
        <f t="shared" si="104"/>
        <v>ZP-3</v>
      </c>
      <c r="B564" t="s">
        <v>1866</v>
      </c>
      <c r="C564">
        <v>3</v>
      </c>
      <c r="D564" t="s">
        <v>9</v>
      </c>
      <c r="E564">
        <v>60104</v>
      </c>
      <c r="F564">
        <v>23489</v>
      </c>
      <c r="G564">
        <v>17230</v>
      </c>
      <c r="H564">
        <v>18385</v>
      </c>
      <c r="I564">
        <f t="shared" si="105"/>
        <v>0.48378492208339186</v>
      </c>
      <c r="J564">
        <f t="shared" si="106"/>
        <v>0.51621507791660814</v>
      </c>
      <c r="K564">
        <f t="shared" si="107"/>
        <v>0</v>
      </c>
      <c r="L564">
        <f t="shared" si="108"/>
        <v>0</v>
      </c>
      <c r="M564">
        <f t="shared" si="109"/>
        <v>0</v>
      </c>
      <c r="N564">
        <f t="shared" si="110"/>
        <v>0</v>
      </c>
      <c r="O564">
        <f t="shared" si="111"/>
        <v>1</v>
      </c>
      <c r="P564">
        <f t="shared" si="112"/>
        <v>0</v>
      </c>
      <c r="Q564">
        <f t="shared" si="113"/>
        <v>0</v>
      </c>
      <c r="R564">
        <f t="shared" si="114"/>
        <v>0</v>
      </c>
      <c r="S564">
        <f t="shared" si="115"/>
        <v>0</v>
      </c>
      <c r="T564">
        <f t="shared" si="116"/>
        <v>0</v>
      </c>
    </row>
    <row r="565" spans="1:20">
      <c r="A565" t="str">
        <f t="shared" si="104"/>
        <v>ZS-1</v>
      </c>
      <c r="B565" t="s">
        <v>1867</v>
      </c>
      <c r="C565">
        <v>1</v>
      </c>
      <c r="D565" t="s">
        <v>1868</v>
      </c>
      <c r="E565">
        <v>4922</v>
      </c>
      <c r="F565">
        <v>1531</v>
      </c>
      <c r="G565">
        <v>2080</v>
      </c>
      <c r="H565">
        <v>1105</v>
      </c>
      <c r="I565">
        <f t="shared" si="105"/>
        <v>0.65306122448979587</v>
      </c>
      <c r="J565">
        <f t="shared" si="106"/>
        <v>0.34693877551020408</v>
      </c>
      <c r="K565">
        <f t="shared" si="107"/>
        <v>0</v>
      </c>
      <c r="L565">
        <f t="shared" si="108"/>
        <v>0</v>
      </c>
      <c r="M565">
        <f t="shared" si="109"/>
        <v>0</v>
      </c>
      <c r="N565">
        <f t="shared" si="110"/>
        <v>0</v>
      </c>
      <c r="O565">
        <f t="shared" si="111"/>
        <v>0</v>
      </c>
      <c r="P565">
        <f t="shared" si="112"/>
        <v>0</v>
      </c>
      <c r="Q565">
        <f t="shared" si="113"/>
        <v>0</v>
      </c>
      <c r="R565">
        <f t="shared" si="114"/>
        <v>0</v>
      </c>
      <c r="S565">
        <f t="shared" si="115"/>
        <v>1</v>
      </c>
      <c r="T565">
        <f t="shared" si="116"/>
        <v>0</v>
      </c>
    </row>
    <row r="566" spans="1:20">
      <c r="A566" t="str">
        <f t="shared" si="104"/>
        <v>ZW-1</v>
      </c>
      <c r="B566" t="s">
        <v>1869</v>
      </c>
      <c r="C566">
        <v>1</v>
      </c>
      <c r="D566" t="s">
        <v>3</v>
      </c>
      <c r="E566">
        <v>8942</v>
      </c>
      <c r="F566">
        <v>2104</v>
      </c>
      <c r="G566">
        <v>3795</v>
      </c>
      <c r="H566">
        <v>2974</v>
      </c>
      <c r="I566">
        <f t="shared" si="105"/>
        <v>0.56064411286748417</v>
      </c>
      <c r="J566">
        <f t="shared" si="106"/>
        <v>0.43935588713251589</v>
      </c>
      <c r="K566">
        <f t="shared" si="107"/>
        <v>0</v>
      </c>
      <c r="L566">
        <f t="shared" si="108"/>
        <v>0</v>
      </c>
      <c r="M566">
        <f t="shared" si="109"/>
        <v>0</v>
      </c>
      <c r="N566">
        <f t="shared" si="110"/>
        <v>0</v>
      </c>
      <c r="O566">
        <f t="shared" si="111"/>
        <v>0</v>
      </c>
      <c r="P566">
        <f t="shared" si="112"/>
        <v>0</v>
      </c>
      <c r="Q566">
        <f t="shared" si="113"/>
        <v>0</v>
      </c>
      <c r="R566">
        <f t="shared" si="114"/>
        <v>1</v>
      </c>
      <c r="S566">
        <f t="shared" si="115"/>
        <v>0</v>
      </c>
      <c r="T566">
        <f t="shared" si="116"/>
        <v>0</v>
      </c>
    </row>
    <row r="567" spans="1:20">
      <c r="A567" t="str">
        <f t="shared" si="104"/>
        <v>ZX-1</v>
      </c>
      <c r="B567" t="s">
        <v>1870</v>
      </c>
      <c r="C567">
        <v>1</v>
      </c>
      <c r="D567" t="s">
        <v>3</v>
      </c>
      <c r="E567">
        <v>22686</v>
      </c>
      <c r="F567">
        <v>12779</v>
      </c>
      <c r="G567">
        <v>3851</v>
      </c>
      <c r="H567">
        <v>5641</v>
      </c>
      <c r="I567">
        <f t="shared" si="105"/>
        <v>0.40571007163927519</v>
      </c>
      <c r="J567">
        <f t="shared" si="106"/>
        <v>0.59428992836072481</v>
      </c>
      <c r="K567">
        <f t="shared" si="107"/>
        <v>0</v>
      </c>
      <c r="L567">
        <f t="shared" si="108"/>
        <v>0</v>
      </c>
      <c r="M567">
        <f t="shared" si="109"/>
        <v>1</v>
      </c>
      <c r="N567">
        <f t="shared" si="110"/>
        <v>0</v>
      </c>
      <c r="O567">
        <f t="shared" si="111"/>
        <v>0</v>
      </c>
      <c r="P567">
        <f t="shared" si="112"/>
        <v>0</v>
      </c>
      <c r="Q567">
        <f t="shared" si="113"/>
        <v>0</v>
      </c>
      <c r="R567">
        <f t="shared" si="114"/>
        <v>0</v>
      </c>
      <c r="S567">
        <f t="shared" si="115"/>
        <v>0</v>
      </c>
      <c r="T567">
        <f t="shared" si="116"/>
        <v>0</v>
      </c>
    </row>
    <row r="568" spans="1:20">
      <c r="A568" t="str">
        <f t="shared" si="104"/>
        <v>ZZ-1</v>
      </c>
      <c r="B568" t="s">
        <v>1871</v>
      </c>
      <c r="C568">
        <v>1</v>
      </c>
      <c r="D568" t="s">
        <v>3</v>
      </c>
      <c r="E568">
        <v>157958</v>
      </c>
      <c r="F568">
        <v>97109</v>
      </c>
      <c r="G568">
        <v>27577</v>
      </c>
      <c r="H568">
        <v>31895</v>
      </c>
      <c r="I568">
        <f t="shared" si="105"/>
        <v>0.4636972020446597</v>
      </c>
      <c r="J568">
        <f t="shared" si="106"/>
        <v>0.5363027979553403</v>
      </c>
      <c r="K568">
        <f t="shared" si="107"/>
        <v>0</v>
      </c>
      <c r="L568">
        <f t="shared" si="108"/>
        <v>0</v>
      </c>
      <c r="M568">
        <f t="shared" si="109"/>
        <v>0</v>
      </c>
      <c r="N568">
        <f t="shared" si="110"/>
        <v>1</v>
      </c>
      <c r="O568">
        <f t="shared" si="111"/>
        <v>0</v>
      </c>
      <c r="P568">
        <f t="shared" si="112"/>
        <v>0</v>
      </c>
      <c r="Q568">
        <f t="shared" si="113"/>
        <v>0</v>
      </c>
      <c r="R568">
        <f t="shared" si="114"/>
        <v>0</v>
      </c>
      <c r="S568">
        <f t="shared" si="115"/>
        <v>0</v>
      </c>
      <c r="T568">
        <f t="shared" si="116"/>
        <v>0</v>
      </c>
    </row>
    <row r="569" spans="1:20">
      <c r="A569" t="str">
        <f t="shared" si="104"/>
        <v>ZZ-2</v>
      </c>
      <c r="B569" t="s">
        <v>1871</v>
      </c>
      <c r="C569">
        <v>2</v>
      </c>
      <c r="D569" t="s">
        <v>6</v>
      </c>
      <c r="E569">
        <v>73812</v>
      </c>
      <c r="F569">
        <v>50074</v>
      </c>
      <c r="G569">
        <v>11095</v>
      </c>
      <c r="H569">
        <v>12204</v>
      </c>
      <c r="I569">
        <f t="shared" si="105"/>
        <v>0.47620069530881154</v>
      </c>
      <c r="J569">
        <f t="shared" si="106"/>
        <v>0.52379930469118852</v>
      </c>
      <c r="K569">
        <f t="shared" si="107"/>
        <v>0</v>
      </c>
      <c r="L569">
        <f t="shared" si="108"/>
        <v>0</v>
      </c>
      <c r="M569">
        <f t="shared" si="109"/>
        <v>0</v>
      </c>
      <c r="N569">
        <f t="shared" si="110"/>
        <v>1</v>
      </c>
      <c r="O569">
        <f t="shared" si="111"/>
        <v>0</v>
      </c>
      <c r="P569">
        <f t="shared" si="112"/>
        <v>0</v>
      </c>
      <c r="Q569">
        <f t="shared" si="113"/>
        <v>0</v>
      </c>
      <c r="R569">
        <f t="shared" si="114"/>
        <v>0</v>
      </c>
      <c r="S569">
        <f t="shared" si="115"/>
        <v>0</v>
      </c>
      <c r="T569">
        <f t="shared" si="116"/>
        <v>0</v>
      </c>
    </row>
    <row r="570" spans="1:20">
      <c r="A570" t="str">
        <f t="shared" si="104"/>
        <v>ZZ-3</v>
      </c>
      <c r="B570" t="s">
        <v>1871</v>
      </c>
      <c r="C570">
        <v>3</v>
      </c>
      <c r="D570" t="s">
        <v>9</v>
      </c>
      <c r="E570">
        <v>89534</v>
      </c>
      <c r="F570">
        <v>57361</v>
      </c>
      <c r="G570">
        <v>16764</v>
      </c>
      <c r="H570">
        <v>14808</v>
      </c>
      <c r="I570">
        <f t="shared" si="105"/>
        <v>0.53097681489927784</v>
      </c>
      <c r="J570">
        <f t="shared" si="106"/>
        <v>0.46902318510072216</v>
      </c>
      <c r="K570">
        <f t="shared" si="107"/>
        <v>0</v>
      </c>
      <c r="L570">
        <f t="shared" si="108"/>
        <v>0</v>
      </c>
      <c r="M570">
        <f t="shared" si="109"/>
        <v>0</v>
      </c>
      <c r="N570">
        <f t="shared" si="110"/>
        <v>0</v>
      </c>
      <c r="O570">
        <f t="shared" si="111"/>
        <v>0</v>
      </c>
      <c r="P570">
        <f t="shared" si="112"/>
        <v>0</v>
      </c>
      <c r="Q570">
        <f t="shared" si="113"/>
        <v>1</v>
      </c>
      <c r="R570">
        <f t="shared" si="114"/>
        <v>0</v>
      </c>
      <c r="S570">
        <f t="shared" si="115"/>
        <v>0</v>
      </c>
      <c r="T570">
        <f t="shared" si="116"/>
        <v>0</v>
      </c>
    </row>
    <row r="571" spans="1:20">
      <c r="A571" t="str">
        <f t="shared" si="104"/>
        <v>ZZ-4</v>
      </c>
      <c r="B571" t="s">
        <v>1871</v>
      </c>
      <c r="C571">
        <v>4</v>
      </c>
      <c r="D571" t="s">
        <v>12</v>
      </c>
      <c r="E571">
        <v>97710</v>
      </c>
      <c r="F571">
        <v>46947</v>
      </c>
      <c r="G571">
        <v>23273</v>
      </c>
      <c r="H571">
        <v>26374</v>
      </c>
      <c r="I571">
        <f t="shared" si="105"/>
        <v>0.46876951276008622</v>
      </c>
      <c r="J571">
        <f t="shared" si="106"/>
        <v>0.53123048723991384</v>
      </c>
      <c r="K571">
        <f t="shared" si="107"/>
        <v>0</v>
      </c>
      <c r="L571">
        <f t="shared" si="108"/>
        <v>0</v>
      </c>
      <c r="M571">
        <f t="shared" si="109"/>
        <v>0</v>
      </c>
      <c r="N571">
        <f t="shared" si="110"/>
        <v>1</v>
      </c>
      <c r="O571">
        <f t="shared" si="111"/>
        <v>0</v>
      </c>
      <c r="P571">
        <f t="shared" si="112"/>
        <v>0</v>
      </c>
      <c r="Q571">
        <f t="shared" si="113"/>
        <v>0</v>
      </c>
      <c r="R571">
        <f t="shared" si="114"/>
        <v>0</v>
      </c>
      <c r="S571">
        <f t="shared" si="115"/>
        <v>0</v>
      </c>
      <c r="T571">
        <f t="shared" si="116"/>
        <v>0</v>
      </c>
    </row>
    <row r="572" spans="1:20">
      <c r="A572" t="str">
        <f t="shared" si="104"/>
        <v>ZZ-5</v>
      </c>
      <c r="B572" t="s">
        <v>1871</v>
      </c>
      <c r="C572">
        <v>5</v>
      </c>
      <c r="D572" t="s">
        <v>15</v>
      </c>
      <c r="E572">
        <v>80802</v>
      </c>
      <c r="F572">
        <v>49162</v>
      </c>
      <c r="G572">
        <v>14411</v>
      </c>
      <c r="H572">
        <v>16514</v>
      </c>
      <c r="I572">
        <f t="shared" si="105"/>
        <v>0.46599838318512532</v>
      </c>
      <c r="J572">
        <f t="shared" si="106"/>
        <v>0.53400161681487468</v>
      </c>
      <c r="K572">
        <f t="shared" si="107"/>
        <v>0</v>
      </c>
      <c r="L572">
        <f t="shared" si="108"/>
        <v>0</v>
      </c>
      <c r="M572">
        <f t="shared" si="109"/>
        <v>0</v>
      </c>
      <c r="N572">
        <f t="shared" si="110"/>
        <v>1</v>
      </c>
      <c r="O572">
        <f t="shared" si="111"/>
        <v>0</v>
      </c>
      <c r="P572">
        <f t="shared" si="112"/>
        <v>0</v>
      </c>
      <c r="Q572">
        <f t="shared" si="113"/>
        <v>0</v>
      </c>
      <c r="R572">
        <f t="shared" si="114"/>
        <v>0</v>
      </c>
      <c r="S572">
        <f t="shared" si="115"/>
        <v>0</v>
      </c>
      <c r="T572">
        <f t="shared" si="116"/>
        <v>0</v>
      </c>
    </row>
    <row r="573" spans="1:20">
      <c r="A573" t="str">
        <f t="shared" si="104"/>
        <v>ZZ-6</v>
      </c>
      <c r="B573" t="s">
        <v>1871</v>
      </c>
      <c r="C573">
        <v>6</v>
      </c>
      <c r="D573" t="s">
        <v>55</v>
      </c>
      <c r="E573">
        <v>107077</v>
      </c>
      <c r="F573">
        <v>52767</v>
      </c>
      <c r="G573">
        <v>19978</v>
      </c>
      <c r="H573">
        <v>32995</v>
      </c>
      <c r="I573">
        <f t="shared" si="105"/>
        <v>0.37713552186963167</v>
      </c>
      <c r="J573">
        <f t="shared" si="106"/>
        <v>0.62286447813036827</v>
      </c>
      <c r="K573">
        <f t="shared" si="107"/>
        <v>0</v>
      </c>
      <c r="L573">
        <f t="shared" si="108"/>
        <v>1</v>
      </c>
      <c r="M573">
        <f t="shared" si="109"/>
        <v>0</v>
      </c>
      <c r="N573">
        <f t="shared" si="110"/>
        <v>0</v>
      </c>
      <c r="O573">
        <f t="shared" si="111"/>
        <v>0</v>
      </c>
      <c r="P573">
        <f t="shared" si="112"/>
        <v>0</v>
      </c>
      <c r="Q573">
        <f t="shared" si="113"/>
        <v>0</v>
      </c>
      <c r="R573">
        <f t="shared" si="114"/>
        <v>0</v>
      </c>
      <c r="S573">
        <f t="shared" si="115"/>
        <v>0</v>
      </c>
      <c r="T573">
        <f t="shared" si="116"/>
        <v>0</v>
      </c>
    </row>
    <row r="574" spans="1:20">
      <c r="A574" t="str">
        <f t="shared" si="104"/>
        <v>ZZ-7</v>
      </c>
      <c r="B574" t="s">
        <v>1871</v>
      </c>
      <c r="C574">
        <v>7</v>
      </c>
      <c r="D574" t="s">
        <v>58</v>
      </c>
      <c r="E574">
        <v>89769</v>
      </c>
      <c r="F574">
        <v>52319</v>
      </c>
      <c r="G574">
        <v>20024</v>
      </c>
      <c r="H574">
        <v>16609</v>
      </c>
      <c r="I574">
        <f t="shared" si="105"/>
        <v>0.54661097917178503</v>
      </c>
      <c r="J574">
        <f t="shared" si="106"/>
        <v>0.45338902082821497</v>
      </c>
      <c r="K574">
        <f t="shared" si="107"/>
        <v>0</v>
      </c>
      <c r="L574">
        <f t="shared" si="108"/>
        <v>0</v>
      </c>
      <c r="M574">
        <f t="shared" si="109"/>
        <v>0</v>
      </c>
      <c r="N574">
        <f t="shared" si="110"/>
        <v>0</v>
      </c>
      <c r="O574">
        <f t="shared" si="111"/>
        <v>0</v>
      </c>
      <c r="P574">
        <f t="shared" si="112"/>
        <v>0</v>
      </c>
      <c r="Q574">
        <f t="shared" si="113"/>
        <v>1</v>
      </c>
      <c r="R574">
        <f t="shared" si="114"/>
        <v>0</v>
      </c>
      <c r="S574">
        <f t="shared" si="115"/>
        <v>0</v>
      </c>
      <c r="T574">
        <f t="shared" si="116"/>
        <v>0</v>
      </c>
    </row>
    <row r="575" spans="1:20">
      <c r="A575" t="str">
        <f t="shared" si="104"/>
        <v>ZZ-8</v>
      </c>
      <c r="B575" t="s">
        <v>1871</v>
      </c>
      <c r="C575">
        <v>8</v>
      </c>
      <c r="D575" t="s">
        <v>60</v>
      </c>
      <c r="E575">
        <v>109896</v>
      </c>
      <c r="F575">
        <v>78347</v>
      </c>
      <c r="G575">
        <v>11550</v>
      </c>
      <c r="H575">
        <v>19588</v>
      </c>
      <c r="I575">
        <f t="shared" si="105"/>
        <v>0.37092941100905646</v>
      </c>
      <c r="J575">
        <f t="shared" si="106"/>
        <v>0.62907058899094359</v>
      </c>
      <c r="K575">
        <f t="shared" si="107"/>
        <v>0</v>
      </c>
      <c r="L575">
        <f t="shared" si="108"/>
        <v>1</v>
      </c>
      <c r="M575">
        <f t="shared" si="109"/>
        <v>0</v>
      </c>
      <c r="N575">
        <f t="shared" si="110"/>
        <v>0</v>
      </c>
      <c r="O575">
        <f t="shared" si="111"/>
        <v>0</v>
      </c>
      <c r="P575">
        <f t="shared" si="112"/>
        <v>0</v>
      </c>
      <c r="Q575">
        <f t="shared" si="113"/>
        <v>0</v>
      </c>
      <c r="R575">
        <f t="shared" si="114"/>
        <v>0</v>
      </c>
      <c r="S575">
        <f t="shared" si="115"/>
        <v>0</v>
      </c>
      <c r="T575">
        <f t="shared" si="116"/>
        <v>0</v>
      </c>
    </row>
    <row r="576" spans="1:20">
      <c r="A576" t="str">
        <f t="shared" si="104"/>
        <v>ZZ-9</v>
      </c>
      <c r="B576" t="s">
        <v>1871</v>
      </c>
      <c r="C576">
        <v>9</v>
      </c>
      <c r="D576" t="s">
        <v>63</v>
      </c>
      <c r="E576">
        <v>98811</v>
      </c>
      <c r="F576">
        <v>55036</v>
      </c>
      <c r="G576">
        <v>26584</v>
      </c>
      <c r="H576">
        <v>16514</v>
      </c>
      <c r="I576">
        <f t="shared" si="105"/>
        <v>0.6168267669033366</v>
      </c>
      <c r="J576">
        <f t="shared" si="106"/>
        <v>0.3831732330966634</v>
      </c>
      <c r="K576">
        <f t="shared" si="107"/>
        <v>0</v>
      </c>
      <c r="L576">
        <f t="shared" si="108"/>
        <v>0</v>
      </c>
      <c r="M576">
        <f t="shared" si="109"/>
        <v>0</v>
      </c>
      <c r="N576">
        <f t="shared" si="110"/>
        <v>0</v>
      </c>
      <c r="O576">
        <f t="shared" si="111"/>
        <v>0</v>
      </c>
      <c r="P576">
        <f t="shared" si="112"/>
        <v>0</v>
      </c>
      <c r="Q576">
        <f t="shared" si="113"/>
        <v>0</v>
      </c>
      <c r="R576">
        <f t="shared" si="114"/>
        <v>0</v>
      </c>
      <c r="S576">
        <f t="shared" si="115"/>
        <v>1</v>
      </c>
      <c r="T576">
        <f t="shared" si="116"/>
        <v>0</v>
      </c>
    </row>
    <row r="577" spans="1:20">
      <c r="A577" t="str">
        <f t="shared" si="104"/>
        <v>ZZ-10</v>
      </c>
      <c r="B577" t="s">
        <v>1871</v>
      </c>
      <c r="C577">
        <v>10</v>
      </c>
      <c r="D577" t="s">
        <v>120</v>
      </c>
      <c r="E577">
        <v>93085</v>
      </c>
      <c r="F577">
        <v>44133</v>
      </c>
      <c r="G577">
        <v>21370</v>
      </c>
      <c r="H577">
        <v>26460</v>
      </c>
      <c r="I577">
        <f t="shared" si="105"/>
        <v>0.44679071712314444</v>
      </c>
      <c r="J577">
        <f t="shared" si="106"/>
        <v>0.55320928287685556</v>
      </c>
      <c r="K577">
        <f t="shared" si="107"/>
        <v>0</v>
      </c>
      <c r="L577">
        <f t="shared" si="108"/>
        <v>0</v>
      </c>
      <c r="M577">
        <f t="shared" si="109"/>
        <v>1</v>
      </c>
      <c r="N577">
        <f t="shared" si="110"/>
        <v>0</v>
      </c>
      <c r="O577">
        <f t="shared" si="111"/>
        <v>0</v>
      </c>
      <c r="P577">
        <f t="shared" si="112"/>
        <v>0</v>
      </c>
      <c r="Q577">
        <f t="shared" si="113"/>
        <v>0</v>
      </c>
      <c r="R577">
        <f t="shared" si="114"/>
        <v>0</v>
      </c>
      <c r="S577">
        <f t="shared" si="115"/>
        <v>0</v>
      </c>
      <c r="T577">
        <f t="shared" si="116"/>
        <v>0</v>
      </c>
    </row>
    <row r="578" spans="1:20">
      <c r="A578" t="str">
        <f t="shared" si="104"/>
        <v>ZZ-11</v>
      </c>
      <c r="B578" t="s">
        <v>1871</v>
      </c>
      <c r="C578">
        <v>11</v>
      </c>
      <c r="D578" t="s">
        <v>123</v>
      </c>
      <c r="E578">
        <v>80125</v>
      </c>
      <c r="F578">
        <v>40414</v>
      </c>
      <c r="G578">
        <v>16376</v>
      </c>
      <c r="H578">
        <v>22199</v>
      </c>
      <c r="I578">
        <f t="shared" si="105"/>
        <v>0.42452365521710955</v>
      </c>
      <c r="J578">
        <f t="shared" si="106"/>
        <v>0.57547634478289045</v>
      </c>
      <c r="K578">
        <f t="shared" si="107"/>
        <v>0</v>
      </c>
      <c r="L578">
        <f t="shared" si="108"/>
        <v>0</v>
      </c>
      <c r="M578">
        <f t="shared" si="109"/>
        <v>1</v>
      </c>
      <c r="N578">
        <f t="shared" si="110"/>
        <v>0</v>
      </c>
      <c r="O578">
        <f t="shared" si="111"/>
        <v>0</v>
      </c>
      <c r="P578">
        <f t="shared" si="112"/>
        <v>0</v>
      </c>
      <c r="Q578">
        <f t="shared" si="113"/>
        <v>0</v>
      </c>
      <c r="R578">
        <f t="shared" si="114"/>
        <v>0</v>
      </c>
      <c r="S578">
        <f t="shared" si="115"/>
        <v>0</v>
      </c>
      <c r="T578">
        <f t="shared" si="116"/>
        <v>0</v>
      </c>
    </row>
    <row r="579" spans="1:20">
      <c r="K579">
        <f>SUM(K2:K578)</f>
        <v>5</v>
      </c>
      <c r="L579">
        <f t="shared" ref="L579:T579" si="117">SUM(L2:L578)</f>
        <v>46</v>
      </c>
      <c r="M579">
        <f t="shared" si="117"/>
        <v>67</v>
      </c>
      <c r="N579">
        <f t="shared" si="117"/>
        <v>70</v>
      </c>
      <c r="O579">
        <f t="shared" si="117"/>
        <v>56</v>
      </c>
      <c r="P579">
        <f t="shared" si="117"/>
        <v>68</v>
      </c>
      <c r="Q579">
        <f t="shared" si="117"/>
        <v>62</v>
      </c>
      <c r="R579">
        <f t="shared" si="117"/>
        <v>98</v>
      </c>
      <c r="S579">
        <f t="shared" si="117"/>
        <v>87</v>
      </c>
      <c r="T579">
        <f t="shared" si="117"/>
        <v>18</v>
      </c>
    </row>
  </sheetData>
  <conditionalFormatting sqref="I2:J57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D47" sqref="D47"/>
    </sheetView>
  </sheetViews>
  <sheetFormatPr defaultRowHeight="12.75"/>
  <sheetData>
    <row r="1" spans="1:7">
      <c r="A1" t="s">
        <v>1893</v>
      </c>
      <c r="B1" t="s">
        <v>0</v>
      </c>
      <c r="C1" t="s">
        <v>1</v>
      </c>
      <c r="D1" t="s">
        <v>1889</v>
      </c>
      <c r="E1" t="s">
        <v>1890</v>
      </c>
      <c r="F1" t="s">
        <v>1891</v>
      </c>
      <c r="G1" t="s">
        <v>1892</v>
      </c>
    </row>
    <row r="2" spans="1:7">
      <c r="A2" t="s">
        <v>1883</v>
      </c>
      <c r="B2">
        <v>0.48039215686274511</v>
      </c>
      <c r="C2">
        <v>0.70967741935483875</v>
      </c>
      <c r="D2">
        <v>53</v>
      </c>
      <c r="E2">
        <v>49</v>
      </c>
      <c r="F2">
        <v>9</v>
      </c>
      <c r="G2">
        <v>22</v>
      </c>
    </row>
    <row r="3" spans="1:7">
      <c r="A3" t="s">
        <v>1884</v>
      </c>
      <c r="B3">
        <v>0.30208333333333331</v>
      </c>
      <c r="C3">
        <v>0.48717948717948717</v>
      </c>
      <c r="D3">
        <v>67</v>
      </c>
      <c r="E3">
        <v>29</v>
      </c>
      <c r="F3">
        <v>20</v>
      </c>
      <c r="G3">
        <v>19</v>
      </c>
    </row>
    <row r="4" spans="1:7">
      <c r="A4" t="s">
        <v>1885</v>
      </c>
      <c r="B4">
        <v>0.1875</v>
      </c>
      <c r="C4">
        <v>0.46551724137931033</v>
      </c>
      <c r="D4">
        <v>104</v>
      </c>
      <c r="E4">
        <v>24</v>
      </c>
      <c r="F4">
        <v>62</v>
      </c>
      <c r="G4">
        <v>54</v>
      </c>
    </row>
    <row r="5" spans="1:7">
      <c r="A5" t="s">
        <v>1886</v>
      </c>
      <c r="B5">
        <v>0.16935483870967741</v>
      </c>
      <c r="C5">
        <v>0.50757575757575757</v>
      </c>
      <c r="D5">
        <v>103</v>
      </c>
      <c r="E5">
        <v>21</v>
      </c>
      <c r="F5">
        <v>65</v>
      </c>
      <c r="G5">
        <v>67</v>
      </c>
    </row>
    <row r="6" spans="1:7">
      <c r="A6" t="s">
        <v>1887</v>
      </c>
      <c r="B6">
        <v>0.15151515151515152</v>
      </c>
      <c r="C6">
        <v>0.40860215053763443</v>
      </c>
      <c r="D6">
        <v>56</v>
      </c>
      <c r="E6">
        <v>10</v>
      </c>
      <c r="F6">
        <v>55</v>
      </c>
      <c r="G6">
        <v>38</v>
      </c>
    </row>
    <row r="7" spans="1:7">
      <c r="A7" t="s">
        <v>1888</v>
      </c>
      <c r="B7">
        <v>0.18367346938775511</v>
      </c>
      <c r="C7">
        <v>0.42424242424242425</v>
      </c>
      <c r="D7">
        <v>40</v>
      </c>
      <c r="E7">
        <v>9</v>
      </c>
      <c r="F7">
        <v>57</v>
      </c>
      <c r="G7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T579"/>
  <sheetViews>
    <sheetView topLeftCell="A63" workbookViewId="0">
      <selection activeCell="I68" sqref="I68"/>
    </sheetView>
  </sheetViews>
  <sheetFormatPr defaultRowHeight="12.75"/>
  <cols>
    <col min="4" max="4" width="12.28515625" customWidth="1"/>
    <col min="6" max="6" width="32.7109375" customWidth="1"/>
  </cols>
  <sheetData>
    <row r="2" spans="1:20">
      <c r="A2">
        <v>1</v>
      </c>
      <c r="B2" t="s">
        <v>2</v>
      </c>
      <c r="C2" t="s">
        <v>3</v>
      </c>
      <c r="D2">
        <v>1</v>
      </c>
      <c r="E2">
        <v>1</v>
      </c>
      <c r="F2" t="s">
        <v>4</v>
      </c>
      <c r="G2">
        <v>7</v>
      </c>
      <c r="H2" t="s">
        <v>5</v>
      </c>
      <c r="I2" t="str">
        <f>VLOOKUP(A2&amp;"-"&amp;E2,Sheet2!$N$2:$O$578,2,FALSE)</f>
        <v>m</v>
      </c>
      <c r="J2">
        <f>VLOOKUP(A2&amp;"-"&amp;E2,Sheet4!$A$2:$J$578,10,FALSE)</f>
        <v>0.55395041911895848</v>
      </c>
      <c r="K2" t="str">
        <f>VLOOKUP(D2&amp;"-"&amp;E2,Sheet3!$G$2:$N$600,7,FALSE)</f>
        <v>m</v>
      </c>
      <c r="L2">
        <f>VLOOKUP(A2&amp;"-"&amp;E2,Sheet4!$A$2:$J$578,9,FALSE)</f>
        <v>0.44604958088104157</v>
      </c>
      <c r="M2">
        <f>IF(I2&amp;K2="mm",0,IF(I2&amp;K2="ff",1,"--"))</f>
        <v>0</v>
      </c>
      <c r="N2">
        <f>100*MAX(L2,J2)</f>
        <v>55.395041911895845</v>
      </c>
      <c r="O2">
        <f>MIN(1,MAX(0.5,0.1652*LN(N2-50) + 0.5861))</f>
        <v>0.86454135668379406</v>
      </c>
      <c r="P2">
        <f>IF(M2="--",IF(OR(AND(L2=MAX(L2,J2),K2="f"),AND(J2=MAX(L2,J2),I2="f")),O2,1-O2),M2)</f>
        <v>0</v>
      </c>
      <c r="Q2">
        <f t="shared" ref="Q2:Q65" si="0">IF(ISNA(P2),"",P2)</f>
        <v>0</v>
      </c>
      <c r="R2" t="str">
        <f>A2&amp;"-"&amp;E2</f>
        <v>1-1</v>
      </c>
      <c r="S2">
        <f>M2</f>
        <v>0</v>
      </c>
      <c r="T2">
        <f>Q2</f>
        <v>0</v>
      </c>
    </row>
    <row r="3" spans="1:20">
      <c r="A3">
        <v>1</v>
      </c>
      <c r="B3" t="s">
        <v>2</v>
      </c>
      <c r="C3" t="s">
        <v>6</v>
      </c>
      <c r="D3">
        <v>1</v>
      </c>
      <c r="E3">
        <v>2</v>
      </c>
      <c r="F3" t="s">
        <v>7</v>
      </c>
      <c r="G3">
        <v>8</v>
      </c>
      <c r="H3" t="s">
        <v>8</v>
      </c>
      <c r="I3" t="str">
        <f>VLOOKUP(A3&amp;"-"&amp;E3,Sheet2!$N$2:$O$578,2,FALSE)</f>
        <v>m</v>
      </c>
      <c r="J3">
        <f>VLOOKUP(A3&amp;"-"&amp;E3,Sheet4!$A$2:$J$578,10,FALSE)</f>
        <v>0.58523081382708897</v>
      </c>
      <c r="K3" t="str">
        <f>VLOOKUP(D3&amp;"-"&amp;E3,Sheet3!$G$2:$N$600,7,FALSE)</f>
        <v>m</v>
      </c>
      <c r="L3">
        <f>VLOOKUP(A3&amp;"-"&amp;E3,Sheet4!$A$2:$J$578,9,FALSE)</f>
        <v>0.41476918617291109</v>
      </c>
      <c r="M3">
        <f t="shared" ref="M3:M66" si="1">IF(I3&amp;K3="mm",0,IF(I3&amp;K3="ff",1,"--"))</f>
        <v>0</v>
      </c>
      <c r="N3">
        <f t="shared" ref="N3:N66" si="2">100*MAX(L3,J3)</f>
        <v>58.523081382708895</v>
      </c>
      <c r="O3">
        <f t="shared" ref="O3:O66" si="3">MIN(1,MAX(0.5,0.1652*LN(N3-50) + 0.5861))</f>
        <v>0.94008691570345082</v>
      </c>
      <c r="P3">
        <f t="shared" ref="P3:P66" si="4">IF(M3="--",IF(OR(AND(L3=MAX(L3,J3),K3="f"),AND(J3=MAX(L3,J3),I3="f")),O3,1-O3),M3)</f>
        <v>0</v>
      </c>
      <c r="Q3">
        <f t="shared" si="0"/>
        <v>0</v>
      </c>
      <c r="R3" t="str">
        <f t="shared" ref="R3:R66" si="5">A3&amp;"-"&amp;E3</f>
        <v>1-2</v>
      </c>
      <c r="S3">
        <f t="shared" ref="S3:S66" si="6">M3</f>
        <v>0</v>
      </c>
      <c r="T3">
        <f t="shared" ref="T3:T66" si="7">Q3</f>
        <v>0</v>
      </c>
    </row>
    <row r="4" spans="1:20">
      <c r="A4">
        <v>1</v>
      </c>
      <c r="B4" t="s">
        <v>2</v>
      </c>
      <c r="C4" t="s">
        <v>9</v>
      </c>
      <c r="D4">
        <v>1</v>
      </c>
      <c r="E4">
        <v>3</v>
      </c>
      <c r="F4" t="s">
        <v>10</v>
      </c>
      <c r="G4">
        <v>8</v>
      </c>
      <c r="H4" t="s">
        <v>11</v>
      </c>
      <c r="I4" t="str">
        <f>VLOOKUP(A4&amp;"-"&amp;E4,Sheet2!$N$2:$O$578,2,FALSE)</f>
        <v>m</v>
      </c>
      <c r="J4">
        <f>VLOOKUP(A4&amp;"-"&amp;E4,Sheet4!$A$2:$J$578,10,FALSE)</f>
        <v>0.56361334996184131</v>
      </c>
      <c r="K4" t="str">
        <f>VLOOKUP(D4&amp;"-"&amp;E4,Sheet3!$G$2:$N$600,7,FALSE)</f>
        <v>m</v>
      </c>
      <c r="L4">
        <f>VLOOKUP(A4&amp;"-"&amp;E4,Sheet4!$A$2:$J$578,9,FALSE)</f>
        <v>0.43638665003815869</v>
      </c>
      <c r="M4">
        <f t="shared" si="1"/>
        <v>0</v>
      </c>
      <c r="N4">
        <f t="shared" si="2"/>
        <v>56.361334996184134</v>
      </c>
      <c r="O4">
        <f t="shared" si="3"/>
        <v>0.8917593606156754</v>
      </c>
      <c r="P4">
        <f t="shared" si="4"/>
        <v>0</v>
      </c>
      <c r="Q4">
        <f t="shared" si="0"/>
        <v>0</v>
      </c>
      <c r="R4" t="str">
        <f t="shared" si="5"/>
        <v>1-3</v>
      </c>
      <c r="S4">
        <f t="shared" si="6"/>
        <v>0</v>
      </c>
      <c r="T4">
        <f t="shared" si="7"/>
        <v>0</v>
      </c>
    </row>
    <row r="5" spans="1:20">
      <c r="A5">
        <v>1</v>
      </c>
      <c r="B5" t="s">
        <v>2</v>
      </c>
      <c r="C5" t="s">
        <v>12</v>
      </c>
      <c r="D5">
        <v>1</v>
      </c>
      <c r="E5">
        <v>4</v>
      </c>
      <c r="F5" t="s">
        <v>13</v>
      </c>
      <c r="G5">
        <v>7</v>
      </c>
      <c r="H5" t="s">
        <v>14</v>
      </c>
      <c r="I5" t="str">
        <f>VLOOKUP(A5&amp;"-"&amp;E5,Sheet2!$N$2:$O$578,2,FALSE)</f>
        <v>m</v>
      </c>
      <c r="J5">
        <f>VLOOKUP(A5&amp;"-"&amp;E5,Sheet4!$A$2:$J$578,10,FALSE)</f>
        <v>0.60591236494597844</v>
      </c>
      <c r="K5" t="str">
        <f>VLOOKUP(D5&amp;"-"&amp;E5,Sheet3!$G$2:$N$600,7,FALSE)</f>
        <v>m</v>
      </c>
      <c r="L5">
        <f>VLOOKUP(A5&amp;"-"&amp;E5,Sheet4!$A$2:$J$578,9,FALSE)</f>
        <v>0.39408763505402161</v>
      </c>
      <c r="M5">
        <f t="shared" si="1"/>
        <v>0</v>
      </c>
      <c r="N5">
        <f t="shared" si="2"/>
        <v>60.591236494597844</v>
      </c>
      <c r="O5">
        <f t="shared" si="3"/>
        <v>0.9759764460908027</v>
      </c>
      <c r="P5">
        <f t="shared" si="4"/>
        <v>0</v>
      </c>
      <c r="Q5">
        <f t="shared" si="0"/>
        <v>0</v>
      </c>
      <c r="R5" t="str">
        <f t="shared" si="5"/>
        <v>1-4</v>
      </c>
      <c r="S5">
        <f t="shared" si="6"/>
        <v>0</v>
      </c>
      <c r="T5">
        <f t="shared" si="7"/>
        <v>0</v>
      </c>
    </row>
    <row r="6" spans="1:20">
      <c r="A6">
        <v>1</v>
      </c>
      <c r="B6" t="s">
        <v>2</v>
      </c>
      <c r="C6" t="s">
        <v>15</v>
      </c>
      <c r="D6">
        <v>1</v>
      </c>
      <c r="E6">
        <v>5</v>
      </c>
      <c r="F6" t="s">
        <v>16</v>
      </c>
      <c r="G6">
        <v>7</v>
      </c>
      <c r="H6" t="s">
        <v>17</v>
      </c>
      <c r="I6" t="str">
        <f>VLOOKUP(A6&amp;"-"&amp;E6,Sheet2!$N$2:$O$578,2,FALSE)</f>
        <v>m</v>
      </c>
      <c r="J6">
        <f>VLOOKUP(A6&amp;"-"&amp;E6,Sheet4!$A$2:$J$578,10,FALSE)</f>
        <v>0.54497760488231406</v>
      </c>
      <c r="K6" t="str">
        <f>VLOOKUP(D6&amp;"-"&amp;E6,Sheet3!$G$2:$N$600,7,FALSE)</f>
        <v>f</v>
      </c>
      <c r="L6">
        <f>VLOOKUP(A6&amp;"-"&amp;E6,Sheet4!$A$2:$J$578,9,FALSE)</f>
        <v>0.45502239511768588</v>
      </c>
      <c r="M6" t="str">
        <f t="shared" si="1"/>
        <v>--</v>
      </c>
      <c r="N6">
        <f t="shared" si="2"/>
        <v>54.497760488231407</v>
      </c>
      <c r="O6">
        <f t="shared" si="3"/>
        <v>0.83449135051734746</v>
      </c>
      <c r="P6">
        <f t="shared" si="4"/>
        <v>0.16550864948265254</v>
      </c>
      <c r="Q6">
        <f t="shared" si="0"/>
        <v>0.16550864948265254</v>
      </c>
      <c r="R6" t="str">
        <f t="shared" si="5"/>
        <v>1-5</v>
      </c>
      <c r="S6" t="str">
        <f t="shared" si="6"/>
        <v>--</v>
      </c>
      <c r="T6">
        <f t="shared" si="7"/>
        <v>0.16550864948265254</v>
      </c>
    </row>
    <row r="7" spans="1:20">
      <c r="A7">
        <v>2</v>
      </c>
      <c r="B7" t="s">
        <v>18</v>
      </c>
      <c r="C7" t="s">
        <v>3</v>
      </c>
      <c r="D7">
        <v>2</v>
      </c>
      <c r="E7">
        <v>1</v>
      </c>
      <c r="F7" t="s">
        <v>19</v>
      </c>
      <c r="G7">
        <v>5</v>
      </c>
      <c r="H7" t="s">
        <v>20</v>
      </c>
      <c r="I7" t="str">
        <f>VLOOKUP(A7&amp;"-"&amp;E7,Sheet2!$N$2:$O$578,2,FALSE)</f>
        <v>f</v>
      </c>
      <c r="J7">
        <f>VLOOKUP(A7&amp;"-"&amp;E7,Sheet4!$A$2:$J$578,10,FALSE)</f>
        <v>0.45128486511202559</v>
      </c>
      <c r="K7" t="str">
        <f>VLOOKUP(D7&amp;"-"&amp;E7,Sheet3!$G$2:$N$600,7,FALSE)</f>
        <v>m</v>
      </c>
      <c r="L7">
        <f>VLOOKUP(A7&amp;"-"&amp;E7,Sheet4!$A$2:$J$578,9,FALSE)</f>
        <v>0.54871513488797441</v>
      </c>
      <c r="M7" t="str">
        <f t="shared" si="1"/>
        <v>--</v>
      </c>
      <c r="N7">
        <f t="shared" si="2"/>
        <v>54.87151348879744</v>
      </c>
      <c r="O7">
        <f t="shared" si="3"/>
        <v>0.84767845095538918</v>
      </c>
      <c r="P7">
        <f t="shared" si="4"/>
        <v>0.15232154904461082</v>
      </c>
      <c r="Q7">
        <f t="shared" si="0"/>
        <v>0.15232154904461082</v>
      </c>
      <c r="R7" t="str">
        <f t="shared" si="5"/>
        <v>2-1</v>
      </c>
      <c r="S7" t="str">
        <f t="shared" si="6"/>
        <v>--</v>
      </c>
      <c r="T7">
        <f t="shared" si="7"/>
        <v>0.15232154904461082</v>
      </c>
    </row>
    <row r="8" spans="1:20">
      <c r="A8">
        <v>2</v>
      </c>
      <c r="B8" t="s">
        <v>18</v>
      </c>
      <c r="C8" t="s">
        <v>6</v>
      </c>
      <c r="D8">
        <v>2</v>
      </c>
      <c r="E8">
        <v>2</v>
      </c>
      <c r="F8" t="s">
        <v>21</v>
      </c>
      <c r="G8">
        <v>7</v>
      </c>
      <c r="H8" t="s">
        <v>5</v>
      </c>
      <c r="I8" t="str">
        <f>VLOOKUP(A8&amp;"-"&amp;E8,Sheet2!$N$2:$O$578,2,FALSE)</f>
        <v>m</v>
      </c>
      <c r="J8">
        <f>VLOOKUP(A8&amp;"-"&amp;E8,Sheet4!$A$2:$J$578,10,FALSE)</f>
        <v>0.47426808810000542</v>
      </c>
      <c r="K8" t="str">
        <f>VLOOKUP(D8&amp;"-"&amp;E8,Sheet3!$G$2:$N$600,7,FALSE)</f>
        <v>f</v>
      </c>
      <c r="L8">
        <f>VLOOKUP(A8&amp;"-"&amp;E8,Sheet4!$A$2:$J$578,9,FALSE)</f>
        <v>0.52573191189999458</v>
      </c>
      <c r="M8" t="str">
        <f t="shared" si="1"/>
        <v>--</v>
      </c>
      <c r="N8">
        <f t="shared" si="2"/>
        <v>52.573191189999456</v>
      </c>
      <c r="O8">
        <f t="shared" si="3"/>
        <v>0.7422382574387173</v>
      </c>
      <c r="P8">
        <f t="shared" si="4"/>
        <v>0.7422382574387173</v>
      </c>
      <c r="Q8">
        <f t="shared" si="0"/>
        <v>0.7422382574387173</v>
      </c>
      <c r="R8" t="str">
        <f t="shared" si="5"/>
        <v>2-2</v>
      </c>
      <c r="S8" t="str">
        <f t="shared" si="6"/>
        <v>--</v>
      </c>
      <c r="T8">
        <f t="shared" si="7"/>
        <v>0.7422382574387173</v>
      </c>
    </row>
    <row r="9" spans="1:20">
      <c r="A9">
        <v>2</v>
      </c>
      <c r="B9" t="s">
        <v>18</v>
      </c>
      <c r="C9" t="s">
        <v>9</v>
      </c>
      <c r="D9">
        <v>2</v>
      </c>
      <c r="E9">
        <v>3</v>
      </c>
      <c r="F9" t="s">
        <v>22</v>
      </c>
      <c r="G9">
        <v>9</v>
      </c>
      <c r="H9" t="s">
        <v>23</v>
      </c>
      <c r="I9" t="str">
        <f>VLOOKUP(A9&amp;"-"&amp;E9,Sheet2!$N$2:$O$578,2,FALSE)</f>
        <v>m</v>
      </c>
      <c r="J9">
        <f>VLOOKUP(A9&amp;"-"&amp;E9,Sheet4!$A$2:$J$578,10,FALSE)</f>
        <v>0.46911706104480161</v>
      </c>
      <c r="K9" t="str">
        <f>VLOOKUP(D9&amp;"-"&amp;E9,Sheet3!$G$2:$N$600,7,FALSE)</f>
        <v>m</v>
      </c>
      <c r="L9">
        <f>VLOOKUP(A9&amp;"-"&amp;E9,Sheet4!$A$2:$J$578,9,FALSE)</f>
        <v>0.53088293895519834</v>
      </c>
      <c r="M9">
        <f t="shared" si="1"/>
        <v>0</v>
      </c>
      <c r="N9">
        <f t="shared" si="2"/>
        <v>53.088293895519833</v>
      </c>
      <c r="O9">
        <f t="shared" si="3"/>
        <v>0.77238262593403184</v>
      </c>
      <c r="P9">
        <f t="shared" si="4"/>
        <v>0</v>
      </c>
      <c r="Q9">
        <f t="shared" si="0"/>
        <v>0</v>
      </c>
      <c r="R9" t="str">
        <f t="shared" si="5"/>
        <v>2-3</v>
      </c>
      <c r="S9">
        <f t="shared" si="6"/>
        <v>0</v>
      </c>
      <c r="T9">
        <f t="shared" si="7"/>
        <v>0</v>
      </c>
    </row>
    <row r="10" spans="1:20">
      <c r="A10">
        <v>2</v>
      </c>
      <c r="B10" t="s">
        <v>18</v>
      </c>
      <c r="C10" t="s">
        <v>12</v>
      </c>
      <c r="D10">
        <v>2</v>
      </c>
      <c r="E10">
        <v>4</v>
      </c>
      <c r="F10" t="s">
        <v>24</v>
      </c>
      <c r="G10">
        <v>9</v>
      </c>
      <c r="H10" t="s">
        <v>25</v>
      </c>
      <c r="I10" t="str">
        <f>VLOOKUP(A10&amp;"-"&amp;E10,Sheet2!$N$2:$O$578,2,FALSE)</f>
        <v>f</v>
      </c>
      <c r="J10">
        <f>VLOOKUP(A10&amp;"-"&amp;E10,Sheet4!$A$2:$J$578,10,FALSE)</f>
        <v>0.46418512465662926</v>
      </c>
      <c r="K10" t="str">
        <f>VLOOKUP(D10&amp;"-"&amp;E10,Sheet3!$G$2:$N$600,7,FALSE)</f>
        <v>m</v>
      </c>
      <c r="L10">
        <f>VLOOKUP(A10&amp;"-"&amp;E10,Sheet4!$A$2:$J$578,9,FALSE)</f>
        <v>0.5358148753433708</v>
      </c>
      <c r="M10" t="str">
        <f t="shared" si="1"/>
        <v>--</v>
      </c>
      <c r="N10">
        <f t="shared" si="2"/>
        <v>53.581487534337079</v>
      </c>
      <c r="O10">
        <f t="shared" si="3"/>
        <v>0.79685856301712299</v>
      </c>
      <c r="P10">
        <f t="shared" si="4"/>
        <v>0.20314143698287701</v>
      </c>
      <c r="Q10">
        <f t="shared" si="0"/>
        <v>0.20314143698287701</v>
      </c>
      <c r="R10" t="str">
        <f t="shared" si="5"/>
        <v>2-4</v>
      </c>
      <c r="S10" t="str">
        <f t="shared" si="6"/>
        <v>--</v>
      </c>
      <c r="T10">
        <f t="shared" si="7"/>
        <v>0.20314143698287701</v>
      </c>
    </row>
    <row r="11" spans="1:20">
      <c r="A11">
        <v>2</v>
      </c>
      <c r="B11" t="s">
        <v>18</v>
      </c>
      <c r="C11" t="s">
        <v>15</v>
      </c>
      <c r="D11">
        <v>2</v>
      </c>
      <c r="E11">
        <v>5</v>
      </c>
      <c r="F11" t="s">
        <v>26</v>
      </c>
      <c r="G11">
        <v>9</v>
      </c>
      <c r="H11" t="s">
        <v>25</v>
      </c>
      <c r="I11" t="str">
        <f>VLOOKUP(A11&amp;"-"&amp;E11,Sheet2!$N$2:$O$578,2,FALSE)</f>
        <v>f</v>
      </c>
      <c r="J11">
        <f>VLOOKUP(A11&amp;"-"&amp;E11,Sheet4!$A$2:$J$578,10,FALSE)</f>
        <v>0.5169300225733634</v>
      </c>
      <c r="K11" t="str">
        <f>VLOOKUP(D11&amp;"-"&amp;E11,Sheet3!$G$2:$N$600,7,FALSE)</f>
        <v>m</v>
      </c>
      <c r="L11">
        <f>VLOOKUP(A11&amp;"-"&amp;E11,Sheet4!$A$2:$J$578,9,FALSE)</f>
        <v>0.48306997742663654</v>
      </c>
      <c r="M11" t="str">
        <f t="shared" si="1"/>
        <v>--</v>
      </c>
      <c r="N11">
        <f t="shared" si="2"/>
        <v>51.693002257336339</v>
      </c>
      <c r="O11">
        <f t="shared" si="3"/>
        <v>0.67307836770735796</v>
      </c>
      <c r="P11">
        <f t="shared" si="4"/>
        <v>0.67307836770735796</v>
      </c>
      <c r="Q11">
        <f t="shared" si="0"/>
        <v>0.67307836770735796</v>
      </c>
      <c r="R11" t="str">
        <f t="shared" si="5"/>
        <v>2-5</v>
      </c>
      <c r="S11" t="str">
        <f t="shared" si="6"/>
        <v>--</v>
      </c>
      <c r="T11">
        <f t="shared" si="7"/>
        <v>0.67307836770735796</v>
      </c>
    </row>
    <row r="12" spans="1:20">
      <c r="A12">
        <v>3</v>
      </c>
      <c r="B12" t="s">
        <v>27</v>
      </c>
      <c r="C12" t="s">
        <v>3</v>
      </c>
      <c r="D12">
        <v>3</v>
      </c>
      <c r="E12">
        <v>1</v>
      </c>
      <c r="F12" t="s">
        <v>28</v>
      </c>
      <c r="G12">
        <v>13</v>
      </c>
      <c r="H12" t="s">
        <v>29</v>
      </c>
      <c r="I12" t="str">
        <f>VLOOKUP(A12&amp;"-"&amp;E12,Sheet2!$N$2:$O$578,2,FALSE)</f>
        <v>m</v>
      </c>
      <c r="J12">
        <f>VLOOKUP(A12&amp;"-"&amp;E12,Sheet4!$A$2:$J$578,10,FALSE)</f>
        <v>0.41968118596531395</v>
      </c>
      <c r="K12" t="str">
        <f>VLOOKUP(D12&amp;"-"&amp;E12,Sheet3!$G$2:$N$600,7,FALSE)</f>
        <v>m</v>
      </c>
      <c r="L12">
        <f>VLOOKUP(A12&amp;"-"&amp;E12,Sheet4!$A$2:$J$578,9,FALSE)</f>
        <v>0.5803188140346861</v>
      </c>
      <c r="M12">
        <f t="shared" si="1"/>
        <v>0</v>
      </c>
      <c r="N12">
        <f t="shared" si="2"/>
        <v>58.03188140346861</v>
      </c>
      <c r="O12">
        <f t="shared" si="3"/>
        <v>0.93028078531989988</v>
      </c>
      <c r="P12">
        <f t="shared" si="4"/>
        <v>0</v>
      </c>
      <c r="Q12">
        <f t="shared" si="0"/>
        <v>0</v>
      </c>
      <c r="R12" t="str">
        <f t="shared" si="5"/>
        <v>3-1</v>
      </c>
      <c r="S12">
        <f t="shared" si="6"/>
        <v>0</v>
      </c>
      <c r="T12">
        <f t="shared" si="7"/>
        <v>0</v>
      </c>
    </row>
    <row r="13" spans="1:20">
      <c r="A13">
        <v>3</v>
      </c>
      <c r="B13" t="s">
        <v>27</v>
      </c>
      <c r="C13" t="s">
        <v>6</v>
      </c>
      <c r="D13">
        <v>3</v>
      </c>
      <c r="E13">
        <v>2</v>
      </c>
      <c r="F13" t="s">
        <v>30</v>
      </c>
      <c r="G13">
        <v>7</v>
      </c>
      <c r="H13" t="s">
        <v>31</v>
      </c>
      <c r="I13" t="str">
        <f>VLOOKUP(A13&amp;"-"&amp;E13,Sheet2!$N$2:$O$578,2,FALSE)</f>
        <v>m</v>
      </c>
      <c r="J13">
        <f>VLOOKUP(A13&amp;"-"&amp;E13,Sheet4!$A$2:$J$578,10,FALSE)</f>
        <v>0.39058213959158794</v>
      </c>
      <c r="K13" t="str">
        <f>VLOOKUP(D13&amp;"-"&amp;E13,Sheet3!$G$2:$N$600,7,FALSE)</f>
        <v>m</v>
      </c>
      <c r="L13">
        <f>VLOOKUP(A13&amp;"-"&amp;E13,Sheet4!$A$2:$J$578,9,FALSE)</f>
        <v>0.60941786040841206</v>
      </c>
      <c r="M13">
        <f t="shared" si="1"/>
        <v>0</v>
      </c>
      <c r="N13">
        <f t="shared" si="2"/>
        <v>60.941786040841208</v>
      </c>
      <c r="O13">
        <f t="shared" si="3"/>
        <v>0.98135570965832231</v>
      </c>
      <c r="P13">
        <f t="shared" si="4"/>
        <v>0</v>
      </c>
      <c r="Q13">
        <f t="shared" si="0"/>
        <v>0</v>
      </c>
      <c r="R13" t="str">
        <f t="shared" si="5"/>
        <v>3-2</v>
      </c>
      <c r="S13">
        <f t="shared" si="6"/>
        <v>0</v>
      </c>
      <c r="T13">
        <f t="shared" si="7"/>
        <v>0</v>
      </c>
    </row>
    <row r="14" spans="1:20">
      <c r="A14">
        <v>3</v>
      </c>
      <c r="B14" t="s">
        <v>27</v>
      </c>
      <c r="C14" t="s">
        <v>9</v>
      </c>
      <c r="D14">
        <v>3</v>
      </c>
      <c r="E14">
        <v>3</v>
      </c>
      <c r="F14" t="s">
        <v>32</v>
      </c>
      <c r="G14">
        <v>7</v>
      </c>
      <c r="H14" t="s">
        <v>33</v>
      </c>
      <c r="I14" t="str">
        <f>VLOOKUP(A14&amp;"-"&amp;E14,Sheet2!$N$2:$O$578,2,FALSE)</f>
        <v>m</v>
      </c>
      <c r="J14">
        <f>VLOOKUP(A14&amp;"-"&amp;E14,Sheet4!$A$2:$J$578,10,FALSE)</f>
        <v>0.48817211386399578</v>
      </c>
      <c r="K14" t="str">
        <f>VLOOKUP(D14&amp;"-"&amp;E14,Sheet3!$G$2:$N$600,7,FALSE)</f>
        <v>m</v>
      </c>
      <c r="L14">
        <f>VLOOKUP(A14&amp;"-"&amp;E14,Sheet4!$A$2:$J$578,9,FALSE)</f>
        <v>0.51182788613600416</v>
      </c>
      <c r="M14">
        <f t="shared" si="1"/>
        <v>0</v>
      </c>
      <c r="N14">
        <f t="shared" si="2"/>
        <v>51.182788613600415</v>
      </c>
      <c r="O14">
        <f t="shared" si="3"/>
        <v>0.61383293055621924</v>
      </c>
      <c r="P14">
        <f t="shared" si="4"/>
        <v>0</v>
      </c>
      <c r="Q14">
        <f t="shared" si="0"/>
        <v>0</v>
      </c>
      <c r="R14" t="str">
        <f t="shared" si="5"/>
        <v>3-3</v>
      </c>
      <c r="S14">
        <f t="shared" si="6"/>
        <v>0</v>
      </c>
      <c r="T14">
        <f t="shared" si="7"/>
        <v>0</v>
      </c>
    </row>
    <row r="15" spans="1:20">
      <c r="A15">
        <v>4</v>
      </c>
      <c r="B15" t="s">
        <v>35</v>
      </c>
      <c r="C15" t="s">
        <v>3</v>
      </c>
      <c r="D15">
        <v>4</v>
      </c>
      <c r="E15">
        <v>1</v>
      </c>
      <c r="F15" t="s">
        <v>36</v>
      </c>
      <c r="G15">
        <v>7</v>
      </c>
      <c r="H15" t="s">
        <v>37</v>
      </c>
      <c r="I15" t="str">
        <f>VLOOKUP(A15&amp;"-"&amp;E15,Sheet2!$N$2:$O$578,2,FALSE)</f>
        <v>f</v>
      </c>
      <c r="J15">
        <f>VLOOKUP(A15&amp;"-"&amp;E15,Sheet4!$A$2:$J$578,10,FALSE)</f>
        <v>0.48131284386264467</v>
      </c>
      <c r="K15" t="str">
        <f>VLOOKUP(D15&amp;"-"&amp;E15,Sheet3!$G$2:$N$600,7,FALSE)</f>
        <v>m</v>
      </c>
      <c r="L15">
        <f>VLOOKUP(A15&amp;"-"&amp;E15,Sheet4!$A$2:$J$578,9,FALSE)</f>
        <v>0.51868715613735539</v>
      </c>
      <c r="M15" t="str">
        <f t="shared" si="1"/>
        <v>--</v>
      </c>
      <c r="N15">
        <f t="shared" si="2"/>
        <v>51.868715613735539</v>
      </c>
      <c r="O15">
        <f t="shared" si="3"/>
        <v>0.68939152422776562</v>
      </c>
      <c r="P15">
        <f t="shared" si="4"/>
        <v>0.31060847577223438</v>
      </c>
      <c r="Q15">
        <f t="shared" si="0"/>
        <v>0.31060847577223438</v>
      </c>
      <c r="R15" t="str">
        <f t="shared" si="5"/>
        <v>4-1</v>
      </c>
      <c r="S15" t="str">
        <f t="shared" si="6"/>
        <v>--</v>
      </c>
      <c r="T15">
        <f t="shared" si="7"/>
        <v>0.31060847577223438</v>
      </c>
    </row>
    <row r="16" spans="1:20">
      <c r="A16">
        <v>4</v>
      </c>
      <c r="B16" t="s">
        <v>35</v>
      </c>
      <c r="C16" t="s">
        <v>6</v>
      </c>
      <c r="D16">
        <v>4</v>
      </c>
      <c r="E16">
        <v>2</v>
      </c>
      <c r="F16" t="s">
        <v>38</v>
      </c>
      <c r="G16">
        <v>12</v>
      </c>
      <c r="H16" t="s">
        <v>39</v>
      </c>
      <c r="I16" t="str">
        <f>VLOOKUP(A16&amp;"-"&amp;E16,Sheet2!$N$2:$O$578,2,FALSE)</f>
        <v>m</v>
      </c>
      <c r="J16">
        <f>VLOOKUP(A16&amp;"-"&amp;E16,Sheet4!$A$2:$J$578,10,FALSE)</f>
        <v>0.49716178817445406</v>
      </c>
      <c r="K16" t="str">
        <f>VLOOKUP(D16&amp;"-"&amp;E16,Sheet3!$G$2:$N$600,7,FALSE)</f>
        <v>m</v>
      </c>
      <c r="L16">
        <f>VLOOKUP(A16&amp;"-"&amp;E16,Sheet4!$A$2:$J$578,9,FALSE)</f>
        <v>0.50283821182554589</v>
      </c>
      <c r="M16">
        <f t="shared" si="1"/>
        <v>0</v>
      </c>
      <c r="N16">
        <f t="shared" si="2"/>
        <v>50.28382118255459</v>
      </c>
      <c r="O16">
        <f t="shared" si="3"/>
        <v>0.5</v>
      </c>
      <c r="P16">
        <f t="shared" si="4"/>
        <v>0</v>
      </c>
      <c r="Q16">
        <f t="shared" si="0"/>
        <v>0</v>
      </c>
      <c r="R16" t="str">
        <f t="shared" si="5"/>
        <v>4-2</v>
      </c>
      <c r="S16">
        <f t="shared" si="6"/>
        <v>0</v>
      </c>
      <c r="T16">
        <f t="shared" si="7"/>
        <v>0</v>
      </c>
    </row>
    <row r="17" spans="1:20">
      <c r="A17">
        <v>5</v>
      </c>
      <c r="B17" t="s">
        <v>40</v>
      </c>
      <c r="C17" t="s">
        <v>3</v>
      </c>
      <c r="D17">
        <v>5</v>
      </c>
      <c r="E17">
        <v>1</v>
      </c>
      <c r="F17" t="s">
        <v>41</v>
      </c>
      <c r="G17">
        <v>5</v>
      </c>
      <c r="H17" t="s">
        <v>42</v>
      </c>
      <c r="I17" t="str">
        <f>VLOOKUP(A17&amp;"-"&amp;E17,Sheet2!$N$2:$O$578,2,FALSE)</f>
        <v>m</v>
      </c>
      <c r="J17">
        <f>VLOOKUP(A17&amp;"-"&amp;E17,Sheet4!$A$2:$J$578,10,FALSE)</f>
        <v>0.48493464801650998</v>
      </c>
      <c r="K17" t="str">
        <f>VLOOKUP(D17&amp;"-"&amp;E17,Sheet3!$G$2:$N$600,7,FALSE)</f>
        <v>f</v>
      </c>
      <c r="L17">
        <f>VLOOKUP(A17&amp;"-"&amp;E17,Sheet4!$A$2:$J$578,9,FALSE)</f>
        <v>0.51506535198349002</v>
      </c>
      <c r="M17" t="str">
        <f t="shared" si="1"/>
        <v>--</v>
      </c>
      <c r="N17">
        <f t="shared" si="2"/>
        <v>51.506535198348999</v>
      </c>
      <c r="O17">
        <f t="shared" si="3"/>
        <v>0.65380101568864857</v>
      </c>
      <c r="P17">
        <f t="shared" si="4"/>
        <v>0.65380101568864857</v>
      </c>
      <c r="Q17">
        <f t="shared" si="0"/>
        <v>0.65380101568864857</v>
      </c>
      <c r="R17" t="str">
        <f t="shared" si="5"/>
        <v>5-1</v>
      </c>
      <c r="S17" t="str">
        <f t="shared" si="6"/>
        <v>--</v>
      </c>
      <c r="T17">
        <f t="shared" si="7"/>
        <v>0.65380101568864857</v>
      </c>
    </row>
    <row r="18" spans="1:20">
      <c r="A18">
        <v>5</v>
      </c>
      <c r="B18" t="s">
        <v>40</v>
      </c>
      <c r="C18" t="s">
        <v>6</v>
      </c>
      <c r="D18">
        <v>5</v>
      </c>
      <c r="E18">
        <v>2</v>
      </c>
      <c r="F18" t="s">
        <v>43</v>
      </c>
      <c r="G18">
        <v>8</v>
      </c>
      <c r="H18" t="s">
        <v>44</v>
      </c>
      <c r="I18" t="str">
        <f>VLOOKUP(A18&amp;"-"&amp;E18,Sheet2!$N$2:$O$578,2,FALSE)</f>
        <v>f</v>
      </c>
      <c r="J18">
        <f>VLOOKUP(A18&amp;"-"&amp;E18,Sheet4!$A$2:$J$578,10,FALSE)</f>
        <v>0.4977872768418406</v>
      </c>
      <c r="K18" t="str">
        <f>VLOOKUP(D18&amp;"-"&amp;E18,Sheet3!$G$2:$N$600,7,FALSE)</f>
        <v>M</v>
      </c>
      <c r="L18">
        <f>VLOOKUP(A18&amp;"-"&amp;E18,Sheet4!$A$2:$J$578,9,FALSE)</f>
        <v>0.50221272315815946</v>
      </c>
      <c r="M18" t="str">
        <f t="shared" si="1"/>
        <v>--</v>
      </c>
      <c r="N18">
        <f t="shared" si="2"/>
        <v>50.221272315815945</v>
      </c>
      <c r="O18">
        <f t="shared" si="3"/>
        <v>0.5</v>
      </c>
      <c r="P18">
        <f t="shared" si="4"/>
        <v>0.5</v>
      </c>
      <c r="Q18">
        <f t="shared" si="0"/>
        <v>0.5</v>
      </c>
      <c r="R18" t="str">
        <f t="shared" si="5"/>
        <v>5-2</v>
      </c>
      <c r="S18" t="str">
        <f t="shared" si="6"/>
        <v>--</v>
      </c>
      <c r="T18">
        <f t="shared" si="7"/>
        <v>0.5</v>
      </c>
    </row>
    <row r="19" spans="1:20">
      <c r="A19">
        <v>6</v>
      </c>
      <c r="B19" t="s">
        <v>45</v>
      </c>
      <c r="C19" t="s">
        <v>3</v>
      </c>
      <c r="D19">
        <v>6</v>
      </c>
      <c r="E19">
        <v>1</v>
      </c>
      <c r="F19" t="s">
        <v>46</v>
      </c>
      <c r="G19">
        <v>5</v>
      </c>
      <c r="H19" t="s">
        <v>47</v>
      </c>
      <c r="I19" t="str">
        <f>VLOOKUP(A19&amp;"-"&amp;E19,Sheet2!$N$2:$O$578,2,FALSE)</f>
        <v>m</v>
      </c>
      <c r="J19">
        <f>VLOOKUP(A19&amp;"-"&amp;E19,Sheet4!$A$2:$J$578,10,FALSE)</f>
        <v>0.59500269638684167</v>
      </c>
      <c r="K19" t="str">
        <f>VLOOKUP(D19&amp;"-"&amp;E19,Sheet3!$G$2:$N$600,7,FALSE)</f>
        <v>m</v>
      </c>
      <c r="L19">
        <f>VLOOKUP(A19&amp;"-"&amp;E19,Sheet4!$A$2:$J$578,9,FALSE)</f>
        <v>0.40499730361315839</v>
      </c>
      <c r="M19">
        <f t="shared" si="1"/>
        <v>0</v>
      </c>
      <c r="N19">
        <f t="shared" si="2"/>
        <v>59.500269638684166</v>
      </c>
      <c r="O19">
        <f t="shared" si="3"/>
        <v>0.95801809393805459</v>
      </c>
      <c r="P19">
        <f t="shared" si="4"/>
        <v>0</v>
      </c>
      <c r="Q19">
        <f t="shared" si="0"/>
        <v>0</v>
      </c>
      <c r="R19" t="str">
        <f t="shared" si="5"/>
        <v>6-1</v>
      </c>
      <c r="S19">
        <f t="shared" si="6"/>
        <v>0</v>
      </c>
      <c r="T19">
        <f t="shared" si="7"/>
        <v>0</v>
      </c>
    </row>
    <row r="20" spans="1:20">
      <c r="A20">
        <v>6</v>
      </c>
      <c r="B20" t="s">
        <v>45</v>
      </c>
      <c r="C20" t="s">
        <v>6</v>
      </c>
      <c r="D20">
        <v>6</v>
      </c>
      <c r="E20">
        <v>2</v>
      </c>
      <c r="F20" t="s">
        <v>48</v>
      </c>
      <c r="G20">
        <v>13</v>
      </c>
      <c r="H20" t="s">
        <v>49</v>
      </c>
      <c r="I20" t="str">
        <f>VLOOKUP(A20&amp;"-"&amp;E20,Sheet2!$N$2:$O$578,2,FALSE)</f>
        <v>m</v>
      </c>
      <c r="J20">
        <f>VLOOKUP(A20&amp;"-"&amp;E20,Sheet4!$A$2:$J$578,10,FALSE)</f>
        <v>0.61542345071311377</v>
      </c>
      <c r="K20" t="str">
        <f>VLOOKUP(D20&amp;"-"&amp;E20,Sheet3!$G$2:$N$600,7,FALSE)</f>
        <v>m</v>
      </c>
      <c r="L20">
        <f>VLOOKUP(A20&amp;"-"&amp;E20,Sheet4!$A$2:$J$578,9,FALSE)</f>
        <v>0.38457654928688628</v>
      </c>
      <c r="M20">
        <f t="shared" si="1"/>
        <v>0</v>
      </c>
      <c r="N20">
        <f t="shared" si="2"/>
        <v>61.542345071311374</v>
      </c>
      <c r="O20">
        <f t="shared" si="3"/>
        <v>0.99018290921144281</v>
      </c>
      <c r="P20">
        <f t="shared" si="4"/>
        <v>0</v>
      </c>
      <c r="Q20">
        <f t="shared" si="0"/>
        <v>0</v>
      </c>
      <c r="R20" t="str">
        <f t="shared" si="5"/>
        <v>6-2</v>
      </c>
      <c r="S20">
        <f t="shared" si="6"/>
        <v>0</v>
      </c>
      <c r="T20">
        <f t="shared" si="7"/>
        <v>0</v>
      </c>
    </row>
    <row r="21" spans="1:20">
      <c r="A21">
        <v>6</v>
      </c>
      <c r="B21" t="s">
        <v>45</v>
      </c>
      <c r="C21" t="s">
        <v>9</v>
      </c>
      <c r="D21">
        <v>6</v>
      </c>
      <c r="E21">
        <v>3</v>
      </c>
      <c r="F21" t="s">
        <v>50</v>
      </c>
      <c r="G21">
        <v>5</v>
      </c>
      <c r="H21" t="s">
        <v>51</v>
      </c>
      <c r="I21" t="str">
        <f>VLOOKUP(A21&amp;"-"&amp;E21,Sheet2!$N$2:$O$578,2,FALSE)</f>
        <v>m</v>
      </c>
      <c r="J21">
        <f>VLOOKUP(A21&amp;"-"&amp;E21,Sheet4!$A$2:$J$578,10,FALSE)</f>
        <v>0.59876899696048635</v>
      </c>
      <c r="K21" t="str">
        <f>VLOOKUP(D21&amp;"-"&amp;E21,Sheet3!$G$2:$N$600,7,FALSE)</f>
        <v>f</v>
      </c>
      <c r="L21">
        <f>VLOOKUP(A21&amp;"-"&amp;E21,Sheet4!$A$2:$J$578,9,FALSE)</f>
        <v>0.4012310030395137</v>
      </c>
      <c r="M21" t="str">
        <f t="shared" si="1"/>
        <v>--</v>
      </c>
      <c r="N21">
        <f t="shared" si="2"/>
        <v>59.876899696048639</v>
      </c>
      <c r="O21">
        <f t="shared" si="3"/>
        <v>0.96444081971720419</v>
      </c>
      <c r="P21">
        <f t="shared" si="4"/>
        <v>3.555918028279581E-2</v>
      </c>
      <c r="Q21">
        <f t="shared" si="0"/>
        <v>3.555918028279581E-2</v>
      </c>
      <c r="R21" t="str">
        <f t="shared" si="5"/>
        <v>6-3</v>
      </c>
      <c r="S21" t="str">
        <f t="shared" si="6"/>
        <v>--</v>
      </c>
      <c r="T21">
        <f t="shared" si="7"/>
        <v>3.555918028279581E-2</v>
      </c>
    </row>
    <row r="22" spans="1:20">
      <c r="A22">
        <v>6</v>
      </c>
      <c r="B22" t="s">
        <v>45</v>
      </c>
      <c r="C22" t="s">
        <v>12</v>
      </c>
      <c r="D22">
        <v>6</v>
      </c>
      <c r="E22">
        <v>4</v>
      </c>
      <c r="F22" t="s">
        <v>52</v>
      </c>
      <c r="G22">
        <v>12</v>
      </c>
      <c r="H22" t="s">
        <v>39</v>
      </c>
      <c r="I22" t="str">
        <f>VLOOKUP(A22&amp;"-"&amp;E22,Sheet2!$N$2:$O$578,2,FALSE)</f>
        <v>m</v>
      </c>
      <c r="J22">
        <f>VLOOKUP(A22&amp;"-"&amp;E22,Sheet4!$A$2:$J$578,10,FALSE)</f>
        <v>0.65697213015265399</v>
      </c>
      <c r="K22" t="str">
        <f>VLOOKUP(D22&amp;"-"&amp;E22,Sheet3!$G$2:$N$600,7,FALSE)</f>
        <v>f</v>
      </c>
      <c r="L22">
        <f>VLOOKUP(A22&amp;"-"&amp;E22,Sheet4!$A$2:$J$578,9,FALSE)</f>
        <v>0.34302786984734607</v>
      </c>
      <c r="M22" t="str">
        <f t="shared" si="1"/>
        <v>--</v>
      </c>
      <c r="N22">
        <f t="shared" si="2"/>
        <v>65.697213015265405</v>
      </c>
      <c r="O22">
        <f t="shared" si="3"/>
        <v>1</v>
      </c>
      <c r="P22">
        <f t="shared" si="4"/>
        <v>0</v>
      </c>
      <c r="Q22">
        <f t="shared" si="0"/>
        <v>0</v>
      </c>
      <c r="R22" t="str">
        <f t="shared" si="5"/>
        <v>6-4</v>
      </c>
      <c r="S22" t="str">
        <f t="shared" si="6"/>
        <v>--</v>
      </c>
      <c r="T22">
        <f t="shared" si="7"/>
        <v>0</v>
      </c>
    </row>
    <row r="23" spans="1:20">
      <c r="A23">
        <v>6</v>
      </c>
      <c r="B23" t="s">
        <v>45</v>
      </c>
      <c r="C23" t="s">
        <v>15</v>
      </c>
      <c r="D23">
        <v>6</v>
      </c>
      <c r="E23">
        <v>5</v>
      </c>
      <c r="F23" t="s">
        <v>53</v>
      </c>
      <c r="G23">
        <v>10</v>
      </c>
      <c r="H23" t="s">
        <v>54</v>
      </c>
      <c r="I23" t="str">
        <f>VLOOKUP(A23&amp;"-"&amp;E23,Sheet2!$N$2:$O$578,2,FALSE)</f>
        <v>m</v>
      </c>
      <c r="J23">
        <f>VLOOKUP(A23&amp;"-"&amp;E23,Sheet4!$A$2:$J$578,10,FALSE)</f>
        <v>0.62927311435523114</v>
      </c>
      <c r="K23" t="str">
        <f>VLOOKUP(D23&amp;"-"&amp;E23,Sheet3!$G$2:$N$600,7,FALSE)</f>
        <v>m</v>
      </c>
      <c r="L23">
        <f>VLOOKUP(A23&amp;"-"&amp;E23,Sheet4!$A$2:$J$578,9,FALSE)</f>
        <v>0.37072688564476886</v>
      </c>
      <c r="M23">
        <f t="shared" si="1"/>
        <v>0</v>
      </c>
      <c r="N23">
        <f t="shared" si="2"/>
        <v>62.927311435523116</v>
      </c>
      <c r="O23">
        <f t="shared" si="3"/>
        <v>1</v>
      </c>
      <c r="P23">
        <f t="shared" si="4"/>
        <v>0</v>
      </c>
      <c r="Q23">
        <f t="shared" si="0"/>
        <v>0</v>
      </c>
      <c r="R23" t="str">
        <f t="shared" si="5"/>
        <v>6-5</v>
      </c>
      <c r="S23">
        <f t="shared" si="6"/>
        <v>0</v>
      </c>
      <c r="T23">
        <f t="shared" si="7"/>
        <v>0</v>
      </c>
    </row>
    <row r="24" spans="1:20">
      <c r="A24">
        <v>6</v>
      </c>
      <c r="B24" t="s">
        <v>45</v>
      </c>
      <c r="C24" t="s">
        <v>55</v>
      </c>
      <c r="D24">
        <v>6</v>
      </c>
      <c r="E24">
        <v>6</v>
      </c>
      <c r="F24" t="s">
        <v>56</v>
      </c>
      <c r="G24">
        <v>8</v>
      </c>
      <c r="H24" t="s">
        <v>57</v>
      </c>
      <c r="I24" t="str">
        <f>VLOOKUP(A24&amp;"-"&amp;E24,Sheet2!$N$2:$O$578,2,FALSE)</f>
        <v>m</v>
      </c>
      <c r="J24">
        <f>VLOOKUP(A24&amp;"-"&amp;E24,Sheet4!$A$2:$J$578,10,FALSE)</f>
        <v>0.68924343975602609</v>
      </c>
      <c r="K24" t="str">
        <f>VLOOKUP(D24&amp;"-"&amp;E24,Sheet3!$G$2:$N$600,7,FALSE)</f>
        <v>f</v>
      </c>
      <c r="L24">
        <f>VLOOKUP(A24&amp;"-"&amp;E24,Sheet4!$A$2:$J$578,9,FALSE)</f>
        <v>0.31075656024397386</v>
      </c>
      <c r="M24" t="str">
        <f t="shared" si="1"/>
        <v>--</v>
      </c>
      <c r="N24">
        <f t="shared" si="2"/>
        <v>68.924343975602611</v>
      </c>
      <c r="O24">
        <f t="shared" si="3"/>
        <v>1</v>
      </c>
      <c r="P24">
        <f t="shared" si="4"/>
        <v>0</v>
      </c>
      <c r="Q24">
        <f t="shared" si="0"/>
        <v>0</v>
      </c>
      <c r="R24" t="str">
        <f t="shared" si="5"/>
        <v>6-6</v>
      </c>
      <c r="S24" t="str">
        <f t="shared" si="6"/>
        <v>--</v>
      </c>
      <c r="T24">
        <f t="shared" si="7"/>
        <v>0</v>
      </c>
    </row>
    <row r="25" spans="1:20">
      <c r="A25">
        <v>6</v>
      </c>
      <c r="B25" t="s">
        <v>45</v>
      </c>
      <c r="C25" t="s">
        <v>58</v>
      </c>
      <c r="D25">
        <v>6</v>
      </c>
      <c r="E25">
        <v>7</v>
      </c>
      <c r="F25" t="s">
        <v>59</v>
      </c>
      <c r="G25">
        <v>5</v>
      </c>
      <c r="H25" t="s">
        <v>42</v>
      </c>
      <c r="I25" t="str">
        <f>VLOOKUP(A25&amp;"-"&amp;E25,Sheet2!$N$2:$O$578,2,FALSE)</f>
        <v>m</v>
      </c>
      <c r="J25">
        <f>VLOOKUP(A25&amp;"-"&amp;E25,Sheet4!$A$2:$J$578,10,FALSE)</f>
        <v>0.66246364144373915</v>
      </c>
      <c r="K25" t="str">
        <f>VLOOKUP(D25&amp;"-"&amp;E25,Sheet3!$G$2:$N$600,7,FALSE)</f>
        <v>M</v>
      </c>
      <c r="L25">
        <f>VLOOKUP(A25&amp;"-"&amp;E25,Sheet4!$A$2:$J$578,9,FALSE)</f>
        <v>0.33753635855626085</v>
      </c>
      <c r="M25">
        <f t="shared" si="1"/>
        <v>0</v>
      </c>
      <c r="N25">
        <f t="shared" si="2"/>
        <v>66.246364144373914</v>
      </c>
      <c r="O25">
        <f t="shared" si="3"/>
        <v>1</v>
      </c>
      <c r="P25">
        <f t="shared" si="4"/>
        <v>0</v>
      </c>
      <c r="Q25">
        <f t="shared" si="0"/>
        <v>0</v>
      </c>
      <c r="R25" t="str">
        <f t="shared" si="5"/>
        <v>6-7</v>
      </c>
      <c r="S25">
        <f t="shared" si="6"/>
        <v>0</v>
      </c>
      <c r="T25">
        <f t="shared" si="7"/>
        <v>0</v>
      </c>
    </row>
    <row r="26" spans="1:20">
      <c r="A26">
        <v>6</v>
      </c>
      <c r="B26" t="s">
        <v>45</v>
      </c>
      <c r="C26" t="s">
        <v>60</v>
      </c>
      <c r="D26">
        <v>6</v>
      </c>
      <c r="E26">
        <v>8</v>
      </c>
      <c r="F26" t="s">
        <v>61</v>
      </c>
      <c r="G26">
        <v>8</v>
      </c>
      <c r="H26" t="s">
        <v>62</v>
      </c>
      <c r="I26" t="str">
        <f>VLOOKUP(A26&amp;"-"&amp;E26,Sheet2!$N$2:$O$578,2,FALSE)</f>
        <v>m</v>
      </c>
      <c r="J26">
        <f>VLOOKUP(A26&amp;"-"&amp;E26,Sheet4!$A$2:$J$578,10,FALSE)</f>
        <v>0.68130456695985819</v>
      </c>
      <c r="K26" t="str">
        <f>VLOOKUP(D26&amp;"-"&amp;E26,Sheet3!$G$2:$N$600,7,FALSE)</f>
        <v>f</v>
      </c>
      <c r="L26">
        <f>VLOOKUP(A26&amp;"-"&amp;E26,Sheet4!$A$2:$J$578,9,FALSE)</f>
        <v>0.31869543304014175</v>
      </c>
      <c r="M26" t="str">
        <f t="shared" si="1"/>
        <v>--</v>
      </c>
      <c r="N26">
        <f t="shared" si="2"/>
        <v>68.130456695985814</v>
      </c>
      <c r="O26">
        <f t="shared" si="3"/>
        <v>1</v>
      </c>
      <c r="P26">
        <f t="shared" si="4"/>
        <v>0</v>
      </c>
      <c r="Q26">
        <f t="shared" si="0"/>
        <v>0</v>
      </c>
      <c r="R26" t="str">
        <f t="shared" si="5"/>
        <v>6-8</v>
      </c>
      <c r="S26" t="str">
        <f t="shared" si="6"/>
        <v>--</v>
      </c>
      <c r="T26">
        <f t="shared" si="7"/>
        <v>0</v>
      </c>
    </row>
    <row r="27" spans="1:20">
      <c r="A27">
        <v>6</v>
      </c>
      <c r="B27" t="s">
        <v>45</v>
      </c>
      <c r="C27" t="s">
        <v>63</v>
      </c>
      <c r="D27">
        <v>6</v>
      </c>
      <c r="E27">
        <v>9</v>
      </c>
      <c r="F27" t="s">
        <v>64</v>
      </c>
      <c r="G27">
        <v>8</v>
      </c>
      <c r="H27" t="s">
        <v>65</v>
      </c>
      <c r="I27" t="str">
        <f>VLOOKUP(A27&amp;"-"&amp;E27,Sheet2!$N$2:$O$578,2,FALSE)</f>
        <v>f</v>
      </c>
      <c r="J27">
        <f>VLOOKUP(A27&amp;"-"&amp;E27,Sheet4!$A$2:$J$578,10,FALSE)</f>
        <v>0.66452427021115501</v>
      </c>
      <c r="K27" t="str">
        <f>VLOOKUP(D27&amp;"-"&amp;E27,Sheet3!$G$2:$N$600,7,FALSE)</f>
        <v>f</v>
      </c>
      <c r="L27">
        <f>VLOOKUP(A27&amp;"-"&amp;E27,Sheet4!$A$2:$J$578,9,FALSE)</f>
        <v>0.33547572978884493</v>
      </c>
      <c r="M27">
        <f t="shared" si="1"/>
        <v>1</v>
      </c>
      <c r="N27">
        <f t="shared" si="2"/>
        <v>66.452427021115497</v>
      </c>
      <c r="O27">
        <f t="shared" si="3"/>
        <v>1</v>
      </c>
      <c r="P27">
        <f t="shared" si="4"/>
        <v>1</v>
      </c>
      <c r="Q27">
        <f t="shared" si="0"/>
        <v>1</v>
      </c>
      <c r="R27" t="str">
        <f t="shared" si="5"/>
        <v>6-9</v>
      </c>
      <c r="S27">
        <f t="shared" si="6"/>
        <v>1</v>
      </c>
      <c r="T27">
        <f t="shared" si="7"/>
        <v>1</v>
      </c>
    </row>
    <row r="28" spans="1:20">
      <c r="A28">
        <v>7</v>
      </c>
      <c r="B28" t="s">
        <v>66</v>
      </c>
      <c r="C28" t="s">
        <v>3</v>
      </c>
      <c r="D28">
        <v>7</v>
      </c>
      <c r="E28">
        <v>1</v>
      </c>
      <c r="F28" t="s">
        <v>67</v>
      </c>
      <c r="G28">
        <v>7</v>
      </c>
      <c r="H28" t="s">
        <v>68</v>
      </c>
      <c r="I28" t="str">
        <f>VLOOKUP(A28&amp;"-"&amp;E28,Sheet2!$N$2:$O$578,2,FALSE)</f>
        <v>m</v>
      </c>
      <c r="J28">
        <f>VLOOKUP(A28&amp;"-"&amp;E28,Sheet4!$A$2:$J$578,10,FALSE)</f>
        <v>0.44772654091887404</v>
      </c>
      <c r="K28" t="str">
        <f>VLOOKUP(D28&amp;"-"&amp;E28,Sheet3!$G$2:$N$600,7,FALSE)</f>
        <v>m</v>
      </c>
      <c r="L28">
        <f>VLOOKUP(A28&amp;"-"&amp;E28,Sheet4!$A$2:$J$578,9,FALSE)</f>
        <v>0.55227345908112602</v>
      </c>
      <c r="M28">
        <f t="shared" si="1"/>
        <v>0</v>
      </c>
      <c r="N28">
        <f t="shared" si="2"/>
        <v>55.227345908112603</v>
      </c>
      <c r="O28">
        <f t="shared" si="3"/>
        <v>0.85932488706370824</v>
      </c>
      <c r="P28">
        <f t="shared" si="4"/>
        <v>0</v>
      </c>
      <c r="Q28">
        <f t="shared" si="0"/>
        <v>0</v>
      </c>
      <c r="R28" t="str">
        <f t="shared" si="5"/>
        <v>7-1</v>
      </c>
      <c r="S28">
        <f t="shared" si="6"/>
        <v>0</v>
      </c>
      <c r="T28">
        <f t="shared" si="7"/>
        <v>0</v>
      </c>
    </row>
    <row r="29" spans="1:20">
      <c r="A29">
        <v>7</v>
      </c>
      <c r="B29" t="s">
        <v>66</v>
      </c>
      <c r="C29" t="s">
        <v>6</v>
      </c>
      <c r="D29">
        <v>7</v>
      </c>
      <c r="E29">
        <v>2</v>
      </c>
      <c r="F29" t="s">
        <v>69</v>
      </c>
      <c r="G29">
        <v>8</v>
      </c>
      <c r="H29" t="s">
        <v>70</v>
      </c>
      <c r="I29" t="str">
        <f>VLOOKUP(A29&amp;"-"&amp;E29,Sheet2!$N$2:$O$578,2,FALSE)</f>
        <v>m</v>
      </c>
      <c r="J29">
        <f>VLOOKUP(A29&amp;"-"&amp;E29,Sheet4!$A$2:$J$578,10,FALSE)</f>
        <v>0.50120681429092639</v>
      </c>
      <c r="K29" t="str">
        <f>VLOOKUP(D29&amp;"-"&amp;E29,Sheet3!$G$2:$N$600,7,FALSE)</f>
        <v>m</v>
      </c>
      <c r="L29">
        <f>VLOOKUP(A29&amp;"-"&amp;E29,Sheet4!$A$2:$J$578,9,FALSE)</f>
        <v>0.49879318570907355</v>
      </c>
      <c r="M29">
        <f t="shared" si="1"/>
        <v>0</v>
      </c>
      <c r="N29">
        <f t="shared" si="2"/>
        <v>50.120681429092642</v>
      </c>
      <c r="O29">
        <f t="shared" si="3"/>
        <v>0.5</v>
      </c>
      <c r="P29">
        <f t="shared" si="4"/>
        <v>0</v>
      </c>
      <c r="Q29">
        <f t="shared" si="0"/>
        <v>0</v>
      </c>
      <c r="R29" t="str">
        <f t="shared" si="5"/>
        <v>7-2</v>
      </c>
      <c r="S29">
        <f t="shared" si="6"/>
        <v>0</v>
      </c>
      <c r="T29">
        <f t="shared" si="7"/>
        <v>0</v>
      </c>
    </row>
    <row r="30" spans="1:20">
      <c r="A30">
        <v>7</v>
      </c>
      <c r="B30" t="s">
        <v>66</v>
      </c>
      <c r="C30" t="s">
        <v>9</v>
      </c>
      <c r="D30">
        <v>7</v>
      </c>
      <c r="E30">
        <v>3</v>
      </c>
      <c r="F30" t="s">
        <v>71</v>
      </c>
      <c r="G30">
        <v>12</v>
      </c>
      <c r="H30" t="s">
        <v>39</v>
      </c>
      <c r="I30" t="str">
        <f>VLOOKUP(A30&amp;"-"&amp;E30,Sheet2!$N$2:$O$578,2,FALSE)</f>
        <v>m</v>
      </c>
      <c r="J30">
        <f>VLOOKUP(A30&amp;"-"&amp;E30,Sheet4!$A$2:$J$578,10,FALSE)</f>
        <v>0.44052206547599104</v>
      </c>
      <c r="K30" t="str">
        <f>VLOOKUP(D30&amp;"-"&amp;E30,Sheet3!$G$2:$N$600,7,FALSE)</f>
        <v>f</v>
      </c>
      <c r="L30">
        <f>VLOOKUP(A30&amp;"-"&amp;E30,Sheet4!$A$2:$J$578,9,FALSE)</f>
        <v>0.55947793452400896</v>
      </c>
      <c r="M30" t="str">
        <f t="shared" si="1"/>
        <v>--</v>
      </c>
      <c r="N30">
        <f t="shared" si="2"/>
        <v>55.947793452400894</v>
      </c>
      <c r="O30">
        <f t="shared" si="3"/>
        <v>0.88065495396313831</v>
      </c>
      <c r="P30">
        <f t="shared" si="4"/>
        <v>0.88065495396313831</v>
      </c>
      <c r="Q30">
        <f t="shared" si="0"/>
        <v>0.88065495396313831</v>
      </c>
      <c r="R30" t="str">
        <f t="shared" si="5"/>
        <v>7-3</v>
      </c>
      <c r="S30" t="str">
        <f t="shared" si="6"/>
        <v>--</v>
      </c>
      <c r="T30">
        <f t="shared" si="7"/>
        <v>0.88065495396313831</v>
      </c>
    </row>
    <row r="31" spans="1:20">
      <c r="A31">
        <v>8</v>
      </c>
      <c r="B31" t="s">
        <v>72</v>
      </c>
      <c r="C31" t="s">
        <v>3</v>
      </c>
      <c r="D31">
        <v>8</v>
      </c>
      <c r="E31">
        <v>1</v>
      </c>
      <c r="F31" t="s">
        <v>73</v>
      </c>
      <c r="G31">
        <v>10</v>
      </c>
      <c r="H31" t="s">
        <v>74</v>
      </c>
      <c r="I31" t="str">
        <f>VLOOKUP(A31&amp;"-"&amp;E31,Sheet2!$N$2:$O$578,2,FALSE)</f>
        <v>f</v>
      </c>
      <c r="J31">
        <f>VLOOKUP(A31&amp;"-"&amp;E31,Sheet4!$A$2:$J$578,10,FALSE)</f>
        <v>0.50950758408441421</v>
      </c>
      <c r="K31" t="str">
        <f>VLOOKUP(D31&amp;"-"&amp;E31,Sheet3!$G$2:$N$600,7,FALSE)</f>
        <v>f</v>
      </c>
      <c r="L31">
        <f>VLOOKUP(A31&amp;"-"&amp;E31,Sheet4!$A$2:$J$578,9,FALSE)</f>
        <v>0.49049241591558584</v>
      </c>
      <c r="M31">
        <f t="shared" si="1"/>
        <v>1</v>
      </c>
      <c r="N31">
        <f t="shared" si="2"/>
        <v>50.950758408441423</v>
      </c>
      <c r="O31">
        <f t="shared" si="3"/>
        <v>0.57775817838869648</v>
      </c>
      <c r="P31">
        <f t="shared" si="4"/>
        <v>1</v>
      </c>
      <c r="Q31">
        <f t="shared" si="0"/>
        <v>1</v>
      </c>
      <c r="R31" t="str">
        <f t="shared" si="5"/>
        <v>8-1</v>
      </c>
      <c r="S31">
        <f t="shared" si="6"/>
        <v>1</v>
      </c>
      <c r="T31">
        <f t="shared" si="7"/>
        <v>1</v>
      </c>
    </row>
    <row r="32" spans="1:20">
      <c r="A32">
        <v>8</v>
      </c>
      <c r="B32" t="s">
        <v>72</v>
      </c>
      <c r="C32" t="s">
        <v>6</v>
      </c>
      <c r="D32">
        <v>8</v>
      </c>
      <c r="E32">
        <v>2</v>
      </c>
      <c r="F32" t="s">
        <v>75</v>
      </c>
      <c r="G32">
        <v>6</v>
      </c>
      <c r="H32" t="s">
        <v>76</v>
      </c>
      <c r="I32" t="str">
        <f>VLOOKUP(A32&amp;"-"&amp;E32,Sheet2!$N$2:$O$578,2,FALSE)</f>
        <v>m</v>
      </c>
      <c r="J32">
        <f>VLOOKUP(A32&amp;"-"&amp;E32,Sheet4!$A$2:$J$578,10,FALSE)</f>
        <v>0.4323035850495805</v>
      </c>
      <c r="K32" t="str">
        <f>VLOOKUP(D32&amp;"-"&amp;E32,Sheet3!$G$2:$N$600,7,FALSE)</f>
        <v>m</v>
      </c>
      <c r="L32">
        <f>VLOOKUP(A32&amp;"-"&amp;E32,Sheet4!$A$2:$J$578,9,FALSE)</f>
        <v>0.56769641495041956</v>
      </c>
      <c r="M32">
        <f t="shared" si="1"/>
        <v>0</v>
      </c>
      <c r="N32">
        <f t="shared" si="2"/>
        <v>56.769641495041952</v>
      </c>
      <c r="O32">
        <f t="shared" si="3"/>
        <v>0.90203643117180221</v>
      </c>
      <c r="P32">
        <f t="shared" si="4"/>
        <v>0</v>
      </c>
      <c r="Q32">
        <f t="shared" si="0"/>
        <v>0</v>
      </c>
      <c r="R32" t="str">
        <f t="shared" si="5"/>
        <v>8-2</v>
      </c>
      <c r="S32">
        <f t="shared" si="6"/>
        <v>0</v>
      </c>
      <c r="T32">
        <f t="shared" si="7"/>
        <v>0</v>
      </c>
    </row>
    <row r="33" spans="1:20">
      <c r="A33">
        <v>8</v>
      </c>
      <c r="B33" t="s">
        <v>72</v>
      </c>
      <c r="C33" t="s">
        <v>9</v>
      </c>
      <c r="D33">
        <v>8</v>
      </c>
      <c r="E33">
        <v>3</v>
      </c>
      <c r="F33" t="s">
        <v>77</v>
      </c>
      <c r="G33">
        <v>9</v>
      </c>
      <c r="H33" t="s">
        <v>78</v>
      </c>
      <c r="I33" t="str">
        <f>VLOOKUP(A33&amp;"-"&amp;E33,Sheet2!$N$2:$O$578,2,FALSE)</f>
        <v>m</v>
      </c>
      <c r="J33">
        <f>VLOOKUP(A33&amp;"-"&amp;E33,Sheet4!$A$2:$J$578,10,FALSE)</f>
        <v>0.49821465123154951</v>
      </c>
      <c r="K33" t="str">
        <f>VLOOKUP(D33&amp;"-"&amp;E33,Sheet3!$G$2:$N$600,7,FALSE)</f>
        <v>f</v>
      </c>
      <c r="L33">
        <f>VLOOKUP(A33&amp;"-"&amp;E33,Sheet4!$A$2:$J$578,9,FALSE)</f>
        <v>0.50178534876845049</v>
      </c>
      <c r="M33" t="str">
        <f t="shared" si="1"/>
        <v>--</v>
      </c>
      <c r="N33">
        <f t="shared" si="2"/>
        <v>50.178534876845049</v>
      </c>
      <c r="O33">
        <f t="shared" si="3"/>
        <v>0.5</v>
      </c>
      <c r="P33">
        <f t="shared" si="4"/>
        <v>0.5</v>
      </c>
      <c r="Q33">
        <f t="shared" si="0"/>
        <v>0.5</v>
      </c>
      <c r="R33" t="str">
        <f t="shared" si="5"/>
        <v>8-3</v>
      </c>
      <c r="S33" t="str">
        <f t="shared" si="6"/>
        <v>--</v>
      </c>
      <c r="T33">
        <f t="shared" si="7"/>
        <v>0.5</v>
      </c>
    </row>
    <row r="34" spans="1:20">
      <c r="A34">
        <v>9</v>
      </c>
      <c r="B34" t="s">
        <v>79</v>
      </c>
      <c r="C34" t="s">
        <v>3</v>
      </c>
      <c r="D34">
        <v>9</v>
      </c>
      <c r="E34">
        <v>1</v>
      </c>
      <c r="F34" t="s">
        <v>80</v>
      </c>
      <c r="G34">
        <v>7</v>
      </c>
      <c r="H34" t="s">
        <v>81</v>
      </c>
      <c r="I34" t="str">
        <f>VLOOKUP(A34&amp;"-"&amp;E34,Sheet2!$N$2:$O$578,2,FALSE)</f>
        <v>f</v>
      </c>
      <c r="J34">
        <f>VLOOKUP(A34&amp;"-"&amp;E34,Sheet4!$A$2:$J$578,10,FALSE)</f>
        <v>0.32668434776794669</v>
      </c>
      <c r="K34" t="str">
        <f>VLOOKUP(D34&amp;"-"&amp;E34,Sheet3!$G$2:$N$600,7,FALSE)</f>
        <v>f</v>
      </c>
      <c r="L34">
        <f>VLOOKUP(A34&amp;"-"&amp;E34,Sheet4!$A$2:$J$578,9,FALSE)</f>
        <v>0.67331565223205336</v>
      </c>
      <c r="M34">
        <f t="shared" si="1"/>
        <v>1</v>
      </c>
      <c r="N34">
        <f t="shared" si="2"/>
        <v>67.331565223205331</v>
      </c>
      <c r="O34">
        <f t="shared" si="3"/>
        <v>1</v>
      </c>
      <c r="P34">
        <f t="shared" si="4"/>
        <v>1</v>
      </c>
      <c r="Q34">
        <f t="shared" si="0"/>
        <v>1</v>
      </c>
      <c r="R34" t="str">
        <f t="shared" si="5"/>
        <v>9-1</v>
      </c>
      <c r="S34">
        <f t="shared" si="6"/>
        <v>1</v>
      </c>
      <c r="T34">
        <f t="shared" si="7"/>
        <v>1</v>
      </c>
    </row>
    <row r="35" spans="1:20">
      <c r="A35">
        <v>9</v>
      </c>
      <c r="B35" t="s">
        <v>79</v>
      </c>
      <c r="C35" t="s">
        <v>6</v>
      </c>
      <c r="D35">
        <v>9</v>
      </c>
      <c r="E35">
        <v>2</v>
      </c>
      <c r="F35" t="s">
        <v>82</v>
      </c>
      <c r="G35">
        <v>9</v>
      </c>
      <c r="H35" t="s">
        <v>83</v>
      </c>
      <c r="I35" t="str">
        <f>VLOOKUP(A35&amp;"-"&amp;E35,Sheet2!$N$2:$O$578,2,FALSE)</f>
        <v>m</v>
      </c>
      <c r="J35">
        <f>VLOOKUP(A35&amp;"-"&amp;E35,Sheet4!$A$2:$J$578,10,FALSE)</f>
        <v>0.3782014495525941</v>
      </c>
      <c r="K35" t="str">
        <f>VLOOKUP(D35&amp;"-"&amp;E35,Sheet3!$G$2:$N$600,7,FALSE)</f>
        <v>m</v>
      </c>
      <c r="L35">
        <f>VLOOKUP(A35&amp;"-"&amp;E35,Sheet4!$A$2:$J$578,9,FALSE)</f>
        <v>0.62179855044740595</v>
      </c>
      <c r="M35">
        <f t="shared" si="1"/>
        <v>0</v>
      </c>
      <c r="N35">
        <f t="shared" si="2"/>
        <v>62.179855044740592</v>
      </c>
      <c r="O35">
        <f t="shared" si="3"/>
        <v>0.99906421125740574</v>
      </c>
      <c r="P35">
        <f t="shared" si="4"/>
        <v>0</v>
      </c>
      <c r="Q35">
        <f t="shared" si="0"/>
        <v>0</v>
      </c>
      <c r="R35" t="str">
        <f t="shared" si="5"/>
        <v>9-2</v>
      </c>
      <c r="S35">
        <f t="shared" si="6"/>
        <v>0</v>
      </c>
      <c r="T35">
        <f t="shared" si="7"/>
        <v>0</v>
      </c>
    </row>
    <row r="36" spans="1:20">
      <c r="A36">
        <v>10</v>
      </c>
      <c r="B36" t="s">
        <v>84</v>
      </c>
      <c r="C36" t="s">
        <v>3</v>
      </c>
      <c r="D36">
        <v>10</v>
      </c>
      <c r="E36">
        <v>1</v>
      </c>
      <c r="F36" t="s">
        <v>85</v>
      </c>
      <c r="G36">
        <v>8</v>
      </c>
      <c r="H36" t="s">
        <v>86</v>
      </c>
      <c r="I36" t="str">
        <f>VLOOKUP(A36&amp;"-"&amp;E36,Sheet2!$N$2:$O$578,2,FALSE)</f>
        <v>m</v>
      </c>
      <c r="J36">
        <f>VLOOKUP(A36&amp;"-"&amp;E36,Sheet4!$A$2:$J$578,10,FALSE)</f>
        <v>0.60558613659531091</v>
      </c>
      <c r="K36" t="str">
        <f>VLOOKUP(D36&amp;"-"&amp;E36,Sheet3!$G$2:$N$600,7,FALSE)</f>
        <v>m</v>
      </c>
      <c r="L36">
        <f>VLOOKUP(A36&amp;"-"&amp;E36,Sheet4!$A$2:$J$578,9,FALSE)</f>
        <v>0.39441386340468909</v>
      </c>
      <c r="M36">
        <f t="shared" si="1"/>
        <v>0</v>
      </c>
      <c r="N36">
        <f t="shared" si="2"/>
        <v>60.55861365953109</v>
      </c>
      <c r="O36">
        <f t="shared" si="3"/>
        <v>0.97546681632153187</v>
      </c>
      <c r="P36">
        <f t="shared" si="4"/>
        <v>0</v>
      </c>
      <c r="Q36">
        <f t="shared" si="0"/>
        <v>0</v>
      </c>
      <c r="R36" t="str">
        <f t="shared" si="5"/>
        <v>10-1</v>
      </c>
      <c r="S36">
        <f t="shared" si="6"/>
        <v>0</v>
      </c>
      <c r="T36">
        <f t="shared" si="7"/>
        <v>0</v>
      </c>
    </row>
    <row r="37" spans="1:20">
      <c r="A37">
        <v>10</v>
      </c>
      <c r="B37" t="s">
        <v>84</v>
      </c>
      <c r="C37" t="s">
        <v>6</v>
      </c>
      <c r="D37">
        <v>10</v>
      </c>
      <c r="E37">
        <v>2</v>
      </c>
      <c r="F37" t="s">
        <v>87</v>
      </c>
      <c r="G37">
        <v>12</v>
      </c>
      <c r="H37" t="s">
        <v>39</v>
      </c>
      <c r="I37" t="str">
        <f>VLOOKUP(A37&amp;"-"&amp;E37,Sheet2!$N$2:$O$578,2,FALSE)</f>
        <v>m</v>
      </c>
      <c r="J37">
        <f>VLOOKUP(A37&amp;"-"&amp;E37,Sheet4!$A$2:$J$578,10,FALSE)</f>
        <v>0.58274077125611223</v>
      </c>
      <c r="K37" t="str">
        <f>VLOOKUP(D37&amp;"-"&amp;E37,Sheet3!$G$2:$N$600,7,FALSE)</f>
        <v>m</v>
      </c>
      <c r="L37">
        <f>VLOOKUP(A37&amp;"-"&amp;E37,Sheet4!$A$2:$J$578,9,FALSE)</f>
        <v>0.41725922874388782</v>
      </c>
      <c r="M37">
        <f t="shared" si="1"/>
        <v>0</v>
      </c>
      <c r="N37">
        <f t="shared" si="2"/>
        <v>58.274077125611221</v>
      </c>
      <c r="O37">
        <f t="shared" si="3"/>
        <v>0.93518864473512275</v>
      </c>
      <c r="P37">
        <f t="shared" si="4"/>
        <v>0</v>
      </c>
      <c r="Q37">
        <f t="shared" si="0"/>
        <v>0</v>
      </c>
      <c r="R37" t="str">
        <f t="shared" si="5"/>
        <v>10-2</v>
      </c>
      <c r="S37">
        <f t="shared" si="6"/>
        <v>0</v>
      </c>
      <c r="T37">
        <f t="shared" si="7"/>
        <v>0</v>
      </c>
    </row>
    <row r="38" spans="1:20">
      <c r="A38">
        <v>10</v>
      </c>
      <c r="B38" t="s">
        <v>84</v>
      </c>
      <c r="C38" t="s">
        <v>9</v>
      </c>
      <c r="D38">
        <v>10</v>
      </c>
      <c r="E38">
        <v>3</v>
      </c>
      <c r="F38" t="s">
        <v>88</v>
      </c>
      <c r="G38">
        <v>9</v>
      </c>
      <c r="H38" t="s">
        <v>89</v>
      </c>
      <c r="I38" t="str">
        <f>VLOOKUP(A38&amp;"-"&amp;E38,Sheet2!$N$2:$O$578,2,FALSE)</f>
        <v>m</v>
      </c>
      <c r="J38">
        <f>VLOOKUP(A38&amp;"-"&amp;E38,Sheet4!$A$2:$J$578,10,FALSE)</f>
        <v>0.53137210777193589</v>
      </c>
      <c r="K38" t="str">
        <f>VLOOKUP(D38&amp;"-"&amp;E38,Sheet3!$G$2:$N$600,7,FALSE)</f>
        <v>f</v>
      </c>
      <c r="L38">
        <f>VLOOKUP(A38&amp;"-"&amp;E38,Sheet4!$A$2:$J$578,9,FALSE)</f>
        <v>0.46862789222806406</v>
      </c>
      <c r="M38" t="str">
        <f t="shared" si="1"/>
        <v>--</v>
      </c>
      <c r="N38">
        <f t="shared" si="2"/>
        <v>53.137210777193587</v>
      </c>
      <c r="O38">
        <f t="shared" si="3"/>
        <v>0.77497879623430099</v>
      </c>
      <c r="P38">
        <f t="shared" si="4"/>
        <v>0.22502120376569901</v>
      </c>
      <c r="Q38">
        <f t="shared" si="0"/>
        <v>0.22502120376569901</v>
      </c>
      <c r="R38" t="str">
        <f t="shared" si="5"/>
        <v>10-3</v>
      </c>
      <c r="S38" t="str">
        <f t="shared" si="6"/>
        <v>--</v>
      </c>
      <c r="T38">
        <f t="shared" si="7"/>
        <v>0.22502120376569901</v>
      </c>
    </row>
    <row r="39" spans="1:20">
      <c r="A39">
        <v>11</v>
      </c>
      <c r="B39" t="s">
        <v>90</v>
      </c>
      <c r="C39" t="s">
        <v>3</v>
      </c>
      <c r="D39">
        <v>11</v>
      </c>
      <c r="E39">
        <v>1</v>
      </c>
      <c r="F39" t="s">
        <v>91</v>
      </c>
      <c r="G39">
        <v>8</v>
      </c>
      <c r="H39" t="s">
        <v>92</v>
      </c>
      <c r="I39" t="str">
        <f>VLOOKUP(A39&amp;"-"&amp;E39,Sheet2!$N$2:$O$578,2,FALSE)</f>
        <v>f</v>
      </c>
      <c r="J39">
        <f>VLOOKUP(A39&amp;"-"&amp;E39,Sheet4!$A$2:$J$578,10,FALSE)</f>
        <v>0.42629273533706163</v>
      </c>
      <c r="K39" t="str">
        <f>VLOOKUP(D39&amp;"-"&amp;E39,Sheet3!$G$2:$N$600,7,FALSE)</f>
        <v>m</v>
      </c>
      <c r="L39">
        <f>VLOOKUP(A39&amp;"-"&amp;E39,Sheet4!$A$2:$J$578,9,FALSE)</f>
        <v>0.57370726466293842</v>
      </c>
      <c r="M39" t="str">
        <f t="shared" si="1"/>
        <v>--</v>
      </c>
      <c r="N39">
        <f t="shared" si="2"/>
        <v>57.370726466293846</v>
      </c>
      <c r="O39">
        <f t="shared" si="3"/>
        <v>0.91608968814684533</v>
      </c>
      <c r="P39">
        <f t="shared" si="4"/>
        <v>8.3910311853154673E-2</v>
      </c>
      <c r="Q39">
        <f t="shared" si="0"/>
        <v>8.3910311853154673E-2</v>
      </c>
      <c r="R39" t="str">
        <f t="shared" si="5"/>
        <v>11-1</v>
      </c>
      <c r="S39" t="str">
        <f t="shared" si="6"/>
        <v>--</v>
      </c>
      <c r="T39">
        <f t="shared" si="7"/>
        <v>8.3910311853154673E-2</v>
      </c>
    </row>
    <row r="40" spans="1:20">
      <c r="A40">
        <v>11</v>
      </c>
      <c r="B40" t="s">
        <v>90</v>
      </c>
      <c r="C40" t="s">
        <v>6</v>
      </c>
      <c r="D40">
        <v>11</v>
      </c>
      <c r="E40">
        <v>2</v>
      </c>
      <c r="F40" t="s">
        <v>93</v>
      </c>
      <c r="G40">
        <v>7</v>
      </c>
      <c r="H40" t="s">
        <v>14</v>
      </c>
      <c r="I40" t="str">
        <f>VLOOKUP(A40&amp;"-"&amp;E40,Sheet2!$N$2:$O$578,2,FALSE)</f>
        <v>m</v>
      </c>
      <c r="J40">
        <f>VLOOKUP(A40&amp;"-"&amp;E40,Sheet4!$A$2:$J$578,10,FALSE)</f>
        <v>0.46619951184946068</v>
      </c>
      <c r="K40" t="str">
        <f>VLOOKUP(D40&amp;"-"&amp;E40,Sheet3!$G$2:$N$600,7,FALSE)</f>
        <v>f</v>
      </c>
      <c r="L40">
        <f>VLOOKUP(A40&amp;"-"&amp;E40,Sheet4!$A$2:$J$578,9,FALSE)</f>
        <v>0.53380048815053938</v>
      </c>
      <c r="M40" t="str">
        <f t="shared" si="1"/>
        <v>--</v>
      </c>
      <c r="N40">
        <f t="shared" si="2"/>
        <v>53.380048815053939</v>
      </c>
      <c r="O40">
        <f t="shared" si="3"/>
        <v>0.78729545306320048</v>
      </c>
      <c r="P40">
        <f t="shared" si="4"/>
        <v>0.78729545306320048</v>
      </c>
      <c r="Q40">
        <f t="shared" si="0"/>
        <v>0.78729545306320048</v>
      </c>
      <c r="R40" t="str">
        <f t="shared" si="5"/>
        <v>11-2</v>
      </c>
      <c r="S40" t="str">
        <f t="shared" si="6"/>
        <v>--</v>
      </c>
      <c r="T40">
        <f t="shared" si="7"/>
        <v>0.78729545306320048</v>
      </c>
    </row>
    <row r="41" spans="1:20">
      <c r="A41">
        <v>11</v>
      </c>
      <c r="B41" t="s">
        <v>90</v>
      </c>
      <c r="C41" t="s">
        <v>9</v>
      </c>
      <c r="D41">
        <v>11</v>
      </c>
      <c r="E41">
        <v>3</v>
      </c>
      <c r="F41" t="s">
        <v>94</v>
      </c>
      <c r="G41">
        <v>9</v>
      </c>
      <c r="H41" t="s">
        <v>95</v>
      </c>
      <c r="I41" t="str">
        <f>VLOOKUP(A41&amp;"-"&amp;E41,Sheet2!$N$2:$O$578,2,FALSE)</f>
        <v>m</v>
      </c>
      <c r="J41">
        <f>VLOOKUP(A41&amp;"-"&amp;E41,Sheet4!$A$2:$J$578,10,FALSE)</f>
        <v>0.42285077047850772</v>
      </c>
      <c r="K41" t="str">
        <f>VLOOKUP(D41&amp;"-"&amp;E41,Sheet3!$G$2:$N$600,7,FALSE)</f>
        <v>m</v>
      </c>
      <c r="L41">
        <f>VLOOKUP(A41&amp;"-"&amp;E41,Sheet4!$A$2:$J$578,9,FALSE)</f>
        <v>0.57714922952149228</v>
      </c>
      <c r="M41">
        <f t="shared" si="1"/>
        <v>0</v>
      </c>
      <c r="N41">
        <f t="shared" si="2"/>
        <v>57.71492295214923</v>
      </c>
      <c r="O41">
        <f t="shared" si="3"/>
        <v>0.92362945363572457</v>
      </c>
      <c r="P41">
        <f t="shared" si="4"/>
        <v>0</v>
      </c>
      <c r="Q41">
        <f t="shared" si="0"/>
        <v>0</v>
      </c>
      <c r="R41" t="str">
        <f t="shared" si="5"/>
        <v>11-3</v>
      </c>
      <c r="S41">
        <f t="shared" si="6"/>
        <v>0</v>
      </c>
      <c r="T41">
        <f t="shared" si="7"/>
        <v>0</v>
      </c>
    </row>
    <row r="42" spans="1:20">
      <c r="A42">
        <v>12</v>
      </c>
      <c r="B42" t="s">
        <v>96</v>
      </c>
      <c r="C42" t="s">
        <v>3</v>
      </c>
      <c r="D42">
        <v>12</v>
      </c>
      <c r="E42">
        <v>1</v>
      </c>
      <c r="F42" t="s">
        <v>97</v>
      </c>
      <c r="G42">
        <v>5</v>
      </c>
      <c r="H42" t="s">
        <v>98</v>
      </c>
      <c r="I42" t="str">
        <f>VLOOKUP(A42&amp;"-"&amp;E42,Sheet2!$N$2:$O$578,2,FALSE)</f>
        <v>m</v>
      </c>
      <c r="J42">
        <f>VLOOKUP(A42&amp;"-"&amp;E42,Sheet4!$A$2:$J$578,10,FALSE)</f>
        <v>0.5035438935358727</v>
      </c>
      <c r="K42" t="str">
        <f>VLOOKUP(D42&amp;"-"&amp;E42,Sheet3!$G$2:$N$600,7,FALSE)</f>
        <v>f</v>
      </c>
      <c r="L42">
        <f>VLOOKUP(A42&amp;"-"&amp;E42,Sheet4!$A$2:$J$578,9,FALSE)</f>
        <v>0.4964561064641273</v>
      </c>
      <c r="M42" t="str">
        <f t="shared" si="1"/>
        <v>--</v>
      </c>
      <c r="N42">
        <f t="shared" si="2"/>
        <v>50.354389353587273</v>
      </c>
      <c r="O42">
        <f t="shared" si="3"/>
        <v>0.5</v>
      </c>
      <c r="P42">
        <f t="shared" si="4"/>
        <v>0.5</v>
      </c>
      <c r="Q42">
        <f t="shared" si="0"/>
        <v>0.5</v>
      </c>
      <c r="R42" t="str">
        <f t="shared" si="5"/>
        <v>12-1</v>
      </c>
      <c r="S42" t="str">
        <f t="shared" si="6"/>
        <v>--</v>
      </c>
      <c r="T42">
        <f t="shared" si="7"/>
        <v>0.5</v>
      </c>
    </row>
    <row r="43" spans="1:20">
      <c r="A43">
        <v>12</v>
      </c>
      <c r="B43" t="s">
        <v>96</v>
      </c>
      <c r="C43" t="s">
        <v>6</v>
      </c>
      <c r="D43">
        <v>12</v>
      </c>
      <c r="E43">
        <v>2</v>
      </c>
      <c r="F43" t="s">
        <v>99</v>
      </c>
      <c r="G43">
        <v>8</v>
      </c>
      <c r="H43" t="s">
        <v>100</v>
      </c>
      <c r="I43" t="str">
        <f>VLOOKUP(A43&amp;"-"&amp;E43,Sheet2!$N$2:$O$578,2,FALSE)</f>
        <v>m</v>
      </c>
      <c r="J43">
        <f>VLOOKUP(A43&amp;"-"&amp;E43,Sheet4!$A$2:$J$578,10,FALSE)</f>
        <v>0.39292661361626879</v>
      </c>
      <c r="K43" t="str">
        <f>VLOOKUP(D43&amp;"-"&amp;E43,Sheet3!$G$2:$N$600,7,FALSE)</f>
        <v>f</v>
      </c>
      <c r="L43">
        <f>VLOOKUP(A43&amp;"-"&amp;E43,Sheet4!$A$2:$J$578,9,FALSE)</f>
        <v>0.60707338638373121</v>
      </c>
      <c r="M43" t="str">
        <f t="shared" si="1"/>
        <v>--</v>
      </c>
      <c r="N43">
        <f t="shared" si="2"/>
        <v>60.707338638373123</v>
      </c>
      <c r="O43">
        <f t="shared" si="3"/>
        <v>0.97777753034320414</v>
      </c>
      <c r="P43">
        <f t="shared" si="4"/>
        <v>0.97777753034320414</v>
      </c>
      <c r="Q43">
        <f t="shared" si="0"/>
        <v>0.97777753034320414</v>
      </c>
      <c r="R43" t="str">
        <f t="shared" si="5"/>
        <v>12-2</v>
      </c>
      <c r="S43" t="str">
        <f t="shared" si="6"/>
        <v>--</v>
      </c>
      <c r="T43">
        <f t="shared" si="7"/>
        <v>0.97777753034320414</v>
      </c>
    </row>
    <row r="44" spans="1:20">
      <c r="A44">
        <v>12</v>
      </c>
      <c r="B44" t="s">
        <v>96</v>
      </c>
      <c r="C44" t="s">
        <v>9</v>
      </c>
      <c r="D44">
        <v>12</v>
      </c>
      <c r="E44">
        <v>3</v>
      </c>
      <c r="F44" t="s">
        <v>101</v>
      </c>
      <c r="G44">
        <v>6</v>
      </c>
      <c r="H44" t="s">
        <v>102</v>
      </c>
      <c r="I44" t="str">
        <f>VLOOKUP(A44&amp;"-"&amp;E44,Sheet2!$N$2:$O$578,2,FALSE)</f>
        <v>m</v>
      </c>
      <c r="J44">
        <f>VLOOKUP(A44&amp;"-"&amp;E44,Sheet4!$A$2:$J$578,10,FALSE)</f>
        <v>0.46677223449979988</v>
      </c>
      <c r="K44" t="str">
        <f>VLOOKUP(D44&amp;"-"&amp;E44,Sheet3!$G$2:$N$600,7,FALSE)</f>
        <v>f</v>
      </c>
      <c r="L44">
        <f>VLOOKUP(A44&amp;"-"&amp;E44,Sheet4!$A$2:$J$578,9,FALSE)</f>
        <v>0.53322776550020012</v>
      </c>
      <c r="M44" t="str">
        <f t="shared" si="1"/>
        <v>--</v>
      </c>
      <c r="N44">
        <f t="shared" si="2"/>
        <v>53.322776550020009</v>
      </c>
      <c r="O44">
        <f t="shared" si="3"/>
        <v>0.784472282853099</v>
      </c>
      <c r="P44">
        <f t="shared" si="4"/>
        <v>0.784472282853099</v>
      </c>
      <c r="Q44">
        <f t="shared" si="0"/>
        <v>0.784472282853099</v>
      </c>
      <c r="R44" t="str">
        <f t="shared" si="5"/>
        <v>12-3</v>
      </c>
      <c r="S44" t="str">
        <f t="shared" si="6"/>
        <v>--</v>
      </c>
      <c r="T44">
        <f t="shared" si="7"/>
        <v>0.784472282853099</v>
      </c>
    </row>
    <row r="45" spans="1:20">
      <c r="A45">
        <v>13</v>
      </c>
      <c r="B45" t="s">
        <v>103</v>
      </c>
      <c r="C45" t="s">
        <v>3</v>
      </c>
      <c r="D45">
        <v>13</v>
      </c>
      <c r="E45">
        <v>1</v>
      </c>
      <c r="F45" t="s">
        <v>104</v>
      </c>
      <c r="G45">
        <v>8</v>
      </c>
      <c r="H45" t="s">
        <v>105</v>
      </c>
      <c r="I45" t="str">
        <f>VLOOKUP(A45&amp;"-"&amp;E45,Sheet2!$N$2:$O$578,2,FALSE)</f>
        <v>f</v>
      </c>
      <c r="J45">
        <f>VLOOKUP(A45&amp;"-"&amp;E45,Sheet4!$A$2:$J$578,10,FALSE)</f>
        <v>0.55777335002556738</v>
      </c>
      <c r="K45" t="str">
        <f>VLOOKUP(D45&amp;"-"&amp;E45,Sheet3!$G$2:$N$600,7,FALSE)</f>
        <v>m</v>
      </c>
      <c r="L45">
        <f>VLOOKUP(A45&amp;"-"&amp;E45,Sheet4!$A$2:$J$578,9,FALSE)</f>
        <v>0.44222664997443267</v>
      </c>
      <c r="M45" t="str">
        <f t="shared" si="1"/>
        <v>--</v>
      </c>
      <c r="N45">
        <f t="shared" si="2"/>
        <v>55.77733500255674</v>
      </c>
      <c r="O45">
        <f t="shared" si="3"/>
        <v>0.87585130168323211</v>
      </c>
      <c r="P45">
        <f t="shared" si="4"/>
        <v>0.87585130168323211</v>
      </c>
      <c r="Q45">
        <f t="shared" si="0"/>
        <v>0.87585130168323211</v>
      </c>
      <c r="R45" t="str">
        <f t="shared" si="5"/>
        <v>13-1</v>
      </c>
      <c r="S45" t="str">
        <f t="shared" si="6"/>
        <v>--</v>
      </c>
      <c r="T45">
        <f t="shared" si="7"/>
        <v>0.87585130168323211</v>
      </c>
    </row>
    <row r="46" spans="1:20">
      <c r="A46">
        <v>13</v>
      </c>
      <c r="B46" t="s">
        <v>103</v>
      </c>
      <c r="C46" t="s">
        <v>6</v>
      </c>
      <c r="D46">
        <v>13</v>
      </c>
      <c r="E46">
        <v>2</v>
      </c>
      <c r="F46" t="s">
        <v>106</v>
      </c>
      <c r="G46">
        <v>10</v>
      </c>
      <c r="H46" t="s">
        <v>107</v>
      </c>
      <c r="I46" t="str">
        <f>VLOOKUP(A46&amp;"-"&amp;E46,Sheet2!$N$2:$O$578,2,FALSE)</f>
        <v>m</v>
      </c>
      <c r="J46">
        <f>VLOOKUP(A46&amp;"-"&amp;E46,Sheet4!$A$2:$J$578,10,FALSE)</f>
        <v>0.60798026176042874</v>
      </c>
      <c r="K46" t="str">
        <f>VLOOKUP(D46&amp;"-"&amp;E46,Sheet3!$G$2:$N$600,7,FALSE)</f>
        <v>m</v>
      </c>
      <c r="L46">
        <f>VLOOKUP(A46&amp;"-"&amp;E46,Sheet4!$A$2:$J$578,9,FALSE)</f>
        <v>0.39201973823957126</v>
      </c>
      <c r="M46">
        <f t="shared" si="1"/>
        <v>0</v>
      </c>
      <c r="N46">
        <f t="shared" si="2"/>
        <v>60.798026176042875</v>
      </c>
      <c r="O46">
        <f t="shared" si="3"/>
        <v>0.97917082640289843</v>
      </c>
      <c r="P46">
        <f t="shared" si="4"/>
        <v>0</v>
      </c>
      <c r="Q46">
        <f t="shared" si="0"/>
        <v>0</v>
      </c>
      <c r="R46" t="str">
        <f t="shared" si="5"/>
        <v>13-2</v>
      </c>
      <c r="S46">
        <f t="shared" si="6"/>
        <v>0</v>
      </c>
      <c r="T46">
        <f t="shared" si="7"/>
        <v>0</v>
      </c>
    </row>
    <row r="47" spans="1:20">
      <c r="A47">
        <v>13</v>
      </c>
      <c r="B47" t="s">
        <v>103</v>
      </c>
      <c r="C47" t="s">
        <v>9</v>
      </c>
      <c r="D47">
        <v>13</v>
      </c>
      <c r="E47">
        <v>3</v>
      </c>
      <c r="F47" t="s">
        <v>108</v>
      </c>
      <c r="G47">
        <v>5</v>
      </c>
      <c r="H47" t="s">
        <v>109</v>
      </c>
      <c r="I47" t="str">
        <f>VLOOKUP(A47&amp;"-"&amp;E47,Sheet2!$N$2:$O$578,2,FALSE)</f>
        <v>f</v>
      </c>
      <c r="J47">
        <f>VLOOKUP(A47&amp;"-"&amp;E47,Sheet4!$A$2:$J$578,10,FALSE)</f>
        <v>0.49323963028034529</v>
      </c>
      <c r="K47" t="str">
        <f>VLOOKUP(D47&amp;"-"&amp;E47,Sheet3!$G$2:$N$600,7,FALSE)</f>
        <v>f</v>
      </c>
      <c r="L47">
        <f>VLOOKUP(A47&amp;"-"&amp;E47,Sheet4!$A$2:$J$578,9,FALSE)</f>
        <v>0.50676036971965477</v>
      </c>
      <c r="M47">
        <f t="shared" si="1"/>
        <v>1</v>
      </c>
      <c r="N47">
        <f t="shared" si="2"/>
        <v>50.676036971965473</v>
      </c>
      <c r="O47">
        <f t="shared" si="3"/>
        <v>0.52142295898817415</v>
      </c>
      <c r="P47">
        <f t="shared" si="4"/>
        <v>1</v>
      </c>
      <c r="Q47">
        <f t="shared" si="0"/>
        <v>1</v>
      </c>
      <c r="R47" t="str">
        <f t="shared" si="5"/>
        <v>13-3</v>
      </c>
      <c r="S47">
        <f t="shared" si="6"/>
        <v>1</v>
      </c>
      <c r="T47">
        <f t="shared" si="7"/>
        <v>1</v>
      </c>
    </row>
    <row r="48" spans="1:20">
      <c r="A48">
        <v>13</v>
      </c>
      <c r="B48" t="s">
        <v>103</v>
      </c>
      <c r="C48" t="s">
        <v>12</v>
      </c>
      <c r="D48">
        <v>13</v>
      </c>
      <c r="E48">
        <v>4</v>
      </c>
      <c r="F48" t="s">
        <v>110</v>
      </c>
      <c r="G48">
        <v>8</v>
      </c>
      <c r="H48" t="s">
        <v>111</v>
      </c>
      <c r="I48" t="str">
        <f>VLOOKUP(A48&amp;"-"&amp;E48,Sheet2!$N$2:$O$578,2,FALSE)</f>
        <v>f</v>
      </c>
      <c r="J48">
        <f>VLOOKUP(A48&amp;"-"&amp;E48,Sheet4!$A$2:$J$578,10,FALSE)</f>
        <v>0.30611006047022016</v>
      </c>
      <c r="K48" t="str">
        <f>VLOOKUP(D48&amp;"-"&amp;E48,Sheet3!$G$2:$N$600,7,FALSE)</f>
        <v>m</v>
      </c>
      <c r="L48">
        <f>VLOOKUP(A48&amp;"-"&amp;E48,Sheet4!$A$2:$J$578,9,FALSE)</f>
        <v>0.69388993952977984</v>
      </c>
      <c r="M48" t="str">
        <f t="shared" si="1"/>
        <v>--</v>
      </c>
      <c r="N48">
        <f t="shared" si="2"/>
        <v>69.388993952977984</v>
      </c>
      <c r="O48">
        <f t="shared" si="3"/>
        <v>1</v>
      </c>
      <c r="P48">
        <f t="shared" si="4"/>
        <v>0</v>
      </c>
      <c r="Q48">
        <f t="shared" si="0"/>
        <v>0</v>
      </c>
      <c r="R48" t="str">
        <f t="shared" si="5"/>
        <v>13-4</v>
      </c>
      <c r="S48" t="str">
        <f t="shared" si="6"/>
        <v>--</v>
      </c>
      <c r="T48">
        <f t="shared" si="7"/>
        <v>0</v>
      </c>
    </row>
    <row r="49" spans="1:20">
      <c r="A49">
        <v>13</v>
      </c>
      <c r="B49" t="s">
        <v>103</v>
      </c>
      <c r="C49" t="s">
        <v>15</v>
      </c>
      <c r="D49">
        <v>13</v>
      </c>
      <c r="E49">
        <v>5</v>
      </c>
      <c r="F49" t="s">
        <v>112</v>
      </c>
      <c r="G49">
        <v>7</v>
      </c>
      <c r="H49" t="s">
        <v>113</v>
      </c>
      <c r="I49" t="str">
        <f>VLOOKUP(A49&amp;"-"&amp;E49,Sheet2!$N$2:$O$578,2,FALSE)</f>
        <v>m</v>
      </c>
      <c r="J49">
        <f>VLOOKUP(A49&amp;"-"&amp;E49,Sheet4!$A$2:$J$578,10,FALSE)</f>
        <v>0.49781133518111442</v>
      </c>
      <c r="K49" t="str">
        <f>VLOOKUP(D49&amp;"-"&amp;E49,Sheet3!$G$2:$N$600,7,FALSE)</f>
        <v>f</v>
      </c>
      <c r="L49">
        <f>VLOOKUP(A49&amp;"-"&amp;E49,Sheet4!$A$2:$J$578,9,FALSE)</f>
        <v>0.50218866481888558</v>
      </c>
      <c r="M49" t="str">
        <f t="shared" si="1"/>
        <v>--</v>
      </c>
      <c r="N49">
        <f t="shared" si="2"/>
        <v>50.218866481888554</v>
      </c>
      <c r="O49">
        <f t="shared" si="3"/>
        <v>0.5</v>
      </c>
      <c r="P49">
        <f t="shared" si="4"/>
        <v>0.5</v>
      </c>
      <c r="Q49">
        <f t="shared" si="0"/>
        <v>0.5</v>
      </c>
      <c r="R49" t="str">
        <f t="shared" si="5"/>
        <v>13-5</v>
      </c>
      <c r="S49" t="str">
        <f t="shared" si="6"/>
        <v>--</v>
      </c>
      <c r="T49">
        <f t="shared" si="7"/>
        <v>0.5</v>
      </c>
    </row>
    <row r="50" spans="1:20">
      <c r="A50">
        <v>13</v>
      </c>
      <c r="B50" t="s">
        <v>103</v>
      </c>
      <c r="C50" t="s">
        <v>55</v>
      </c>
      <c r="D50">
        <v>13</v>
      </c>
      <c r="E50">
        <v>6</v>
      </c>
      <c r="F50" t="s">
        <v>114</v>
      </c>
      <c r="G50">
        <v>4</v>
      </c>
      <c r="H50" t="s">
        <v>115</v>
      </c>
      <c r="I50" t="str">
        <f>VLOOKUP(A50&amp;"-"&amp;E50,Sheet2!$N$2:$O$578,2,FALSE)</f>
        <v>m</v>
      </c>
      <c r="J50">
        <f>VLOOKUP(A50&amp;"-"&amp;E50,Sheet4!$A$2:$J$578,10,FALSE)</f>
        <v>0.5596934174932372</v>
      </c>
      <c r="K50" t="str">
        <f>VLOOKUP(D50&amp;"-"&amp;E50,Sheet3!$G$2:$N$600,7,FALSE)</f>
        <v>m</v>
      </c>
      <c r="L50">
        <f>VLOOKUP(A50&amp;"-"&amp;E50,Sheet4!$A$2:$J$578,9,FALSE)</f>
        <v>0.44030658250676286</v>
      </c>
      <c r="M50">
        <f t="shared" si="1"/>
        <v>0</v>
      </c>
      <c r="N50">
        <f t="shared" si="2"/>
        <v>55.969341749323718</v>
      </c>
      <c r="O50">
        <f t="shared" si="3"/>
        <v>0.88125237649312949</v>
      </c>
      <c r="P50">
        <f t="shared" si="4"/>
        <v>0</v>
      </c>
      <c r="Q50">
        <f t="shared" si="0"/>
        <v>0</v>
      </c>
      <c r="R50" t="str">
        <f t="shared" si="5"/>
        <v>13-6</v>
      </c>
      <c r="S50">
        <f t="shared" si="6"/>
        <v>0</v>
      </c>
      <c r="T50">
        <f t="shared" si="7"/>
        <v>0</v>
      </c>
    </row>
    <row r="51" spans="1:20">
      <c r="A51">
        <v>13</v>
      </c>
      <c r="B51" t="s">
        <v>103</v>
      </c>
      <c r="C51" t="s">
        <v>58</v>
      </c>
      <c r="D51">
        <v>13</v>
      </c>
      <c r="E51">
        <v>7</v>
      </c>
      <c r="F51" t="s">
        <v>116</v>
      </c>
      <c r="G51">
        <v>6</v>
      </c>
      <c r="H51" t="s">
        <v>117</v>
      </c>
      <c r="I51" t="str">
        <f>VLOOKUP(A51&amp;"-"&amp;E51,Sheet2!$N$2:$O$578,2,FALSE)</f>
        <v>f</v>
      </c>
      <c r="J51">
        <f>VLOOKUP(A51&amp;"-"&amp;E51,Sheet4!$A$2:$J$578,10,FALSE)</f>
        <v>0.32912846619962605</v>
      </c>
      <c r="K51" t="str">
        <f>VLOOKUP(D51&amp;"-"&amp;E51,Sheet3!$G$2:$N$600,7,FALSE)</f>
        <v>m</v>
      </c>
      <c r="L51">
        <f>VLOOKUP(A51&amp;"-"&amp;E51,Sheet4!$A$2:$J$578,9,FALSE)</f>
        <v>0.6708715338003739</v>
      </c>
      <c r="M51" t="str">
        <f t="shared" si="1"/>
        <v>--</v>
      </c>
      <c r="N51">
        <f t="shared" si="2"/>
        <v>67.087153380037392</v>
      </c>
      <c r="O51">
        <f t="shared" si="3"/>
        <v>1</v>
      </c>
      <c r="P51">
        <f t="shared" si="4"/>
        <v>0</v>
      </c>
      <c r="Q51">
        <f t="shared" si="0"/>
        <v>0</v>
      </c>
      <c r="R51" t="str">
        <f t="shared" si="5"/>
        <v>13-7</v>
      </c>
      <c r="S51" t="str">
        <f t="shared" si="6"/>
        <v>--</v>
      </c>
      <c r="T51">
        <f t="shared" si="7"/>
        <v>0</v>
      </c>
    </row>
    <row r="52" spans="1:20">
      <c r="A52">
        <v>13</v>
      </c>
      <c r="B52" t="s">
        <v>103</v>
      </c>
      <c r="C52" t="s">
        <v>60</v>
      </c>
      <c r="D52">
        <v>13</v>
      </c>
      <c r="E52">
        <v>8</v>
      </c>
      <c r="F52" t="s">
        <v>118</v>
      </c>
      <c r="G52">
        <v>8</v>
      </c>
      <c r="H52" t="s">
        <v>86</v>
      </c>
      <c r="I52" t="str">
        <f>VLOOKUP(A52&amp;"-"&amp;E52,Sheet2!$N$2:$O$578,2,FALSE)</f>
        <v>m</v>
      </c>
      <c r="J52">
        <f>VLOOKUP(A52&amp;"-"&amp;E52,Sheet4!$A$2:$J$578,10,FALSE)</f>
        <v>0.57278250643969086</v>
      </c>
      <c r="K52" t="str">
        <f>VLOOKUP(D52&amp;"-"&amp;E52,Sheet3!$G$2:$N$600,7,FALSE)</f>
        <v>m</v>
      </c>
      <c r="L52">
        <f>VLOOKUP(A52&amp;"-"&amp;E52,Sheet4!$A$2:$J$578,9,FALSE)</f>
        <v>0.42721749356030908</v>
      </c>
      <c r="M52">
        <f t="shared" si="1"/>
        <v>0</v>
      </c>
      <c r="N52">
        <f t="shared" si="2"/>
        <v>57.278250643969088</v>
      </c>
      <c r="O52">
        <f t="shared" si="3"/>
        <v>0.91400391674126946</v>
      </c>
      <c r="P52">
        <f t="shared" si="4"/>
        <v>0</v>
      </c>
      <c r="Q52">
        <f t="shared" si="0"/>
        <v>0</v>
      </c>
      <c r="R52" t="str">
        <f t="shared" si="5"/>
        <v>13-8</v>
      </c>
      <c r="S52">
        <f t="shared" si="6"/>
        <v>0</v>
      </c>
      <c r="T52">
        <f t="shared" si="7"/>
        <v>0</v>
      </c>
    </row>
    <row r="53" spans="1:20">
      <c r="A53">
        <v>13</v>
      </c>
      <c r="B53" t="s">
        <v>103</v>
      </c>
      <c r="C53" t="s">
        <v>63</v>
      </c>
      <c r="D53">
        <v>13</v>
      </c>
      <c r="E53">
        <v>9</v>
      </c>
      <c r="F53" t="s">
        <v>119</v>
      </c>
      <c r="G53">
        <v>8</v>
      </c>
      <c r="H53" t="s">
        <v>62</v>
      </c>
      <c r="I53" t="str">
        <f>VLOOKUP(A53&amp;"-"&amp;E53,Sheet2!$N$2:$O$578,2,FALSE)</f>
        <v>m</v>
      </c>
      <c r="J53">
        <f>VLOOKUP(A53&amp;"-"&amp;E53,Sheet4!$A$2:$J$578,10,FALSE)</f>
        <v>0.56519559374434247</v>
      </c>
      <c r="K53" t="str">
        <f>VLOOKUP(D53&amp;"-"&amp;E53,Sheet3!$G$2:$N$600,7,FALSE)</f>
        <v>m</v>
      </c>
      <c r="L53">
        <f>VLOOKUP(A53&amp;"-"&amp;E53,Sheet4!$A$2:$J$578,9,FALSE)</f>
        <v>0.43480440625565753</v>
      </c>
      <c r="M53">
        <f t="shared" si="1"/>
        <v>0</v>
      </c>
      <c r="N53">
        <f t="shared" si="2"/>
        <v>56.519559374434245</v>
      </c>
      <c r="O53">
        <f t="shared" si="3"/>
        <v>0.89581808221130577</v>
      </c>
      <c r="P53">
        <f t="shared" si="4"/>
        <v>0</v>
      </c>
      <c r="Q53">
        <f t="shared" si="0"/>
        <v>0</v>
      </c>
      <c r="R53" t="str">
        <f t="shared" si="5"/>
        <v>13-9</v>
      </c>
      <c r="S53">
        <f t="shared" si="6"/>
        <v>0</v>
      </c>
      <c r="T53">
        <f t="shared" si="7"/>
        <v>0</v>
      </c>
    </row>
    <row r="54" spans="1:20">
      <c r="A54">
        <v>13</v>
      </c>
      <c r="B54" t="s">
        <v>103</v>
      </c>
      <c r="C54" t="s">
        <v>120</v>
      </c>
      <c r="D54">
        <v>13</v>
      </c>
      <c r="E54">
        <v>10</v>
      </c>
      <c r="F54" t="s">
        <v>121</v>
      </c>
      <c r="G54">
        <v>8</v>
      </c>
      <c r="H54" t="s">
        <v>122</v>
      </c>
      <c r="I54" t="str">
        <f>VLOOKUP(A54&amp;"-"&amp;E54,Sheet2!$N$2:$O$578,2,FALSE)</f>
        <v>m</v>
      </c>
      <c r="J54">
        <f>VLOOKUP(A54&amp;"-"&amp;E54,Sheet4!$A$2:$J$578,10,FALSE)</f>
        <v>0.55964762644329302</v>
      </c>
      <c r="K54" t="str">
        <f>VLOOKUP(D54&amp;"-"&amp;E54,Sheet3!$G$2:$N$600,7,FALSE)</f>
        <v>m</v>
      </c>
      <c r="L54">
        <f>VLOOKUP(A54&amp;"-"&amp;E54,Sheet4!$A$2:$J$578,9,FALSE)</f>
        <v>0.44035237355670692</v>
      </c>
      <c r="M54">
        <f t="shared" si="1"/>
        <v>0</v>
      </c>
      <c r="N54">
        <f t="shared" si="2"/>
        <v>55.964762644329305</v>
      </c>
      <c r="O54">
        <f t="shared" si="3"/>
        <v>0.88112560230761083</v>
      </c>
      <c r="P54">
        <f t="shared" si="4"/>
        <v>0</v>
      </c>
      <c r="Q54">
        <f t="shared" si="0"/>
        <v>0</v>
      </c>
      <c r="R54" t="str">
        <f t="shared" si="5"/>
        <v>13-10</v>
      </c>
      <c r="S54">
        <f t="shared" si="6"/>
        <v>0</v>
      </c>
      <c r="T54">
        <f t="shared" si="7"/>
        <v>0</v>
      </c>
    </row>
    <row r="55" spans="1:20">
      <c r="A55">
        <v>13</v>
      </c>
      <c r="B55" t="s">
        <v>103</v>
      </c>
      <c r="C55" t="s">
        <v>123</v>
      </c>
      <c r="D55">
        <v>13</v>
      </c>
      <c r="E55">
        <v>11</v>
      </c>
      <c r="F55" t="s">
        <v>124</v>
      </c>
      <c r="G55">
        <v>10</v>
      </c>
      <c r="H55" t="s">
        <v>54</v>
      </c>
      <c r="I55" t="str">
        <f>VLOOKUP(A55&amp;"-"&amp;E55,Sheet2!$N$2:$O$578,2,FALSE)</f>
        <v>m</v>
      </c>
      <c r="J55">
        <f>VLOOKUP(A55&amp;"-"&amp;E55,Sheet4!$A$2:$J$578,10,FALSE)</f>
        <v>0.56244553501811678</v>
      </c>
      <c r="K55" t="str">
        <f>VLOOKUP(D55&amp;"-"&amp;E55,Sheet3!$G$2:$N$600,7,FALSE)</f>
        <v>f</v>
      </c>
      <c r="L55">
        <f>VLOOKUP(A55&amp;"-"&amp;E55,Sheet4!$A$2:$J$578,9,FALSE)</f>
        <v>0.43755446498188322</v>
      </c>
      <c r="M55" t="str">
        <f t="shared" si="1"/>
        <v>--</v>
      </c>
      <c r="N55">
        <f t="shared" si="2"/>
        <v>56.24455350181168</v>
      </c>
      <c r="O55">
        <f t="shared" si="3"/>
        <v>0.88869843320760933</v>
      </c>
      <c r="P55">
        <f t="shared" si="4"/>
        <v>0.11130156679239067</v>
      </c>
      <c r="Q55">
        <f t="shared" si="0"/>
        <v>0.11130156679239067</v>
      </c>
      <c r="R55" t="str">
        <f t="shared" si="5"/>
        <v>13-11</v>
      </c>
      <c r="S55" t="str">
        <f t="shared" si="6"/>
        <v>--</v>
      </c>
      <c r="T55">
        <f t="shared" si="7"/>
        <v>0.11130156679239067</v>
      </c>
    </row>
    <row r="56" spans="1:20">
      <c r="A56">
        <v>13</v>
      </c>
      <c r="B56" t="s">
        <v>103</v>
      </c>
      <c r="C56" t="s">
        <v>125</v>
      </c>
      <c r="D56">
        <v>13</v>
      </c>
      <c r="E56">
        <v>12</v>
      </c>
      <c r="F56" t="s">
        <v>126</v>
      </c>
      <c r="G56">
        <v>5</v>
      </c>
      <c r="H56" t="s">
        <v>127</v>
      </c>
      <c r="I56" t="str">
        <f>VLOOKUP(A56&amp;"-"&amp;E56,Sheet2!$N$2:$O$578,2,FALSE)</f>
        <v>m</v>
      </c>
      <c r="J56">
        <f>VLOOKUP(A56&amp;"-"&amp;E56,Sheet4!$A$2:$J$578,10,FALSE)</f>
        <v>0.57625312634118186</v>
      </c>
      <c r="K56" t="str">
        <f>VLOOKUP(D56&amp;"-"&amp;E56,Sheet3!$G$2:$N$600,7,FALSE)</f>
        <v>m</v>
      </c>
      <c r="L56">
        <f>VLOOKUP(A56&amp;"-"&amp;E56,Sheet4!$A$2:$J$578,9,FALSE)</f>
        <v>0.42374687365881814</v>
      </c>
      <c r="M56">
        <f t="shared" si="1"/>
        <v>0</v>
      </c>
      <c r="N56">
        <f t="shared" si="2"/>
        <v>57.625312634118188</v>
      </c>
      <c r="O56">
        <f t="shared" si="3"/>
        <v>0.921699392934618</v>
      </c>
      <c r="P56">
        <f t="shared" si="4"/>
        <v>0</v>
      </c>
      <c r="Q56">
        <f t="shared" si="0"/>
        <v>0</v>
      </c>
      <c r="R56" t="str">
        <f t="shared" si="5"/>
        <v>13-12</v>
      </c>
      <c r="S56">
        <f t="shared" si="6"/>
        <v>0</v>
      </c>
      <c r="T56">
        <f t="shared" si="7"/>
        <v>0</v>
      </c>
    </row>
    <row r="57" spans="1:20">
      <c r="A57">
        <v>13</v>
      </c>
      <c r="B57" t="s">
        <v>103</v>
      </c>
      <c r="C57" t="s">
        <v>128</v>
      </c>
      <c r="D57">
        <v>13</v>
      </c>
      <c r="E57">
        <v>13</v>
      </c>
      <c r="F57" t="s">
        <v>129</v>
      </c>
      <c r="G57">
        <v>8</v>
      </c>
      <c r="H57" t="s">
        <v>65</v>
      </c>
      <c r="I57" t="str">
        <f>VLOOKUP(A57&amp;"-"&amp;E57,Sheet2!$N$2:$O$578,2,FALSE)</f>
        <v>f</v>
      </c>
      <c r="J57">
        <f>VLOOKUP(A57&amp;"-"&amp;E57,Sheet4!$A$2:$J$578,10,FALSE)</f>
        <v>0.44880754782912552</v>
      </c>
      <c r="K57" t="str">
        <f>VLOOKUP(D57&amp;"-"&amp;E57,Sheet3!$G$2:$N$600,7,FALSE)</f>
        <v>m</v>
      </c>
      <c r="L57">
        <f>VLOOKUP(A57&amp;"-"&amp;E57,Sheet4!$A$2:$J$578,9,FALSE)</f>
        <v>0.55119245217087443</v>
      </c>
      <c r="M57" t="str">
        <f t="shared" si="1"/>
        <v>--</v>
      </c>
      <c r="N57">
        <f t="shared" si="2"/>
        <v>55.119245217087439</v>
      </c>
      <c r="O57">
        <f t="shared" si="3"/>
        <v>0.85587275799362261</v>
      </c>
      <c r="P57">
        <f t="shared" si="4"/>
        <v>0.14412724200637739</v>
      </c>
      <c r="Q57">
        <f t="shared" si="0"/>
        <v>0.14412724200637739</v>
      </c>
      <c r="R57" t="str">
        <f t="shared" si="5"/>
        <v>13-13</v>
      </c>
      <c r="S57" t="str">
        <f t="shared" si="6"/>
        <v>--</v>
      </c>
      <c r="T57">
        <f t="shared" si="7"/>
        <v>0.14412724200637739</v>
      </c>
    </row>
    <row r="58" spans="1:20">
      <c r="A58">
        <v>13</v>
      </c>
      <c r="B58" t="s">
        <v>103</v>
      </c>
      <c r="C58" t="s">
        <v>130</v>
      </c>
      <c r="D58">
        <v>13</v>
      </c>
      <c r="E58">
        <v>14</v>
      </c>
      <c r="F58" t="s">
        <v>131</v>
      </c>
      <c r="G58">
        <v>7</v>
      </c>
      <c r="H58" t="s">
        <v>132</v>
      </c>
      <c r="I58" t="str">
        <f>VLOOKUP(A58&amp;"-"&amp;E58,Sheet2!$N$2:$O$578,2,FALSE)</f>
        <v>f</v>
      </c>
      <c r="J58">
        <f>VLOOKUP(A58&amp;"-"&amp;E58,Sheet4!$A$2:$J$578,10,FALSE)</f>
        <v>0.5300504124033536</v>
      </c>
      <c r="K58" t="str">
        <f>VLOOKUP(D58&amp;"-"&amp;E58,Sheet3!$G$2:$N$600,7,FALSE)</f>
        <v>m</v>
      </c>
      <c r="L58">
        <f>VLOOKUP(A58&amp;"-"&amp;E58,Sheet4!$A$2:$J$578,9,FALSE)</f>
        <v>0.4699495875966464</v>
      </c>
      <c r="M58" t="str">
        <f t="shared" si="1"/>
        <v>--</v>
      </c>
      <c r="N58">
        <f t="shared" si="2"/>
        <v>53.005041240335359</v>
      </c>
      <c r="O58">
        <f t="shared" si="3"/>
        <v>0.76786812140507532</v>
      </c>
      <c r="P58">
        <f t="shared" si="4"/>
        <v>0.76786812140507532</v>
      </c>
      <c r="Q58">
        <f t="shared" si="0"/>
        <v>0.76786812140507532</v>
      </c>
      <c r="R58" t="str">
        <f t="shared" si="5"/>
        <v>13-14</v>
      </c>
      <c r="S58" t="str">
        <f t="shared" si="6"/>
        <v>--</v>
      </c>
      <c r="T58">
        <f t="shared" si="7"/>
        <v>0.76786812140507532</v>
      </c>
    </row>
    <row r="59" spans="1:20">
      <c r="A59">
        <v>13</v>
      </c>
      <c r="B59" t="s">
        <v>103</v>
      </c>
      <c r="C59" t="s">
        <v>133</v>
      </c>
      <c r="D59">
        <v>13</v>
      </c>
      <c r="E59">
        <v>15</v>
      </c>
      <c r="F59" t="s">
        <v>134</v>
      </c>
      <c r="G59">
        <v>8</v>
      </c>
      <c r="H59" t="s">
        <v>62</v>
      </c>
      <c r="I59" t="str">
        <f>VLOOKUP(A59&amp;"-"&amp;E59,Sheet2!$N$2:$O$578,2,FALSE)</f>
        <v>m</v>
      </c>
      <c r="J59">
        <f>VLOOKUP(A59&amp;"-"&amp;E59,Sheet4!$A$2:$J$578,10,FALSE)</f>
        <v>0.60336350866240052</v>
      </c>
      <c r="K59" t="str">
        <f>VLOOKUP(D59&amp;"-"&amp;E59,Sheet3!$G$2:$N$600,7,FALSE)</f>
        <v>f</v>
      </c>
      <c r="L59">
        <f>VLOOKUP(A59&amp;"-"&amp;E59,Sheet4!$A$2:$J$578,9,FALSE)</f>
        <v>0.39663649133759948</v>
      </c>
      <c r="M59" t="str">
        <f t="shared" si="1"/>
        <v>--</v>
      </c>
      <c r="N59">
        <f t="shared" si="2"/>
        <v>60.336350866240053</v>
      </c>
      <c r="O59">
        <f t="shared" si="3"/>
        <v>0.97195217064120643</v>
      </c>
      <c r="P59">
        <f t="shared" si="4"/>
        <v>2.8047829358793575E-2</v>
      </c>
      <c r="Q59">
        <f t="shared" si="0"/>
        <v>2.8047829358793575E-2</v>
      </c>
      <c r="R59" t="str">
        <f t="shared" si="5"/>
        <v>13-15</v>
      </c>
      <c r="S59" t="str">
        <f t="shared" si="6"/>
        <v>--</v>
      </c>
      <c r="T59">
        <f t="shared" si="7"/>
        <v>2.8047829358793575E-2</v>
      </c>
    </row>
    <row r="60" spans="1:20">
      <c r="A60">
        <v>13</v>
      </c>
      <c r="B60" t="s">
        <v>103</v>
      </c>
      <c r="C60" t="s">
        <v>135</v>
      </c>
      <c r="D60">
        <v>13</v>
      </c>
      <c r="E60">
        <v>16</v>
      </c>
      <c r="F60" t="s">
        <v>136</v>
      </c>
      <c r="G60">
        <v>7</v>
      </c>
      <c r="H60" t="s">
        <v>137</v>
      </c>
      <c r="I60" t="str">
        <f>VLOOKUP(A60&amp;"-"&amp;E60,Sheet2!$N$2:$O$578,2,FALSE)</f>
        <v>m</v>
      </c>
      <c r="J60">
        <f>VLOOKUP(A60&amp;"-"&amp;E60,Sheet4!$A$2:$J$578,10,FALSE)</f>
        <v>0.51774918848089579</v>
      </c>
      <c r="K60" t="str">
        <f>VLOOKUP(D60&amp;"-"&amp;E60,Sheet3!$G$2:$N$600,7,FALSE)</f>
        <v>m</v>
      </c>
      <c r="L60">
        <f>VLOOKUP(A60&amp;"-"&amp;E60,Sheet4!$A$2:$J$578,9,FALSE)</f>
        <v>0.48225081151910421</v>
      </c>
      <c r="M60">
        <f t="shared" si="1"/>
        <v>0</v>
      </c>
      <c r="N60">
        <f t="shared" si="2"/>
        <v>51.774918848089577</v>
      </c>
      <c r="O60">
        <f t="shared" si="3"/>
        <v>0.68088427685234942</v>
      </c>
      <c r="P60">
        <f t="shared" si="4"/>
        <v>0</v>
      </c>
      <c r="Q60">
        <f t="shared" si="0"/>
        <v>0</v>
      </c>
      <c r="R60" t="str">
        <f t="shared" si="5"/>
        <v>13-16</v>
      </c>
      <c r="S60">
        <f t="shared" si="6"/>
        <v>0</v>
      </c>
      <c r="T60">
        <f t="shared" si="7"/>
        <v>0</v>
      </c>
    </row>
    <row r="61" spans="1:20">
      <c r="A61">
        <v>14</v>
      </c>
      <c r="B61" t="s">
        <v>138</v>
      </c>
      <c r="C61" t="s">
        <v>3</v>
      </c>
      <c r="D61">
        <v>14</v>
      </c>
      <c r="E61">
        <v>1</v>
      </c>
      <c r="F61" t="s">
        <v>139</v>
      </c>
      <c r="G61">
        <v>5</v>
      </c>
      <c r="H61" t="s">
        <v>140</v>
      </c>
      <c r="I61" t="str">
        <f>VLOOKUP(A61&amp;"-"&amp;E61,Sheet2!$N$2:$O$578,2,FALSE)</f>
        <v>m</v>
      </c>
      <c r="J61">
        <f>VLOOKUP(A61&amp;"-"&amp;E61,Sheet4!$A$2:$J$578,10,FALSE)</f>
        <v>0.41863302768755944</v>
      </c>
      <c r="K61" t="str">
        <f>VLOOKUP(D61&amp;"-"&amp;E61,Sheet3!$G$2:$N$600,7,FALSE)</f>
        <v>m</v>
      </c>
      <c r="L61">
        <f>VLOOKUP(A61&amp;"-"&amp;E61,Sheet4!$A$2:$J$578,9,FALSE)</f>
        <v>0.58136697231244061</v>
      </c>
      <c r="M61">
        <f t="shared" si="1"/>
        <v>0</v>
      </c>
      <c r="N61">
        <f t="shared" si="2"/>
        <v>58.136697231244064</v>
      </c>
      <c r="O61">
        <f t="shared" si="3"/>
        <v>0.93242269497188246</v>
      </c>
      <c r="P61">
        <f t="shared" si="4"/>
        <v>0</v>
      </c>
      <c r="Q61">
        <f t="shared" si="0"/>
        <v>0</v>
      </c>
      <c r="R61" t="str">
        <f t="shared" si="5"/>
        <v>14-1</v>
      </c>
      <c r="S61">
        <f t="shared" si="6"/>
        <v>0</v>
      </c>
      <c r="T61">
        <f t="shared" si="7"/>
        <v>0</v>
      </c>
    </row>
    <row r="62" spans="1:20">
      <c r="A62">
        <v>14</v>
      </c>
      <c r="B62" t="s">
        <v>138</v>
      </c>
      <c r="C62" t="s">
        <v>6</v>
      </c>
      <c r="D62">
        <v>14</v>
      </c>
      <c r="E62">
        <v>2</v>
      </c>
      <c r="F62" t="s">
        <v>141</v>
      </c>
      <c r="G62">
        <v>9</v>
      </c>
      <c r="H62" t="s">
        <v>142</v>
      </c>
      <c r="I62" t="str">
        <f>VLOOKUP(A62&amp;"-"&amp;E62,Sheet2!$N$2:$O$578,2,FALSE)</f>
        <v>f</v>
      </c>
      <c r="J62">
        <f>VLOOKUP(A62&amp;"-"&amp;E62,Sheet4!$A$2:$J$578,10,FALSE)</f>
        <v>0.35870874027637084</v>
      </c>
      <c r="K62" t="str">
        <f>VLOOKUP(D62&amp;"-"&amp;E62,Sheet3!$G$2:$N$600,7,FALSE)</f>
        <v>f</v>
      </c>
      <c r="L62">
        <f>VLOOKUP(A62&amp;"-"&amp;E62,Sheet4!$A$2:$J$578,9,FALSE)</f>
        <v>0.6412912597236291</v>
      </c>
      <c r="M62">
        <f t="shared" si="1"/>
        <v>1</v>
      </c>
      <c r="N62">
        <f t="shared" si="2"/>
        <v>64.129125972362914</v>
      </c>
      <c r="O62">
        <f t="shared" si="3"/>
        <v>1</v>
      </c>
      <c r="P62">
        <f t="shared" si="4"/>
        <v>1</v>
      </c>
      <c r="Q62">
        <f t="shared" si="0"/>
        <v>1</v>
      </c>
      <c r="R62" t="str">
        <f t="shared" si="5"/>
        <v>14-2</v>
      </c>
      <c r="S62">
        <f t="shared" si="6"/>
        <v>1</v>
      </c>
      <c r="T62">
        <f t="shared" si="7"/>
        <v>1</v>
      </c>
    </row>
    <row r="63" spans="1:20">
      <c r="A63">
        <v>14</v>
      </c>
      <c r="B63" t="s">
        <v>138</v>
      </c>
      <c r="C63" t="s">
        <v>9</v>
      </c>
      <c r="D63">
        <v>14</v>
      </c>
      <c r="E63">
        <v>3</v>
      </c>
      <c r="F63" t="s">
        <v>143</v>
      </c>
      <c r="G63">
        <v>7</v>
      </c>
      <c r="H63" t="s">
        <v>33</v>
      </c>
      <c r="I63" t="str">
        <f>VLOOKUP(A63&amp;"-"&amp;E63,Sheet2!$N$2:$O$578,2,FALSE)</f>
        <v>m</v>
      </c>
      <c r="J63">
        <f>VLOOKUP(A63&amp;"-"&amp;E63,Sheet4!$A$2:$J$578,10,FALSE)</f>
        <v>0.48601178651834193</v>
      </c>
      <c r="K63" t="str">
        <f>VLOOKUP(D63&amp;"-"&amp;E63,Sheet3!$G$2:$N$600,7,FALSE)</f>
        <v>f</v>
      </c>
      <c r="L63">
        <f>VLOOKUP(A63&amp;"-"&amp;E63,Sheet4!$A$2:$J$578,9,FALSE)</f>
        <v>0.51398821348165802</v>
      </c>
      <c r="M63" t="str">
        <f t="shared" si="1"/>
        <v>--</v>
      </c>
      <c r="N63">
        <f t="shared" si="2"/>
        <v>51.398821348165804</v>
      </c>
      <c r="O63">
        <f t="shared" si="3"/>
        <v>0.64154607399480268</v>
      </c>
      <c r="P63">
        <f t="shared" si="4"/>
        <v>0.64154607399480268</v>
      </c>
      <c r="Q63">
        <f t="shared" si="0"/>
        <v>0.64154607399480268</v>
      </c>
      <c r="R63" t="str">
        <f t="shared" si="5"/>
        <v>14-3</v>
      </c>
      <c r="S63" t="str">
        <f t="shared" si="6"/>
        <v>--</v>
      </c>
      <c r="T63">
        <f t="shared" si="7"/>
        <v>0.64154607399480268</v>
      </c>
    </row>
    <row r="64" spans="1:20">
      <c r="A64">
        <v>14</v>
      </c>
      <c r="B64" t="s">
        <v>138</v>
      </c>
      <c r="C64" t="s">
        <v>12</v>
      </c>
      <c r="D64">
        <v>14</v>
      </c>
      <c r="E64">
        <v>4</v>
      </c>
      <c r="F64" t="s">
        <v>144</v>
      </c>
      <c r="G64">
        <v>7</v>
      </c>
      <c r="H64" t="s">
        <v>81</v>
      </c>
      <c r="I64" t="str">
        <f>VLOOKUP(A64&amp;"-"&amp;E64,Sheet2!$N$2:$O$578,2,FALSE)</f>
        <v>f</v>
      </c>
      <c r="J64">
        <f>VLOOKUP(A64&amp;"-"&amp;E64,Sheet4!$A$2:$J$578,10,FALSE)</f>
        <v>0.54780553066022419</v>
      </c>
      <c r="K64" t="str">
        <f>VLOOKUP(D64&amp;"-"&amp;E64,Sheet3!$G$2:$N$600,7,FALSE)</f>
        <v>f</v>
      </c>
      <c r="L64">
        <f>VLOOKUP(A64&amp;"-"&amp;E64,Sheet4!$A$2:$J$578,9,FALSE)</f>
        <v>0.45219446933977581</v>
      </c>
      <c r="M64">
        <f t="shared" si="1"/>
        <v>1</v>
      </c>
      <c r="N64">
        <f t="shared" si="2"/>
        <v>54.780553066022421</v>
      </c>
      <c r="O64">
        <f t="shared" si="3"/>
        <v>0.84456469150862523</v>
      </c>
      <c r="P64">
        <f t="shared" si="4"/>
        <v>1</v>
      </c>
      <c r="Q64">
        <f t="shared" si="0"/>
        <v>1</v>
      </c>
      <c r="R64" t="str">
        <f t="shared" si="5"/>
        <v>14-4</v>
      </c>
      <c r="S64">
        <f t="shared" si="6"/>
        <v>1</v>
      </c>
      <c r="T64">
        <f t="shared" si="7"/>
        <v>1</v>
      </c>
    </row>
    <row r="65" spans="1:20">
      <c r="A65">
        <v>14</v>
      </c>
      <c r="B65" t="s">
        <v>138</v>
      </c>
      <c r="C65" t="s">
        <v>15</v>
      </c>
      <c r="D65">
        <v>14</v>
      </c>
      <c r="E65">
        <v>5</v>
      </c>
      <c r="F65" t="s">
        <v>145</v>
      </c>
      <c r="G65">
        <v>7</v>
      </c>
      <c r="H65" t="s">
        <v>146</v>
      </c>
      <c r="I65" t="str">
        <f>VLOOKUP(A65&amp;"-"&amp;E65,Sheet2!$N$2:$O$578,2,FALSE)</f>
        <v>m</v>
      </c>
      <c r="J65">
        <f>VLOOKUP(A65&amp;"-"&amp;E65,Sheet4!$A$2:$J$578,10,FALSE)</f>
        <v>0.4989906911224386</v>
      </c>
      <c r="K65" t="str">
        <f>VLOOKUP(D65&amp;"-"&amp;E65,Sheet3!$G$2:$N$600,7,FALSE)</f>
        <v>f</v>
      </c>
      <c r="L65">
        <f>VLOOKUP(A65&amp;"-"&amp;E65,Sheet4!$A$2:$J$578,9,FALSE)</f>
        <v>0.50100930887756134</v>
      </c>
      <c r="M65" t="str">
        <f t="shared" si="1"/>
        <v>--</v>
      </c>
      <c r="N65">
        <f t="shared" si="2"/>
        <v>50.100930887756135</v>
      </c>
      <c r="O65">
        <f t="shared" si="3"/>
        <v>0.5</v>
      </c>
      <c r="P65">
        <f t="shared" si="4"/>
        <v>0.5</v>
      </c>
      <c r="Q65">
        <f t="shared" si="0"/>
        <v>0.5</v>
      </c>
      <c r="R65" t="str">
        <f t="shared" si="5"/>
        <v>14-5</v>
      </c>
      <c r="S65" t="str">
        <f t="shared" si="6"/>
        <v>--</v>
      </c>
      <c r="T65">
        <f t="shared" si="7"/>
        <v>0.5</v>
      </c>
    </row>
    <row r="66" spans="1:20">
      <c r="A66">
        <v>14</v>
      </c>
      <c r="B66" t="s">
        <v>138</v>
      </c>
      <c r="C66" t="s">
        <v>55</v>
      </c>
      <c r="D66">
        <v>14</v>
      </c>
      <c r="E66">
        <v>6</v>
      </c>
      <c r="F66" t="s">
        <v>147</v>
      </c>
      <c r="G66">
        <v>10</v>
      </c>
      <c r="H66" t="s">
        <v>148</v>
      </c>
      <c r="I66" t="str">
        <f>VLOOKUP(A66&amp;"-"&amp;E66,Sheet2!$N$2:$O$578,2,FALSE)</f>
        <v>m</v>
      </c>
      <c r="J66">
        <f>VLOOKUP(A66&amp;"-"&amp;E66,Sheet4!$A$2:$J$578,10,FALSE)</f>
        <v>0.45995429641254371</v>
      </c>
      <c r="K66" t="str">
        <f>VLOOKUP(D66&amp;"-"&amp;E66,Sheet3!$G$2:$N$600,7,FALSE)</f>
        <v>m</v>
      </c>
      <c r="L66">
        <f>VLOOKUP(A66&amp;"-"&amp;E66,Sheet4!$A$2:$J$578,9,FALSE)</f>
        <v>0.54004570358745629</v>
      </c>
      <c r="M66">
        <f t="shared" si="1"/>
        <v>0</v>
      </c>
      <c r="N66">
        <f t="shared" si="2"/>
        <v>54.004570358745632</v>
      </c>
      <c r="O66">
        <f t="shared" si="3"/>
        <v>0.81530447652004667</v>
      </c>
      <c r="P66">
        <f t="shared" si="4"/>
        <v>0</v>
      </c>
      <c r="Q66">
        <f t="shared" ref="Q66:Q129" si="8">IF(ISNA(P66),"",P66)</f>
        <v>0</v>
      </c>
      <c r="R66" t="str">
        <f t="shared" si="5"/>
        <v>14-6</v>
      </c>
      <c r="S66">
        <f t="shared" si="6"/>
        <v>0</v>
      </c>
      <c r="T66">
        <f t="shared" si="7"/>
        <v>0</v>
      </c>
    </row>
    <row r="67" spans="1:20">
      <c r="A67">
        <v>15</v>
      </c>
      <c r="B67" t="s">
        <v>149</v>
      </c>
      <c r="C67" t="s">
        <v>3</v>
      </c>
      <c r="D67">
        <v>15</v>
      </c>
      <c r="E67">
        <v>1</v>
      </c>
      <c r="F67" t="s">
        <v>150</v>
      </c>
      <c r="G67">
        <v>8</v>
      </c>
      <c r="H67" t="s">
        <v>151</v>
      </c>
      <c r="I67" t="str">
        <f>VLOOKUP(A67&amp;"-"&amp;E67,Sheet2!$N$2:$O$578,2,FALSE)</f>
        <v>m</v>
      </c>
      <c r="J67">
        <f>VLOOKUP(A67&amp;"-"&amp;E67,Sheet4!$A$2:$J$578,10,FALSE)</f>
        <v>0.45010342270616244</v>
      </c>
      <c r="K67" t="str">
        <f>VLOOKUP(D67&amp;"-"&amp;E67,Sheet3!$G$2:$N$600,7,FALSE)</f>
        <v>m</v>
      </c>
      <c r="L67">
        <f>VLOOKUP(A67&amp;"-"&amp;E67,Sheet4!$A$2:$J$578,9,FALSE)</f>
        <v>0.54989657729383756</v>
      </c>
      <c r="M67">
        <f t="shared" ref="M67:M130" si="9">IF(I67&amp;K67="mm",0,IF(I67&amp;K67="ff",1,"--"))</f>
        <v>0</v>
      </c>
      <c r="N67">
        <f t="shared" ref="N67:N130" si="10">100*MAX(L67,J67)</f>
        <v>54.989657729383758</v>
      </c>
      <c r="O67">
        <f t="shared" ref="O67:O130" si="11">MIN(1,MAX(0.5,0.1652*LN(N67-50) + 0.5861))</f>
        <v>0.85163708062055854</v>
      </c>
      <c r="P67">
        <f t="shared" ref="P67:P130" si="12">IF(M67="--",IF(OR(AND(L67=MAX(L67,J67),K67="f"),AND(J67=MAX(L67,J67),I67="f")),O67,1-O67),M67)</f>
        <v>0</v>
      </c>
      <c r="Q67">
        <f t="shared" si="8"/>
        <v>0</v>
      </c>
      <c r="R67" t="str">
        <f t="shared" ref="R67:R130" si="13">A67&amp;"-"&amp;E67</f>
        <v>15-1</v>
      </c>
      <c r="S67">
        <f t="shared" ref="S67:S130" si="14">M67</f>
        <v>0</v>
      </c>
      <c r="T67">
        <f t="shared" ref="T67:T130" si="15">Q67</f>
        <v>0</v>
      </c>
    </row>
    <row r="68" spans="1:20">
      <c r="A68">
        <v>15</v>
      </c>
      <c r="B68" t="s">
        <v>149</v>
      </c>
      <c r="C68" t="s">
        <v>6</v>
      </c>
      <c r="D68">
        <v>15</v>
      </c>
      <c r="E68">
        <v>2</v>
      </c>
      <c r="F68" t="s">
        <v>152</v>
      </c>
      <c r="G68">
        <v>6</v>
      </c>
      <c r="H68" t="s">
        <v>102</v>
      </c>
      <c r="I68" t="str">
        <f>VLOOKUP(A68&amp;"-"&amp;E68,Sheet2!$N$2:$O$578,2,FALSE)</f>
        <v>m</v>
      </c>
      <c r="J68">
        <f>VLOOKUP(A68&amp;"-"&amp;E68,Sheet4!$A$2:$J$578,10,FALSE)</f>
        <v>0.51878632247601031</v>
      </c>
      <c r="K68" t="s">
        <v>34</v>
      </c>
      <c r="L68">
        <f>VLOOKUP(A68&amp;"-"&amp;E68,Sheet4!$A$2:$J$578,9,FALSE)</f>
        <v>0.48121367752398975</v>
      </c>
      <c r="M68">
        <f t="shared" si="9"/>
        <v>0</v>
      </c>
      <c r="N68">
        <f t="shared" si="10"/>
        <v>51.878632247601033</v>
      </c>
      <c r="O68">
        <f t="shared" si="11"/>
        <v>0.69026586618872243</v>
      </c>
      <c r="P68">
        <f t="shared" si="12"/>
        <v>0</v>
      </c>
      <c r="Q68">
        <f t="shared" si="8"/>
        <v>0</v>
      </c>
      <c r="R68" t="str">
        <f t="shared" si="13"/>
        <v>15-2</v>
      </c>
      <c r="S68">
        <f t="shared" si="14"/>
        <v>0</v>
      </c>
      <c r="T68">
        <f t="shared" si="15"/>
        <v>0</v>
      </c>
    </row>
    <row r="69" spans="1:20">
      <c r="A69">
        <v>16</v>
      </c>
      <c r="B69" t="s">
        <v>153</v>
      </c>
      <c r="C69" t="s">
        <v>3</v>
      </c>
      <c r="D69">
        <v>16</v>
      </c>
      <c r="E69">
        <v>1</v>
      </c>
      <c r="F69" t="s">
        <v>154</v>
      </c>
      <c r="G69">
        <v>6</v>
      </c>
      <c r="H69" t="s">
        <v>155</v>
      </c>
      <c r="I69" t="str">
        <f>VLOOKUP(A69&amp;"-"&amp;E69,Sheet2!$N$2:$O$578,2,FALSE)</f>
        <v>f</v>
      </c>
      <c r="J69">
        <f>VLOOKUP(A69&amp;"-"&amp;E69,Sheet4!$A$2:$J$578,10,FALSE)</f>
        <v>0.3896065073396372</v>
      </c>
      <c r="K69" t="str">
        <f>VLOOKUP(D69&amp;"-"&amp;E69,Sheet3!$G$2:$N$600,7,FALSE)</f>
        <v>f</v>
      </c>
      <c r="L69">
        <f>VLOOKUP(A69&amp;"-"&amp;E69,Sheet4!$A$2:$J$578,9,FALSE)</f>
        <v>0.6103934926603628</v>
      </c>
      <c r="M69">
        <f t="shared" si="9"/>
        <v>1</v>
      </c>
      <c r="N69">
        <f t="shared" si="10"/>
        <v>61.039349266036282</v>
      </c>
      <c r="O69">
        <f t="shared" si="11"/>
        <v>0.98282219902911883</v>
      </c>
      <c r="P69">
        <f t="shared" si="12"/>
        <v>1</v>
      </c>
      <c r="Q69">
        <f t="shared" si="8"/>
        <v>1</v>
      </c>
      <c r="R69" t="str">
        <f t="shared" si="13"/>
        <v>16-1</v>
      </c>
      <c r="S69">
        <f t="shared" si="14"/>
        <v>1</v>
      </c>
      <c r="T69">
        <f t="shared" si="15"/>
        <v>1</v>
      </c>
    </row>
    <row r="70" spans="1:20">
      <c r="A70">
        <v>16</v>
      </c>
      <c r="B70" t="s">
        <v>153</v>
      </c>
      <c r="C70" t="s">
        <v>6</v>
      </c>
      <c r="D70">
        <v>16</v>
      </c>
      <c r="E70">
        <v>2</v>
      </c>
      <c r="F70" t="s">
        <v>156</v>
      </c>
      <c r="G70">
        <v>7</v>
      </c>
      <c r="H70" t="s">
        <v>31</v>
      </c>
      <c r="I70" t="str">
        <f>VLOOKUP(A70&amp;"-"&amp;E70,Sheet2!$N$2:$O$578,2,FALSE)</f>
        <v>m</v>
      </c>
      <c r="J70">
        <f>VLOOKUP(A70&amp;"-"&amp;E70,Sheet4!$A$2:$J$578,10,FALSE)</f>
        <v>0.45178382197103495</v>
      </c>
      <c r="K70" t="str">
        <f>VLOOKUP(D70&amp;"-"&amp;E70,Sheet3!$G$2:$N$600,7,FALSE)</f>
        <v>f</v>
      </c>
      <c r="L70">
        <f>VLOOKUP(A70&amp;"-"&amp;E70,Sheet4!$A$2:$J$578,9,FALSE)</f>
        <v>0.54821617802896505</v>
      </c>
      <c r="M70" t="str">
        <f t="shared" si="9"/>
        <v>--</v>
      </c>
      <c r="N70">
        <f t="shared" si="10"/>
        <v>54.821617802896505</v>
      </c>
      <c r="O70">
        <f t="shared" si="11"/>
        <v>0.84597769196079931</v>
      </c>
      <c r="P70">
        <f t="shared" si="12"/>
        <v>0.84597769196079931</v>
      </c>
      <c r="Q70">
        <f t="shared" si="8"/>
        <v>0.84597769196079931</v>
      </c>
      <c r="R70" t="str">
        <f t="shared" si="13"/>
        <v>16-2</v>
      </c>
      <c r="S70" t="str">
        <f t="shared" si="14"/>
        <v>--</v>
      </c>
      <c r="T70">
        <f t="shared" si="15"/>
        <v>0.84597769196079931</v>
      </c>
    </row>
    <row r="71" spans="1:20">
      <c r="A71">
        <v>16</v>
      </c>
      <c r="B71" t="s">
        <v>153</v>
      </c>
      <c r="C71" t="s">
        <v>9</v>
      </c>
      <c r="D71">
        <v>16</v>
      </c>
      <c r="E71">
        <v>3</v>
      </c>
      <c r="F71" t="s">
        <v>157</v>
      </c>
      <c r="G71">
        <v>10</v>
      </c>
      <c r="H71" t="s">
        <v>158</v>
      </c>
      <c r="I71" t="str">
        <f>VLOOKUP(A71&amp;"-"&amp;E71,Sheet2!$N$2:$O$578,2,FALSE)</f>
        <v>m</v>
      </c>
      <c r="J71">
        <f>VLOOKUP(A71&amp;"-"&amp;E71,Sheet4!$A$2:$J$578,10,FALSE)</f>
        <v>0.39497197402741552</v>
      </c>
      <c r="K71" t="str">
        <f>VLOOKUP(D71&amp;"-"&amp;E71,Sheet3!$G$2:$N$600,7,FALSE)</f>
        <v>m</v>
      </c>
      <c r="L71">
        <f>VLOOKUP(A71&amp;"-"&amp;E71,Sheet4!$A$2:$J$578,9,FALSE)</f>
        <v>0.60502802597258454</v>
      </c>
      <c r="M71">
        <f t="shared" si="9"/>
        <v>0</v>
      </c>
      <c r="N71">
        <f t="shared" si="10"/>
        <v>60.502802597258452</v>
      </c>
      <c r="O71">
        <f t="shared" si="11"/>
        <v>0.97459128079663992</v>
      </c>
      <c r="P71">
        <f t="shared" si="12"/>
        <v>0</v>
      </c>
      <c r="Q71">
        <f t="shared" si="8"/>
        <v>0</v>
      </c>
      <c r="R71" t="str">
        <f t="shared" si="13"/>
        <v>16-3</v>
      </c>
      <c r="S71">
        <f t="shared" si="14"/>
        <v>0</v>
      </c>
      <c r="T71">
        <f t="shared" si="15"/>
        <v>0</v>
      </c>
    </row>
    <row r="72" spans="1:20">
      <c r="A72">
        <v>17</v>
      </c>
      <c r="B72" t="s">
        <v>159</v>
      </c>
      <c r="C72" t="s">
        <v>3</v>
      </c>
      <c r="D72">
        <v>17</v>
      </c>
      <c r="E72">
        <v>1</v>
      </c>
      <c r="F72" t="s">
        <v>160</v>
      </c>
      <c r="G72">
        <v>6</v>
      </c>
      <c r="H72" t="s">
        <v>161</v>
      </c>
      <c r="I72" t="str">
        <f>VLOOKUP(A72&amp;"-"&amp;E72,Sheet2!$N$2:$O$578,2,FALSE)</f>
        <v>f</v>
      </c>
      <c r="J72">
        <f>VLOOKUP(A72&amp;"-"&amp;E72,Sheet4!$A$2:$J$578,10,FALSE)</f>
        <v>0.44409511980541322</v>
      </c>
      <c r="K72" t="str">
        <f>VLOOKUP(D72&amp;"-"&amp;E72,Sheet3!$G$2:$N$600,7,FALSE)</f>
        <v>f</v>
      </c>
      <c r="L72">
        <f>VLOOKUP(A72&amp;"-"&amp;E72,Sheet4!$A$2:$J$578,9,FALSE)</f>
        <v>0.55590488019458673</v>
      </c>
      <c r="M72">
        <f t="shared" si="9"/>
        <v>1</v>
      </c>
      <c r="N72">
        <f t="shared" si="10"/>
        <v>55.590488019458675</v>
      </c>
      <c r="O72">
        <f t="shared" si="11"/>
        <v>0.87042019993866404</v>
      </c>
      <c r="P72">
        <f t="shared" si="12"/>
        <v>1</v>
      </c>
      <c r="Q72">
        <f t="shared" si="8"/>
        <v>1</v>
      </c>
      <c r="R72" t="str">
        <f t="shared" si="13"/>
        <v>17-1</v>
      </c>
      <c r="S72">
        <f t="shared" si="14"/>
        <v>1</v>
      </c>
      <c r="T72">
        <f t="shared" si="15"/>
        <v>1</v>
      </c>
    </row>
    <row r="73" spans="1:20">
      <c r="A73">
        <v>17</v>
      </c>
      <c r="B73" t="s">
        <v>159</v>
      </c>
      <c r="C73" t="s">
        <v>6</v>
      </c>
      <c r="D73">
        <v>17</v>
      </c>
      <c r="E73">
        <v>2</v>
      </c>
      <c r="F73" t="s">
        <v>162</v>
      </c>
      <c r="G73">
        <v>11</v>
      </c>
      <c r="H73" t="s">
        <v>163</v>
      </c>
      <c r="I73" t="str">
        <f>VLOOKUP(A73&amp;"-"&amp;E73,Sheet2!$N$2:$O$578,2,FALSE)</f>
        <v>m</v>
      </c>
      <c r="J73">
        <f>VLOOKUP(A73&amp;"-"&amp;E73,Sheet4!$A$2:$J$578,10,FALSE)</f>
        <v>0.44797886393659181</v>
      </c>
      <c r="K73" t="str">
        <f>VLOOKUP(D73&amp;"-"&amp;E73,Sheet3!$G$2:$N$600,7,FALSE)</f>
        <v>f</v>
      </c>
      <c r="L73">
        <f>VLOOKUP(A73&amp;"-"&amp;E73,Sheet4!$A$2:$J$578,9,FALSE)</f>
        <v>0.55202113606340819</v>
      </c>
      <c r="M73" t="str">
        <f t="shared" si="9"/>
        <v>--</v>
      </c>
      <c r="N73">
        <f t="shared" si="10"/>
        <v>55.202113606340816</v>
      </c>
      <c r="O73">
        <f t="shared" si="11"/>
        <v>0.85852553895181982</v>
      </c>
      <c r="P73">
        <f t="shared" si="12"/>
        <v>0.85852553895181982</v>
      </c>
      <c r="Q73">
        <f t="shared" si="8"/>
        <v>0.85852553895181982</v>
      </c>
      <c r="R73" t="str">
        <f t="shared" si="13"/>
        <v>17-2</v>
      </c>
      <c r="S73" t="str">
        <f t="shared" si="14"/>
        <v>--</v>
      </c>
      <c r="T73">
        <f t="shared" si="15"/>
        <v>0.85852553895181982</v>
      </c>
    </row>
    <row r="74" spans="1:20">
      <c r="A74">
        <v>17</v>
      </c>
      <c r="B74" t="s">
        <v>159</v>
      </c>
      <c r="C74" t="s">
        <v>9</v>
      </c>
      <c r="D74">
        <v>17</v>
      </c>
      <c r="E74">
        <v>3</v>
      </c>
      <c r="F74" t="s">
        <v>164</v>
      </c>
      <c r="G74">
        <v>9</v>
      </c>
      <c r="H74" t="s">
        <v>165</v>
      </c>
      <c r="I74" t="str">
        <f>VLOOKUP(A74&amp;"-"&amp;E74,Sheet2!$N$2:$O$578,2,FALSE)</f>
        <v>m</v>
      </c>
      <c r="J74">
        <f>VLOOKUP(A74&amp;"-"&amp;E74,Sheet4!$A$2:$J$578,10,FALSE)</f>
        <v>0.45307598745278793</v>
      </c>
      <c r="K74" t="str">
        <f>VLOOKUP(D74&amp;"-"&amp;E74,Sheet3!$G$2:$N$600,7,FALSE)</f>
        <v>f</v>
      </c>
      <c r="L74">
        <f>VLOOKUP(A74&amp;"-"&amp;E74,Sheet4!$A$2:$J$578,9,FALSE)</f>
        <v>0.54692401254721212</v>
      </c>
      <c r="M74" t="str">
        <f t="shared" si="9"/>
        <v>--</v>
      </c>
      <c r="N74">
        <f t="shared" si="10"/>
        <v>54.692401254721212</v>
      </c>
      <c r="O74">
        <f t="shared" si="11"/>
        <v>0.8414900224864249</v>
      </c>
      <c r="P74">
        <f t="shared" si="12"/>
        <v>0.8414900224864249</v>
      </c>
      <c r="Q74">
        <f t="shared" si="8"/>
        <v>0.8414900224864249</v>
      </c>
      <c r="R74" t="str">
        <f t="shared" si="13"/>
        <v>17-3</v>
      </c>
      <c r="S74" t="str">
        <f t="shared" si="14"/>
        <v>--</v>
      </c>
      <c r="T74">
        <f t="shared" si="15"/>
        <v>0.8414900224864249</v>
      </c>
    </row>
    <row r="75" spans="1:20">
      <c r="A75">
        <v>17</v>
      </c>
      <c r="B75" t="s">
        <v>159</v>
      </c>
      <c r="C75" t="s">
        <v>12</v>
      </c>
      <c r="D75">
        <v>17</v>
      </c>
      <c r="E75">
        <v>4</v>
      </c>
      <c r="F75" t="s">
        <v>166</v>
      </c>
      <c r="G75">
        <v>10</v>
      </c>
      <c r="H75" t="s">
        <v>107</v>
      </c>
      <c r="I75" t="str">
        <f>VLOOKUP(A75&amp;"-"&amp;E75,Sheet2!$N$2:$O$578,2,FALSE)</f>
        <v>m</v>
      </c>
      <c r="J75">
        <f>VLOOKUP(A75&amp;"-"&amp;E75,Sheet4!$A$2:$J$578,10,FALSE)</f>
        <v>0.51909753064487474</v>
      </c>
      <c r="K75" t="str">
        <f>VLOOKUP(D75&amp;"-"&amp;E75,Sheet3!$G$2:$N$600,7,FALSE)</f>
        <v>f</v>
      </c>
      <c r="L75">
        <f>VLOOKUP(A75&amp;"-"&amp;E75,Sheet4!$A$2:$J$578,9,FALSE)</f>
        <v>0.48090246935512526</v>
      </c>
      <c r="M75" t="str">
        <f t="shared" si="9"/>
        <v>--</v>
      </c>
      <c r="N75">
        <f t="shared" si="10"/>
        <v>51.909753064487475</v>
      </c>
      <c r="O75">
        <f t="shared" si="11"/>
        <v>0.69298009622476231</v>
      </c>
      <c r="P75">
        <f t="shared" si="12"/>
        <v>0.30701990377523769</v>
      </c>
      <c r="Q75">
        <f t="shared" si="8"/>
        <v>0.30701990377523769</v>
      </c>
      <c r="R75" t="str">
        <f t="shared" si="13"/>
        <v>17-4</v>
      </c>
      <c r="S75" t="str">
        <f t="shared" si="14"/>
        <v>--</v>
      </c>
      <c r="T75">
        <f t="shared" si="15"/>
        <v>0.30701990377523769</v>
      </c>
    </row>
    <row r="76" spans="1:20">
      <c r="A76">
        <v>17</v>
      </c>
      <c r="B76" t="s">
        <v>159</v>
      </c>
      <c r="C76" t="s">
        <v>15</v>
      </c>
      <c r="D76">
        <v>17</v>
      </c>
      <c r="E76">
        <v>5</v>
      </c>
      <c r="F76" t="s">
        <v>167</v>
      </c>
      <c r="G76">
        <v>7</v>
      </c>
      <c r="H76" t="s">
        <v>168</v>
      </c>
      <c r="I76" t="str">
        <f>VLOOKUP(A76&amp;"-"&amp;E76,Sheet2!$N$2:$O$578,2,FALSE)</f>
        <v>m</v>
      </c>
      <c r="J76">
        <f>VLOOKUP(A76&amp;"-"&amp;E76,Sheet4!$A$2:$J$578,10,FALSE)</f>
        <v>0.55077939907905771</v>
      </c>
      <c r="K76" t="str">
        <f>VLOOKUP(D76&amp;"-"&amp;E76,Sheet3!$G$2:$N$600,7,FALSE)</f>
        <v>m</v>
      </c>
      <c r="L76">
        <f>VLOOKUP(A76&amp;"-"&amp;E76,Sheet4!$A$2:$J$578,9,FALSE)</f>
        <v>0.44922060092094235</v>
      </c>
      <c r="M76">
        <f t="shared" si="9"/>
        <v>0</v>
      </c>
      <c r="N76">
        <f t="shared" si="10"/>
        <v>55.077939907905773</v>
      </c>
      <c r="O76">
        <f t="shared" si="11"/>
        <v>0.85453441328105817</v>
      </c>
      <c r="P76">
        <f t="shared" si="12"/>
        <v>0</v>
      </c>
      <c r="Q76">
        <f t="shared" si="8"/>
        <v>0</v>
      </c>
      <c r="R76" t="str">
        <f t="shared" si="13"/>
        <v>17-5</v>
      </c>
      <c r="S76">
        <f t="shared" si="14"/>
        <v>0</v>
      </c>
      <c r="T76">
        <f t="shared" si="15"/>
        <v>0</v>
      </c>
    </row>
    <row r="77" spans="1:20">
      <c r="A77">
        <v>18</v>
      </c>
      <c r="B77" t="s">
        <v>169</v>
      </c>
      <c r="C77" t="s">
        <v>3</v>
      </c>
      <c r="D77">
        <v>18</v>
      </c>
      <c r="E77">
        <v>1</v>
      </c>
      <c r="F77" t="s">
        <v>170</v>
      </c>
      <c r="G77">
        <v>5</v>
      </c>
      <c r="H77" t="s">
        <v>98</v>
      </c>
      <c r="I77" t="str">
        <f>VLOOKUP(A77&amp;"-"&amp;E77,Sheet2!$N$2:$O$578,2,FALSE)</f>
        <v>m</v>
      </c>
      <c r="J77">
        <f>VLOOKUP(A77&amp;"-"&amp;E77,Sheet4!$A$2:$J$578,10,FALSE)</f>
        <v>0.49541084313262207</v>
      </c>
      <c r="K77" t="str">
        <f>VLOOKUP(D77&amp;"-"&amp;E77,Sheet3!$G$2:$N$600,7,FALSE)</f>
        <v>f</v>
      </c>
      <c r="L77">
        <f>VLOOKUP(A77&amp;"-"&amp;E77,Sheet4!$A$2:$J$578,9,FALSE)</f>
        <v>0.50458915686737793</v>
      </c>
      <c r="M77" t="str">
        <f t="shared" si="9"/>
        <v>--</v>
      </c>
      <c r="N77">
        <f t="shared" si="10"/>
        <v>50.458915686737797</v>
      </c>
      <c r="O77">
        <f t="shared" si="11"/>
        <v>0.5</v>
      </c>
      <c r="P77">
        <f t="shared" si="12"/>
        <v>0.5</v>
      </c>
      <c r="Q77">
        <f t="shared" si="8"/>
        <v>0.5</v>
      </c>
      <c r="R77" t="str">
        <f t="shared" si="13"/>
        <v>18-1</v>
      </c>
      <c r="S77" t="str">
        <f t="shared" si="14"/>
        <v>--</v>
      </c>
      <c r="T77">
        <f t="shared" si="15"/>
        <v>0.5</v>
      </c>
    </row>
    <row r="78" spans="1:20">
      <c r="A78">
        <v>18</v>
      </c>
      <c r="B78" t="s">
        <v>169</v>
      </c>
      <c r="C78" t="s">
        <v>6</v>
      </c>
      <c r="D78">
        <v>18</v>
      </c>
      <c r="E78">
        <v>2</v>
      </c>
      <c r="F78" t="s">
        <v>171</v>
      </c>
      <c r="G78">
        <v>6</v>
      </c>
      <c r="H78" t="s">
        <v>172</v>
      </c>
      <c r="I78" t="str">
        <f>VLOOKUP(A78&amp;"-"&amp;E78,Sheet2!$N$2:$O$578,2,FALSE)</f>
        <v>f</v>
      </c>
      <c r="J78">
        <f>VLOOKUP(A78&amp;"-"&amp;E78,Sheet4!$A$2:$J$578,10,FALSE)</f>
        <v>0.41867920495832445</v>
      </c>
      <c r="K78" t="str">
        <f>VLOOKUP(D78&amp;"-"&amp;E78,Sheet3!$G$2:$N$600,7,FALSE)</f>
        <v>f</v>
      </c>
      <c r="L78">
        <f>VLOOKUP(A78&amp;"-"&amp;E78,Sheet4!$A$2:$J$578,9,FALSE)</f>
        <v>0.58132079504167555</v>
      </c>
      <c r="M78">
        <f t="shared" si="9"/>
        <v>1</v>
      </c>
      <c r="N78">
        <f t="shared" si="10"/>
        <v>58.132079504167557</v>
      </c>
      <c r="O78">
        <f t="shared" si="11"/>
        <v>0.93232891428438125</v>
      </c>
      <c r="P78">
        <f t="shared" si="12"/>
        <v>1</v>
      </c>
      <c r="Q78">
        <f t="shared" si="8"/>
        <v>1</v>
      </c>
      <c r="R78" t="str">
        <f t="shared" si="13"/>
        <v>18-2</v>
      </c>
      <c r="S78">
        <f t="shared" si="14"/>
        <v>1</v>
      </c>
      <c r="T78">
        <f t="shared" si="15"/>
        <v>1</v>
      </c>
    </row>
    <row r="79" spans="1:20">
      <c r="A79">
        <v>18</v>
      </c>
      <c r="B79" t="s">
        <v>169</v>
      </c>
      <c r="C79" t="s">
        <v>9</v>
      </c>
      <c r="D79">
        <v>18</v>
      </c>
      <c r="E79">
        <v>3</v>
      </c>
      <c r="F79" t="s">
        <v>173</v>
      </c>
      <c r="G79">
        <v>6</v>
      </c>
      <c r="H79" t="s">
        <v>174</v>
      </c>
      <c r="I79" t="str">
        <f>VLOOKUP(A79&amp;"-"&amp;E79,Sheet2!$N$2:$O$578,2,FALSE)</f>
        <v>m</v>
      </c>
      <c r="J79">
        <f>VLOOKUP(A79&amp;"-"&amp;E79,Sheet4!$A$2:$J$578,10,FALSE)</f>
        <v>0.46156201206257846</v>
      </c>
      <c r="K79" t="str">
        <f>VLOOKUP(D79&amp;"-"&amp;E79,Sheet3!$G$2:$N$600,7,FALSE)</f>
        <v>m</v>
      </c>
      <c r="L79">
        <f>VLOOKUP(A79&amp;"-"&amp;E79,Sheet4!$A$2:$J$578,9,FALSE)</f>
        <v>0.53843798793742159</v>
      </c>
      <c r="M79">
        <f t="shared" si="9"/>
        <v>0</v>
      </c>
      <c r="N79">
        <f t="shared" si="10"/>
        <v>53.84379879374216</v>
      </c>
      <c r="O79">
        <f t="shared" si="11"/>
        <v>0.80853538145119841</v>
      </c>
      <c r="P79">
        <f t="shared" si="12"/>
        <v>0</v>
      </c>
      <c r="Q79">
        <f t="shared" si="8"/>
        <v>0</v>
      </c>
      <c r="R79" t="str">
        <f t="shared" si="13"/>
        <v>18-3</v>
      </c>
      <c r="S79">
        <f t="shared" si="14"/>
        <v>0</v>
      </c>
      <c r="T79">
        <f t="shared" si="15"/>
        <v>0</v>
      </c>
    </row>
    <row r="80" spans="1:20">
      <c r="A80">
        <v>19</v>
      </c>
      <c r="B80" t="s">
        <v>175</v>
      </c>
      <c r="C80" t="s">
        <v>3</v>
      </c>
      <c r="D80">
        <v>19</v>
      </c>
      <c r="E80">
        <v>1</v>
      </c>
      <c r="F80" t="s">
        <v>176</v>
      </c>
      <c r="G80">
        <v>7</v>
      </c>
      <c r="H80" t="s">
        <v>14</v>
      </c>
      <c r="I80" t="str">
        <f>VLOOKUP(A80&amp;"-"&amp;E80,Sheet2!$N$2:$O$578,2,FALSE)</f>
        <v>m</v>
      </c>
      <c r="J80">
        <f>VLOOKUP(A80&amp;"-"&amp;E80,Sheet4!$A$2:$J$578,10,FALSE)</f>
        <v>0.32364806209467395</v>
      </c>
      <c r="K80" t="str">
        <f>VLOOKUP(D80&amp;"-"&amp;E80,Sheet3!$G$2:$N$600,7,FALSE)</f>
        <v>f</v>
      </c>
      <c r="L80">
        <f>VLOOKUP(A80&amp;"-"&amp;E80,Sheet4!$A$2:$J$578,9,FALSE)</f>
        <v>0.676351937905326</v>
      </c>
      <c r="M80" t="str">
        <f>IF(I80&amp;K80="mm",0,IF(I80&amp;K80="ff",1,"--"))</f>
        <v>--</v>
      </c>
      <c r="N80">
        <f t="shared" si="10"/>
        <v>67.635193790532597</v>
      </c>
      <c r="O80">
        <f>MIN(1,MAX(0.5,0.1652*LN(N80-50) + 0.5861))</f>
        <v>1</v>
      </c>
      <c r="P80">
        <f>IF(M80="--",IF(OR(AND(L80=MAX(L80,J80),K80="f"),AND(J80=MAX(L80,J80),I80="f")),O80,1-O80),M80)</f>
        <v>1</v>
      </c>
      <c r="Q80">
        <f t="shared" si="8"/>
        <v>1</v>
      </c>
      <c r="R80" t="str">
        <f t="shared" si="13"/>
        <v>19-1</v>
      </c>
      <c r="S80" t="str">
        <f t="shared" si="14"/>
        <v>--</v>
      </c>
      <c r="T80">
        <f t="shared" si="15"/>
        <v>1</v>
      </c>
    </row>
    <row r="81" spans="1:20">
      <c r="A81">
        <v>19</v>
      </c>
      <c r="B81" t="s">
        <v>175</v>
      </c>
      <c r="C81" t="s">
        <v>6</v>
      </c>
      <c r="D81">
        <v>19</v>
      </c>
      <c r="E81">
        <v>2</v>
      </c>
      <c r="F81" t="s">
        <v>177</v>
      </c>
      <c r="G81">
        <v>7</v>
      </c>
      <c r="H81" t="s">
        <v>178</v>
      </c>
      <c r="I81" t="str">
        <f>VLOOKUP(A81&amp;"-"&amp;E81,Sheet2!$N$2:$O$578,2,FALSE)</f>
        <v>m</v>
      </c>
      <c r="J81">
        <f>VLOOKUP(A81&amp;"-"&amp;E81,Sheet4!$A$2:$J$578,10,FALSE)</f>
        <v>0.38074498877377122</v>
      </c>
      <c r="K81" t="str">
        <f>VLOOKUP(D81&amp;"-"&amp;E81,Sheet3!$G$2:$N$600,7,FALSE)</f>
        <v>m</v>
      </c>
      <c r="L81">
        <f>VLOOKUP(A81&amp;"-"&amp;E81,Sheet4!$A$2:$J$578,9,FALSE)</f>
        <v>0.61925501122622884</v>
      </c>
      <c r="M81">
        <f t="shared" si="9"/>
        <v>0</v>
      </c>
      <c r="N81">
        <f t="shared" si="10"/>
        <v>61.925501122622883</v>
      </c>
      <c r="O81">
        <f t="shared" si="11"/>
        <v>0.99557778050598356</v>
      </c>
      <c r="P81">
        <f t="shared" si="12"/>
        <v>0</v>
      </c>
      <c r="Q81">
        <f t="shared" si="8"/>
        <v>0</v>
      </c>
      <c r="R81" t="str">
        <f t="shared" si="13"/>
        <v>19-2</v>
      </c>
      <c r="S81">
        <f t="shared" si="14"/>
        <v>0</v>
      </c>
      <c r="T81">
        <f t="shared" si="15"/>
        <v>0</v>
      </c>
    </row>
    <row r="82" spans="1:20">
      <c r="A82">
        <v>21</v>
      </c>
      <c r="B82" t="s">
        <v>190</v>
      </c>
      <c r="C82" t="s">
        <v>3</v>
      </c>
      <c r="D82">
        <v>21</v>
      </c>
      <c r="E82">
        <v>1</v>
      </c>
      <c r="F82" t="s">
        <v>191</v>
      </c>
      <c r="G82">
        <v>8</v>
      </c>
      <c r="H82" t="s">
        <v>62</v>
      </c>
      <c r="I82" t="str">
        <f>VLOOKUP(A82&amp;"-"&amp;E82,Sheet2!$N$2:$O$578,2,FALSE)</f>
        <v>m</v>
      </c>
      <c r="J82">
        <f>VLOOKUP(A82&amp;"-"&amp;E82,Sheet4!$A$2:$J$578,10,FALSE)</f>
        <v>0.50974598047133102</v>
      </c>
      <c r="K82" t="str">
        <f>VLOOKUP(D82&amp;"-"&amp;E82,Sheet3!$G$2:$N$600,7,FALSE)</f>
        <v>m</v>
      </c>
      <c r="L82">
        <f>VLOOKUP(A82&amp;"-"&amp;E82,Sheet4!$A$2:$J$578,9,FALSE)</f>
        <v>0.49025401952866898</v>
      </c>
      <c r="M82">
        <f t="shared" si="9"/>
        <v>0</v>
      </c>
      <c r="N82">
        <f t="shared" si="10"/>
        <v>50.974598047133099</v>
      </c>
      <c r="O82">
        <f t="shared" si="11"/>
        <v>0.58184937883389354</v>
      </c>
      <c r="P82">
        <f t="shared" si="12"/>
        <v>0</v>
      </c>
      <c r="Q82">
        <f t="shared" si="8"/>
        <v>0</v>
      </c>
      <c r="R82" t="str">
        <f t="shared" si="13"/>
        <v>21-1</v>
      </c>
      <c r="S82">
        <f t="shared" si="14"/>
        <v>0</v>
      </c>
      <c r="T82">
        <f t="shared" si="15"/>
        <v>0</v>
      </c>
    </row>
    <row r="83" spans="1:20">
      <c r="A83">
        <v>21</v>
      </c>
      <c r="B83" t="s">
        <v>190</v>
      </c>
      <c r="C83" t="s">
        <v>6</v>
      </c>
      <c r="D83">
        <v>21</v>
      </c>
      <c r="E83">
        <v>2</v>
      </c>
      <c r="F83" t="s">
        <v>192</v>
      </c>
      <c r="G83">
        <v>5</v>
      </c>
      <c r="H83" t="s">
        <v>193</v>
      </c>
      <c r="I83" t="str">
        <f>VLOOKUP(A83&amp;"-"&amp;E83,Sheet2!$N$2:$O$578,2,FALSE)</f>
        <v>m</v>
      </c>
      <c r="J83">
        <f>VLOOKUP(A83&amp;"-"&amp;E83,Sheet4!$A$2:$J$578,10,FALSE)</f>
        <v>0.51153355743595685</v>
      </c>
      <c r="K83" t="str">
        <f>VLOOKUP(D83&amp;"-"&amp;E83,Sheet3!$G$2:$N$600,7,FALSE)</f>
        <v>m</v>
      </c>
      <c r="L83">
        <f>VLOOKUP(A83&amp;"-"&amp;E83,Sheet4!$A$2:$J$578,9,FALSE)</f>
        <v>0.48846644256404315</v>
      </c>
      <c r="M83">
        <f t="shared" si="9"/>
        <v>0</v>
      </c>
      <c r="N83">
        <f t="shared" si="10"/>
        <v>51.153355743595682</v>
      </c>
      <c r="O83">
        <f t="shared" si="11"/>
        <v>0.60967003077376425</v>
      </c>
      <c r="P83">
        <f t="shared" si="12"/>
        <v>0</v>
      </c>
      <c r="Q83">
        <f t="shared" si="8"/>
        <v>0</v>
      </c>
      <c r="R83" t="str">
        <f t="shared" si="13"/>
        <v>21-2</v>
      </c>
      <c r="S83">
        <f t="shared" si="14"/>
        <v>0</v>
      </c>
      <c r="T83">
        <f t="shared" si="15"/>
        <v>0</v>
      </c>
    </row>
    <row r="84" spans="1:20">
      <c r="A84">
        <v>21</v>
      </c>
      <c r="B84" t="s">
        <v>190</v>
      </c>
      <c r="C84" t="s">
        <v>9</v>
      </c>
      <c r="D84">
        <v>21</v>
      </c>
      <c r="E84">
        <v>3</v>
      </c>
      <c r="F84" t="s">
        <v>194</v>
      </c>
      <c r="G84">
        <v>8</v>
      </c>
      <c r="H84" t="s">
        <v>195</v>
      </c>
      <c r="I84" t="str">
        <f>VLOOKUP(A84&amp;"-"&amp;E84,Sheet2!$N$2:$O$578,2,FALSE)</f>
        <v>f</v>
      </c>
      <c r="J84">
        <f>VLOOKUP(A84&amp;"-"&amp;E84,Sheet4!$A$2:$J$578,10,FALSE)</f>
        <v>0.46506078007308527</v>
      </c>
      <c r="K84" t="str">
        <f>VLOOKUP(D84&amp;"-"&amp;E84,Sheet3!$G$2:$N$600,7,FALSE)</f>
        <v>f</v>
      </c>
      <c r="L84">
        <f>VLOOKUP(A84&amp;"-"&amp;E84,Sheet4!$A$2:$J$578,9,FALSE)</f>
        <v>0.53493921992691473</v>
      </c>
      <c r="M84">
        <f t="shared" si="9"/>
        <v>1</v>
      </c>
      <c r="N84">
        <f t="shared" si="10"/>
        <v>53.493921992691476</v>
      </c>
      <c r="O84">
        <f t="shared" si="11"/>
        <v>0.79276931106592019</v>
      </c>
      <c r="P84">
        <f t="shared" si="12"/>
        <v>1</v>
      </c>
      <c r="Q84">
        <f t="shared" si="8"/>
        <v>1</v>
      </c>
      <c r="R84" t="str">
        <f t="shared" si="13"/>
        <v>21-3</v>
      </c>
      <c r="S84">
        <f t="shared" si="14"/>
        <v>1</v>
      </c>
      <c r="T84">
        <f t="shared" si="15"/>
        <v>1</v>
      </c>
    </row>
    <row r="85" spans="1:20">
      <c r="A85">
        <v>21</v>
      </c>
      <c r="B85" t="s">
        <v>190</v>
      </c>
      <c r="C85" t="s">
        <v>12</v>
      </c>
      <c r="D85">
        <v>21</v>
      </c>
      <c r="E85">
        <v>4</v>
      </c>
      <c r="F85" t="s">
        <v>196</v>
      </c>
      <c r="G85">
        <v>9</v>
      </c>
      <c r="H85" t="s">
        <v>89</v>
      </c>
      <c r="I85" t="str">
        <f>VLOOKUP(A85&amp;"-"&amp;E85,Sheet2!$N$2:$O$578,2,FALSE)</f>
        <v>m</v>
      </c>
      <c r="J85">
        <f>VLOOKUP(A85&amp;"-"&amp;E85,Sheet4!$A$2:$J$578,10,FALSE)</f>
        <v>0.52296400637580165</v>
      </c>
      <c r="K85" t="str">
        <f>VLOOKUP(D85&amp;"-"&amp;E85,Sheet3!$G$2:$N$600,7,FALSE)</f>
        <v>m</v>
      </c>
      <c r="L85">
        <f>VLOOKUP(A85&amp;"-"&amp;E85,Sheet4!$A$2:$J$578,9,FALSE)</f>
        <v>0.47703599362419841</v>
      </c>
      <c r="M85">
        <f t="shared" si="9"/>
        <v>0</v>
      </c>
      <c r="N85">
        <f t="shared" si="10"/>
        <v>52.296400637580163</v>
      </c>
      <c r="O85">
        <f t="shared" si="11"/>
        <v>0.72343785648890724</v>
      </c>
      <c r="P85">
        <f t="shared" si="12"/>
        <v>0</v>
      </c>
      <c r="Q85">
        <f t="shared" si="8"/>
        <v>0</v>
      </c>
      <c r="R85" t="str">
        <f t="shared" si="13"/>
        <v>21-4</v>
      </c>
      <c r="S85">
        <f t="shared" si="14"/>
        <v>0</v>
      </c>
      <c r="T85">
        <f t="shared" si="15"/>
        <v>0</v>
      </c>
    </row>
    <row r="86" spans="1:20">
      <c r="A86">
        <v>21</v>
      </c>
      <c r="B86" t="s">
        <v>190</v>
      </c>
      <c r="C86" t="s">
        <v>15</v>
      </c>
      <c r="D86">
        <v>21</v>
      </c>
      <c r="E86">
        <v>5</v>
      </c>
      <c r="F86" t="s">
        <v>197</v>
      </c>
      <c r="G86">
        <v>6</v>
      </c>
      <c r="H86" t="s">
        <v>102</v>
      </c>
      <c r="I86" t="str">
        <f>VLOOKUP(A86&amp;"-"&amp;E86,Sheet2!$N$2:$O$578,2,FALSE)</f>
        <v>m</v>
      </c>
      <c r="J86">
        <f>VLOOKUP(A86&amp;"-"&amp;E86,Sheet4!$A$2:$J$578,10,FALSE)</f>
        <v>0.55904233107010837</v>
      </c>
      <c r="K86" t="str">
        <f>VLOOKUP(D86&amp;"-"&amp;E86,Sheet3!$G$2:$N$600,7,FALSE)</f>
        <v>f</v>
      </c>
      <c r="L86">
        <f>VLOOKUP(A86&amp;"-"&amp;E86,Sheet4!$A$2:$J$578,9,FALSE)</f>
        <v>0.44095766892989158</v>
      </c>
      <c r="M86" t="str">
        <f t="shared" si="9"/>
        <v>--</v>
      </c>
      <c r="N86">
        <f t="shared" si="10"/>
        <v>55.904233107010839</v>
      </c>
      <c r="O86">
        <f t="shared" si="11"/>
        <v>0.8794406128671155</v>
      </c>
      <c r="P86">
        <f t="shared" si="12"/>
        <v>0.1205593871328845</v>
      </c>
      <c r="Q86">
        <f t="shared" si="8"/>
        <v>0.1205593871328845</v>
      </c>
      <c r="R86" t="str">
        <f t="shared" si="13"/>
        <v>21-5</v>
      </c>
      <c r="S86" t="str">
        <f t="shared" si="14"/>
        <v>--</v>
      </c>
      <c r="T86">
        <f t="shared" si="15"/>
        <v>0.1205593871328845</v>
      </c>
    </row>
    <row r="87" spans="1:20">
      <c r="A87">
        <v>22</v>
      </c>
      <c r="B87" t="s">
        <v>198</v>
      </c>
      <c r="C87" t="s">
        <v>3</v>
      </c>
      <c r="D87">
        <v>22</v>
      </c>
      <c r="E87">
        <v>1</v>
      </c>
      <c r="F87" t="s">
        <v>199</v>
      </c>
      <c r="G87">
        <v>7</v>
      </c>
      <c r="H87" t="s">
        <v>200</v>
      </c>
      <c r="I87" t="str">
        <f>VLOOKUP(A87&amp;"-"&amp;E87,Sheet2!$N$2:$O$578,2,FALSE)</f>
        <v>f</v>
      </c>
      <c r="J87">
        <f>VLOOKUP(A87&amp;"-"&amp;E87,Sheet4!$A$2:$J$578,10,FALSE)</f>
        <v>0.38630538264372027</v>
      </c>
      <c r="K87" t="str">
        <f>VLOOKUP(D87&amp;"-"&amp;E87,Sheet3!$G$2:$N$600,7,FALSE)</f>
        <v>m</v>
      </c>
      <c r="L87">
        <f>VLOOKUP(A87&amp;"-"&amp;E87,Sheet4!$A$2:$J$578,9,FALSE)</f>
        <v>0.61369461735627973</v>
      </c>
      <c r="M87" t="str">
        <f t="shared" si="9"/>
        <v>--</v>
      </c>
      <c r="N87">
        <f t="shared" si="10"/>
        <v>61.369461735627972</v>
      </c>
      <c r="O87">
        <f t="shared" si="11"/>
        <v>0.98768979556468428</v>
      </c>
      <c r="P87">
        <f t="shared" si="12"/>
        <v>1.2310204435315719E-2</v>
      </c>
      <c r="Q87">
        <f t="shared" si="8"/>
        <v>1.2310204435315719E-2</v>
      </c>
      <c r="R87" t="str">
        <f t="shared" si="13"/>
        <v>22-1</v>
      </c>
      <c r="S87" t="str">
        <f t="shared" si="14"/>
        <v>--</v>
      </c>
      <c r="T87">
        <f t="shared" si="15"/>
        <v>1.2310204435315719E-2</v>
      </c>
    </row>
    <row r="88" spans="1:20">
      <c r="A88">
        <v>22</v>
      </c>
      <c r="B88" t="s">
        <v>198</v>
      </c>
      <c r="C88" t="s">
        <v>6</v>
      </c>
      <c r="D88">
        <v>22</v>
      </c>
      <c r="E88">
        <v>2</v>
      </c>
      <c r="F88" t="s">
        <v>201</v>
      </c>
      <c r="G88">
        <v>7</v>
      </c>
      <c r="H88" t="s">
        <v>14</v>
      </c>
      <c r="I88" t="str">
        <f>VLOOKUP(A88&amp;"-"&amp;E88,Sheet2!$N$2:$O$578,2,FALSE)</f>
        <v>m</v>
      </c>
      <c r="J88">
        <f>VLOOKUP(A88&amp;"-"&amp;E88,Sheet4!$A$2:$J$578,10,FALSE)</f>
        <v>0.45252716720979447</v>
      </c>
      <c r="K88" t="str">
        <f>VLOOKUP(D88&amp;"-"&amp;E88,Sheet3!$G$2:$N$600,7,FALSE)</f>
        <v>f</v>
      </c>
      <c r="L88">
        <f>VLOOKUP(A88&amp;"-"&amp;E88,Sheet4!$A$2:$J$578,9,FALSE)</f>
        <v>0.54747283279020553</v>
      </c>
      <c r="M88" t="str">
        <f t="shared" si="9"/>
        <v>--</v>
      </c>
      <c r="N88">
        <f t="shared" si="10"/>
        <v>54.74728327902055</v>
      </c>
      <c r="O88">
        <f t="shared" si="11"/>
        <v>0.84341097917517605</v>
      </c>
      <c r="P88">
        <f t="shared" si="12"/>
        <v>0.84341097917517605</v>
      </c>
      <c r="Q88">
        <f t="shared" si="8"/>
        <v>0.84341097917517605</v>
      </c>
      <c r="R88" t="str">
        <f t="shared" si="13"/>
        <v>22-2</v>
      </c>
      <c r="S88" t="str">
        <f t="shared" si="14"/>
        <v>--</v>
      </c>
      <c r="T88">
        <f t="shared" si="15"/>
        <v>0.84341097917517605</v>
      </c>
    </row>
    <row r="89" spans="1:20">
      <c r="A89">
        <v>22</v>
      </c>
      <c r="B89" t="s">
        <v>198</v>
      </c>
      <c r="C89" t="s">
        <v>9</v>
      </c>
      <c r="D89">
        <v>22</v>
      </c>
      <c r="E89">
        <v>3</v>
      </c>
      <c r="F89" t="s">
        <v>202</v>
      </c>
      <c r="G89">
        <v>5</v>
      </c>
      <c r="H89" t="s">
        <v>203</v>
      </c>
      <c r="I89" t="str">
        <f>VLOOKUP(A89&amp;"-"&amp;E89,Sheet2!$N$2:$O$578,2,FALSE)</f>
        <v>m</v>
      </c>
      <c r="J89">
        <f>VLOOKUP(A89&amp;"-"&amp;E89,Sheet4!$A$2:$J$578,10,FALSE)</f>
        <v>0.44292186049129123</v>
      </c>
      <c r="K89" t="str">
        <f>VLOOKUP(D89&amp;"-"&amp;E89,Sheet3!$G$2:$N$600,7,FALSE)</f>
        <v>m</v>
      </c>
      <c r="L89">
        <f>VLOOKUP(A89&amp;"-"&amp;E89,Sheet4!$A$2:$J$578,9,FALSE)</f>
        <v>0.55707813950870877</v>
      </c>
      <c r="M89">
        <f t="shared" si="9"/>
        <v>0</v>
      </c>
      <c r="N89">
        <f t="shared" si="10"/>
        <v>55.707813950870879</v>
      </c>
      <c r="O89">
        <f t="shared" si="11"/>
        <v>0.87385132448518754</v>
      </c>
      <c r="P89">
        <f t="shared" si="12"/>
        <v>0</v>
      </c>
      <c r="Q89">
        <f t="shared" si="8"/>
        <v>0</v>
      </c>
      <c r="R89" t="str">
        <f t="shared" si="13"/>
        <v>22-3</v>
      </c>
      <c r="S89">
        <f t="shared" si="14"/>
        <v>0</v>
      </c>
      <c r="T89">
        <f t="shared" si="15"/>
        <v>0</v>
      </c>
    </row>
    <row r="90" spans="1:20">
      <c r="A90">
        <v>22</v>
      </c>
      <c r="B90" t="s">
        <v>198</v>
      </c>
      <c r="C90" t="s">
        <v>12</v>
      </c>
      <c r="D90">
        <v>22</v>
      </c>
      <c r="E90">
        <v>4</v>
      </c>
      <c r="F90" t="s">
        <v>204</v>
      </c>
      <c r="G90">
        <v>8</v>
      </c>
      <c r="H90" t="s">
        <v>105</v>
      </c>
      <c r="I90" t="str">
        <f>VLOOKUP(A90&amp;"-"&amp;E90,Sheet2!$N$2:$O$578,2,FALSE)</f>
        <v>f</v>
      </c>
      <c r="J90">
        <f>VLOOKUP(A90&amp;"-"&amp;E90,Sheet4!$A$2:$J$578,10,FALSE)</f>
        <v>0.34297005951191006</v>
      </c>
      <c r="K90" t="str">
        <f>VLOOKUP(D90&amp;"-"&amp;E90,Sheet3!$G$2:$N$600,7,FALSE)</f>
        <v>m</v>
      </c>
      <c r="L90">
        <f>VLOOKUP(A90&amp;"-"&amp;E90,Sheet4!$A$2:$J$578,9,FALSE)</f>
        <v>0.65702994048808994</v>
      </c>
      <c r="M90" t="str">
        <f t="shared" si="9"/>
        <v>--</v>
      </c>
      <c r="N90">
        <f t="shared" si="10"/>
        <v>65.702994048808989</v>
      </c>
      <c r="O90">
        <f t="shared" si="11"/>
        <v>1</v>
      </c>
      <c r="P90">
        <f t="shared" si="12"/>
        <v>0</v>
      </c>
      <c r="Q90">
        <f t="shared" si="8"/>
        <v>0</v>
      </c>
      <c r="R90" t="str">
        <f t="shared" si="13"/>
        <v>22-4</v>
      </c>
      <c r="S90" t="str">
        <f t="shared" si="14"/>
        <v>--</v>
      </c>
      <c r="T90">
        <f t="shared" si="15"/>
        <v>0</v>
      </c>
    </row>
    <row r="91" spans="1:20">
      <c r="A91">
        <v>22</v>
      </c>
      <c r="B91" t="s">
        <v>198</v>
      </c>
      <c r="C91" t="s">
        <v>15</v>
      </c>
      <c r="D91">
        <v>22</v>
      </c>
      <c r="E91">
        <v>5</v>
      </c>
      <c r="F91" t="s">
        <v>205</v>
      </c>
      <c r="G91">
        <v>7</v>
      </c>
      <c r="H91" t="s">
        <v>5</v>
      </c>
      <c r="I91" t="str">
        <f>VLOOKUP(A91&amp;"-"&amp;E91,Sheet2!$N$2:$O$578,2,FALSE)</f>
        <v>m</v>
      </c>
      <c r="J91">
        <f>VLOOKUP(A91&amp;"-"&amp;E91,Sheet4!$A$2:$J$578,10,FALSE)</f>
        <v>0.40669197513861777</v>
      </c>
      <c r="K91" t="str">
        <f>VLOOKUP(D91&amp;"-"&amp;E91,Sheet3!$G$2:$N$600,7,FALSE)</f>
        <v>f</v>
      </c>
      <c r="L91">
        <f>VLOOKUP(A91&amp;"-"&amp;E91,Sheet4!$A$2:$J$578,9,FALSE)</f>
        <v>0.59330802486138223</v>
      </c>
      <c r="M91" t="str">
        <f t="shared" si="9"/>
        <v>--</v>
      </c>
      <c r="N91">
        <f t="shared" si="10"/>
        <v>59.330802486138225</v>
      </c>
      <c r="O91">
        <f t="shared" si="11"/>
        <v>0.95504463292302999</v>
      </c>
      <c r="P91">
        <f t="shared" si="12"/>
        <v>0.95504463292302999</v>
      </c>
      <c r="Q91">
        <f t="shared" si="8"/>
        <v>0.95504463292302999</v>
      </c>
      <c r="R91" t="str">
        <f t="shared" si="13"/>
        <v>22-5</v>
      </c>
      <c r="S91" t="str">
        <f t="shared" si="14"/>
        <v>--</v>
      </c>
      <c r="T91">
        <f t="shared" si="15"/>
        <v>0.95504463292302999</v>
      </c>
    </row>
    <row r="92" spans="1:20">
      <c r="A92">
        <v>23</v>
      </c>
      <c r="B92" t="s">
        <v>206</v>
      </c>
      <c r="C92" t="s">
        <v>3</v>
      </c>
      <c r="D92">
        <v>23</v>
      </c>
      <c r="E92">
        <v>1</v>
      </c>
      <c r="F92" t="s">
        <v>207</v>
      </c>
      <c r="G92">
        <v>5</v>
      </c>
      <c r="H92" t="s">
        <v>42</v>
      </c>
      <c r="I92" t="str">
        <f>VLOOKUP(A92&amp;"-"&amp;E92,Sheet2!$N$2:$O$578,2,FALSE)</f>
        <v>m</v>
      </c>
      <c r="J92">
        <f>VLOOKUP(A92&amp;"-"&amp;E92,Sheet4!$A$2:$J$578,10,FALSE)</f>
        <v>0.38983186123230817</v>
      </c>
      <c r="K92" t="s">
        <v>34</v>
      </c>
      <c r="L92">
        <f>VLOOKUP(A92&amp;"-"&amp;E92,Sheet4!$A$2:$J$578,9,FALSE)</f>
        <v>0.61016813876769183</v>
      </c>
      <c r="M92">
        <f t="shared" si="9"/>
        <v>0</v>
      </c>
      <c r="N92">
        <f t="shared" si="10"/>
        <v>61.016813876769184</v>
      </c>
      <c r="O92">
        <f t="shared" si="11"/>
        <v>0.98248462013307214</v>
      </c>
      <c r="P92">
        <f t="shared" si="12"/>
        <v>0</v>
      </c>
      <c r="Q92">
        <f t="shared" si="8"/>
        <v>0</v>
      </c>
      <c r="R92" t="str">
        <f t="shared" si="13"/>
        <v>23-1</v>
      </c>
      <c r="S92">
        <f t="shared" si="14"/>
        <v>0</v>
      </c>
      <c r="T92">
        <f t="shared" si="15"/>
        <v>0</v>
      </c>
    </row>
    <row r="93" spans="1:20">
      <c r="A93">
        <v>24</v>
      </c>
      <c r="B93" t="s">
        <v>208</v>
      </c>
      <c r="C93" t="s">
        <v>3</v>
      </c>
      <c r="D93">
        <v>24</v>
      </c>
      <c r="E93">
        <v>1</v>
      </c>
      <c r="F93" t="s">
        <v>209</v>
      </c>
      <c r="G93">
        <v>9</v>
      </c>
      <c r="H93" t="s">
        <v>83</v>
      </c>
      <c r="I93" t="str">
        <f>VLOOKUP(A93&amp;"-"&amp;E93,Sheet2!$N$2:$O$578,2,FALSE)</f>
        <v>m</v>
      </c>
      <c r="J93">
        <f>VLOOKUP(A93&amp;"-"&amp;E93,Sheet4!$A$2:$J$578,10,FALSE)</f>
        <v>0.38263762349755093</v>
      </c>
      <c r="K93" t="str">
        <f>VLOOKUP(D93&amp;"-"&amp;E93,Sheet3!$G$2:$N$600,7,FALSE)</f>
        <v>m</v>
      </c>
      <c r="L93">
        <f>VLOOKUP(A93&amp;"-"&amp;E93,Sheet4!$A$2:$J$578,9,FALSE)</f>
        <v>0.61736237650244907</v>
      </c>
      <c r="M93">
        <f t="shared" si="9"/>
        <v>0</v>
      </c>
      <c r="N93">
        <f t="shared" si="10"/>
        <v>61.73623765024491</v>
      </c>
      <c r="O93">
        <f t="shared" si="11"/>
        <v>0.9929349491601529</v>
      </c>
      <c r="P93">
        <f t="shared" si="12"/>
        <v>0</v>
      </c>
      <c r="Q93">
        <f t="shared" si="8"/>
        <v>0</v>
      </c>
      <c r="R93" t="str">
        <f t="shared" si="13"/>
        <v>24-1</v>
      </c>
      <c r="S93">
        <f t="shared" si="14"/>
        <v>0</v>
      </c>
      <c r="T93">
        <f t="shared" si="15"/>
        <v>0</v>
      </c>
    </row>
    <row r="94" spans="1:20">
      <c r="A94">
        <v>24</v>
      </c>
      <c r="B94" t="s">
        <v>208</v>
      </c>
      <c r="C94" t="s">
        <v>6</v>
      </c>
      <c r="D94">
        <v>24</v>
      </c>
      <c r="E94">
        <v>2</v>
      </c>
      <c r="F94" t="s">
        <v>210</v>
      </c>
      <c r="G94">
        <v>10</v>
      </c>
      <c r="H94" t="s">
        <v>107</v>
      </c>
      <c r="I94" t="str">
        <f>VLOOKUP(A94&amp;"-"&amp;E94,Sheet2!$N$2:$O$578,2,FALSE)</f>
        <v>m</v>
      </c>
      <c r="J94">
        <f>VLOOKUP(A94&amp;"-"&amp;E94,Sheet4!$A$2:$J$578,10,FALSE)</f>
        <v>0.45251247186944277</v>
      </c>
      <c r="K94" t="str">
        <f>VLOOKUP(D94&amp;"-"&amp;E94,Sheet3!$G$2:$N$600,7,FALSE)</f>
        <v>f</v>
      </c>
      <c r="L94">
        <f>VLOOKUP(A94&amp;"-"&amp;E94,Sheet4!$A$2:$J$578,9,FALSE)</f>
        <v>0.54748752813055723</v>
      </c>
      <c r="M94" t="str">
        <f t="shared" si="9"/>
        <v>--</v>
      </c>
      <c r="N94">
        <f t="shared" si="10"/>
        <v>54.748752813055724</v>
      </c>
      <c r="O94">
        <f t="shared" si="11"/>
        <v>0.84346210935669497</v>
      </c>
      <c r="P94">
        <f t="shared" si="12"/>
        <v>0.84346210935669497</v>
      </c>
      <c r="Q94">
        <f t="shared" si="8"/>
        <v>0.84346210935669497</v>
      </c>
      <c r="R94" t="str">
        <f t="shared" si="13"/>
        <v>24-2</v>
      </c>
      <c r="S94" t="str">
        <f t="shared" si="14"/>
        <v>--</v>
      </c>
      <c r="T94">
        <f t="shared" si="15"/>
        <v>0.84346210935669497</v>
      </c>
    </row>
    <row r="95" spans="1:20">
      <c r="A95">
        <v>24</v>
      </c>
      <c r="B95" t="s">
        <v>208</v>
      </c>
      <c r="C95" t="s">
        <v>9</v>
      </c>
      <c r="D95">
        <v>24</v>
      </c>
      <c r="E95">
        <v>3</v>
      </c>
      <c r="F95" t="s">
        <v>211</v>
      </c>
      <c r="G95">
        <v>14</v>
      </c>
      <c r="H95" t="s">
        <v>212</v>
      </c>
      <c r="I95" t="str">
        <f>VLOOKUP(A95&amp;"-"&amp;E95,Sheet2!$N$2:$O$578,2,FALSE)</f>
        <v>f</v>
      </c>
      <c r="J95">
        <f>VLOOKUP(A95&amp;"-"&amp;E95,Sheet4!$A$2:$J$578,10,FALSE)</f>
        <v>0.40711886212565218</v>
      </c>
      <c r="K95" t="str">
        <f>VLOOKUP(D95&amp;"-"&amp;E95,Sheet3!$G$2:$N$600,7,FALSE)</f>
        <v>f</v>
      </c>
      <c r="L95">
        <f>VLOOKUP(A95&amp;"-"&amp;E95,Sheet4!$A$2:$J$578,9,FALSE)</f>
        <v>0.59288113787434782</v>
      </c>
      <c r="M95">
        <f t="shared" si="9"/>
        <v>1</v>
      </c>
      <c r="N95">
        <f t="shared" si="10"/>
        <v>59.288113787434781</v>
      </c>
      <c r="O95">
        <f t="shared" si="11"/>
        <v>0.95428710382956505</v>
      </c>
      <c r="P95">
        <f t="shared" si="12"/>
        <v>1</v>
      </c>
      <c r="Q95">
        <f t="shared" si="8"/>
        <v>1</v>
      </c>
      <c r="R95" t="str">
        <f t="shared" si="13"/>
        <v>24-3</v>
      </c>
      <c r="S95">
        <f t="shared" si="14"/>
        <v>1</v>
      </c>
      <c r="T95">
        <f t="shared" si="15"/>
        <v>1</v>
      </c>
    </row>
    <row r="96" spans="1:20">
      <c r="A96">
        <v>24</v>
      </c>
      <c r="B96" t="s">
        <v>208</v>
      </c>
      <c r="C96" t="s">
        <v>12</v>
      </c>
      <c r="D96">
        <v>24</v>
      </c>
      <c r="E96">
        <v>4</v>
      </c>
      <c r="F96" t="s">
        <v>213</v>
      </c>
      <c r="G96">
        <v>9</v>
      </c>
      <c r="H96" t="s">
        <v>214</v>
      </c>
      <c r="I96" t="str">
        <f>VLOOKUP(A96&amp;"-"&amp;E96,Sheet2!$N$2:$O$578,2,FALSE)</f>
        <v>f</v>
      </c>
      <c r="J96">
        <f>VLOOKUP(A96&amp;"-"&amp;E96,Sheet4!$A$2:$J$578,10,FALSE)</f>
        <v>0.39248925526668077</v>
      </c>
      <c r="K96" t="str">
        <f>VLOOKUP(D96&amp;"-"&amp;E96,Sheet3!$G$2:$N$600,7,FALSE)</f>
        <v>m</v>
      </c>
      <c r="L96">
        <f>VLOOKUP(A96&amp;"-"&amp;E96,Sheet4!$A$2:$J$578,9,FALSE)</f>
        <v>0.60751074473331923</v>
      </c>
      <c r="M96" t="str">
        <f t="shared" si="9"/>
        <v>--</v>
      </c>
      <c r="N96">
        <f t="shared" si="10"/>
        <v>60.751074473331926</v>
      </c>
      <c r="O96">
        <f t="shared" si="11"/>
        <v>0.97845094173689373</v>
      </c>
      <c r="P96">
        <f t="shared" si="12"/>
        <v>2.1549058263106269E-2</v>
      </c>
      <c r="Q96">
        <f t="shared" si="8"/>
        <v>2.1549058263106269E-2</v>
      </c>
      <c r="R96" t="str">
        <f t="shared" si="13"/>
        <v>24-4</v>
      </c>
      <c r="S96" t="str">
        <f t="shared" si="14"/>
        <v>--</v>
      </c>
      <c r="T96">
        <f t="shared" si="15"/>
        <v>2.1549058263106269E-2</v>
      </c>
    </row>
    <row r="97" spans="1:20">
      <c r="A97">
        <v>25</v>
      </c>
      <c r="B97" t="s">
        <v>215</v>
      </c>
      <c r="C97" t="s">
        <v>3</v>
      </c>
      <c r="D97">
        <v>25</v>
      </c>
      <c r="E97">
        <v>1</v>
      </c>
      <c r="F97" t="s">
        <v>216</v>
      </c>
      <c r="G97">
        <v>10</v>
      </c>
      <c r="H97" t="s">
        <v>217</v>
      </c>
      <c r="I97" t="str">
        <f>VLOOKUP(A97&amp;"-"&amp;E97,Sheet2!$N$2:$O$578,2,FALSE)</f>
        <v>f</v>
      </c>
      <c r="J97">
        <f>VLOOKUP(A97&amp;"-"&amp;E97,Sheet4!$A$2:$J$578,10,FALSE)</f>
        <v>0.46355371171330212</v>
      </c>
      <c r="K97" t="str">
        <f>VLOOKUP(D97&amp;"-"&amp;E97,Sheet3!$G$2:$N$600,7,FALSE)</f>
        <v>f</v>
      </c>
      <c r="L97">
        <f>VLOOKUP(A97&amp;"-"&amp;E97,Sheet4!$A$2:$J$578,9,FALSE)</f>
        <v>0.53644628828669783</v>
      </c>
      <c r="M97">
        <f t="shared" si="9"/>
        <v>1</v>
      </c>
      <c r="N97">
        <f t="shared" si="10"/>
        <v>53.644628828669781</v>
      </c>
      <c r="O97">
        <f t="shared" si="11"/>
        <v>0.79974564835709794</v>
      </c>
      <c r="P97">
        <f t="shared" si="12"/>
        <v>1</v>
      </c>
      <c r="Q97">
        <f t="shared" si="8"/>
        <v>1</v>
      </c>
      <c r="R97" t="str">
        <f t="shared" si="13"/>
        <v>25-1</v>
      </c>
      <c r="S97">
        <f t="shared" si="14"/>
        <v>1</v>
      </c>
      <c r="T97">
        <f t="shared" si="15"/>
        <v>1</v>
      </c>
    </row>
    <row r="98" spans="1:20">
      <c r="A98">
        <v>25</v>
      </c>
      <c r="B98" t="s">
        <v>215</v>
      </c>
      <c r="C98" t="s">
        <v>6</v>
      </c>
      <c r="D98">
        <v>25</v>
      </c>
      <c r="E98">
        <v>2</v>
      </c>
      <c r="F98" t="s">
        <v>218</v>
      </c>
      <c r="G98">
        <v>8</v>
      </c>
      <c r="H98" t="s">
        <v>219</v>
      </c>
      <c r="I98" t="str">
        <f>VLOOKUP(A98&amp;"-"&amp;E98,Sheet2!$N$2:$O$578,2,FALSE)</f>
        <v>m</v>
      </c>
      <c r="J98">
        <f>VLOOKUP(A98&amp;"-"&amp;E98,Sheet4!$A$2:$J$578,10,FALSE)</f>
        <v>0.47830643819663948</v>
      </c>
      <c r="K98" t="str">
        <f>VLOOKUP(D98&amp;"-"&amp;E98,Sheet3!$G$2:$N$600,7,FALSE)</f>
        <v>m</v>
      </c>
      <c r="L98">
        <f>VLOOKUP(A98&amp;"-"&amp;E98,Sheet4!$A$2:$J$578,9,FALSE)</f>
        <v>0.52169356180336046</v>
      </c>
      <c r="M98">
        <f t="shared" si="9"/>
        <v>0</v>
      </c>
      <c r="N98">
        <f t="shared" si="10"/>
        <v>52.169356180336045</v>
      </c>
      <c r="O98">
        <f t="shared" si="11"/>
        <v>0.71403590743933232</v>
      </c>
      <c r="P98">
        <f t="shared" si="12"/>
        <v>0</v>
      </c>
      <c r="Q98">
        <f t="shared" si="8"/>
        <v>0</v>
      </c>
      <c r="R98" t="str">
        <f t="shared" si="13"/>
        <v>25-2</v>
      </c>
      <c r="S98">
        <f t="shared" si="14"/>
        <v>0</v>
      </c>
      <c r="T98">
        <f t="shared" si="15"/>
        <v>0</v>
      </c>
    </row>
    <row r="99" spans="1:20">
      <c r="A99">
        <v>25</v>
      </c>
      <c r="B99" t="s">
        <v>215</v>
      </c>
      <c r="C99" t="s">
        <v>9</v>
      </c>
      <c r="D99">
        <v>25</v>
      </c>
      <c r="E99">
        <v>3</v>
      </c>
      <c r="F99" t="s">
        <v>220</v>
      </c>
      <c r="G99">
        <v>7</v>
      </c>
      <c r="H99" t="s">
        <v>221</v>
      </c>
      <c r="I99" t="str">
        <f>VLOOKUP(A99&amp;"-"&amp;E99,Sheet2!$N$2:$O$578,2,FALSE)</f>
        <v>m</v>
      </c>
      <c r="J99">
        <f>VLOOKUP(A99&amp;"-"&amp;E99,Sheet4!$A$2:$J$578,10,FALSE)</f>
        <v>0.52216582064297801</v>
      </c>
      <c r="K99" t="str">
        <f>VLOOKUP(D99&amp;"-"&amp;E99,Sheet3!$G$2:$N$600,7,FALSE)</f>
        <v>m</v>
      </c>
      <c r="L99">
        <f>VLOOKUP(A99&amp;"-"&amp;E99,Sheet4!$A$2:$J$578,9,FALSE)</f>
        <v>0.47783417935702199</v>
      </c>
      <c r="M99">
        <f t="shared" si="9"/>
        <v>0</v>
      </c>
      <c r="N99">
        <f t="shared" si="10"/>
        <v>52.216582064297803</v>
      </c>
      <c r="O99">
        <f t="shared" si="11"/>
        <v>0.71759364907995937</v>
      </c>
      <c r="P99">
        <f t="shared" si="12"/>
        <v>0</v>
      </c>
      <c r="Q99">
        <f t="shared" si="8"/>
        <v>0</v>
      </c>
      <c r="R99" t="str">
        <f t="shared" si="13"/>
        <v>25-3</v>
      </c>
      <c r="S99">
        <f t="shared" si="14"/>
        <v>0</v>
      </c>
      <c r="T99">
        <f t="shared" si="15"/>
        <v>0</v>
      </c>
    </row>
    <row r="100" spans="1:20">
      <c r="A100">
        <v>25</v>
      </c>
      <c r="B100" t="s">
        <v>215</v>
      </c>
      <c r="C100" t="s">
        <v>12</v>
      </c>
      <c r="D100">
        <v>25</v>
      </c>
      <c r="E100">
        <v>4</v>
      </c>
      <c r="F100" t="s">
        <v>222</v>
      </c>
      <c r="G100">
        <v>8</v>
      </c>
      <c r="H100" t="s">
        <v>8</v>
      </c>
      <c r="I100" t="str">
        <f>VLOOKUP(A100&amp;"-"&amp;E100,Sheet2!$N$2:$O$578,2,FALSE)</f>
        <v>m</v>
      </c>
      <c r="J100">
        <f>VLOOKUP(A100&amp;"-"&amp;E100,Sheet4!$A$2:$J$578,10,FALSE)</f>
        <v>0.48728654253319348</v>
      </c>
      <c r="K100" t="str">
        <f>VLOOKUP(D100&amp;"-"&amp;E100,Sheet3!$G$2:$N$600,7,FALSE)</f>
        <v>m</v>
      </c>
      <c r="L100">
        <f>VLOOKUP(A100&amp;"-"&amp;E100,Sheet4!$A$2:$J$578,9,FALSE)</f>
        <v>0.51271345746680652</v>
      </c>
      <c r="M100">
        <f t="shared" si="9"/>
        <v>0</v>
      </c>
      <c r="N100">
        <f t="shared" si="10"/>
        <v>51.271345746680652</v>
      </c>
      <c r="O100">
        <f t="shared" si="11"/>
        <v>0.62576055230911853</v>
      </c>
      <c r="P100">
        <f t="shared" si="12"/>
        <v>0</v>
      </c>
      <c r="Q100">
        <f t="shared" si="8"/>
        <v>0</v>
      </c>
      <c r="R100" t="str">
        <f t="shared" si="13"/>
        <v>25-4</v>
      </c>
      <c r="S100">
        <f t="shared" si="14"/>
        <v>0</v>
      </c>
      <c r="T100">
        <f t="shared" si="15"/>
        <v>0</v>
      </c>
    </row>
    <row r="101" spans="1:20">
      <c r="A101">
        <v>25</v>
      </c>
      <c r="B101" t="s">
        <v>215</v>
      </c>
      <c r="C101" t="s">
        <v>15</v>
      </c>
      <c r="D101">
        <v>25</v>
      </c>
      <c r="E101">
        <v>5</v>
      </c>
      <c r="F101" t="s">
        <v>223</v>
      </c>
      <c r="G101">
        <v>6</v>
      </c>
      <c r="H101" t="s">
        <v>224</v>
      </c>
      <c r="I101" t="str">
        <f>VLOOKUP(A101&amp;"-"&amp;E101,Sheet2!$N$2:$O$578,2,FALSE)</f>
        <v>f</v>
      </c>
      <c r="J101">
        <f>VLOOKUP(A101&amp;"-"&amp;E101,Sheet4!$A$2:$J$578,10,FALSE)</f>
        <v>0.63235836796252021</v>
      </c>
      <c r="K101" t="str">
        <f>VLOOKUP(D101&amp;"-"&amp;E101,Sheet3!$G$2:$N$600,7,FALSE)</f>
        <v>f</v>
      </c>
      <c r="L101">
        <f>VLOOKUP(A101&amp;"-"&amp;E101,Sheet4!$A$2:$J$578,9,FALSE)</f>
        <v>0.36764163203747974</v>
      </c>
      <c r="M101">
        <f t="shared" si="9"/>
        <v>1</v>
      </c>
      <c r="N101">
        <f t="shared" si="10"/>
        <v>63.235836796252023</v>
      </c>
      <c r="O101">
        <f t="shared" si="11"/>
        <v>1</v>
      </c>
      <c r="P101">
        <f t="shared" si="12"/>
        <v>1</v>
      </c>
      <c r="Q101">
        <f t="shared" si="8"/>
        <v>1</v>
      </c>
      <c r="R101" t="str">
        <f t="shared" si="13"/>
        <v>25-5</v>
      </c>
      <c r="S101">
        <f t="shared" si="14"/>
        <v>1</v>
      </c>
      <c r="T101">
        <f t="shared" si="15"/>
        <v>1</v>
      </c>
    </row>
    <row r="102" spans="1:20">
      <c r="A102">
        <v>26</v>
      </c>
      <c r="B102" t="s">
        <v>225</v>
      </c>
      <c r="C102" t="s">
        <v>3</v>
      </c>
      <c r="D102">
        <v>26</v>
      </c>
      <c r="E102">
        <v>1</v>
      </c>
      <c r="F102" t="s">
        <v>226</v>
      </c>
      <c r="G102">
        <v>8</v>
      </c>
      <c r="H102" t="s">
        <v>227</v>
      </c>
      <c r="I102" t="str">
        <f>VLOOKUP(A102&amp;"-"&amp;E102,Sheet2!$N$2:$O$578,2,FALSE)</f>
        <v>m</v>
      </c>
      <c r="J102">
        <f>VLOOKUP(A102&amp;"-"&amp;E102,Sheet4!$A$2:$J$578,10,FALSE)</f>
        <v>0.49531294553749644</v>
      </c>
      <c r="K102" t="str">
        <f>VLOOKUP(D102&amp;"-"&amp;E102,Sheet3!$G$2:$N$600,7,FALSE)</f>
        <v>m</v>
      </c>
      <c r="L102">
        <f>VLOOKUP(A102&amp;"-"&amp;E102,Sheet4!$A$2:$J$578,9,FALSE)</f>
        <v>0.50468705446250361</v>
      </c>
      <c r="M102">
        <f t="shared" si="9"/>
        <v>0</v>
      </c>
      <c r="N102">
        <f t="shared" si="10"/>
        <v>50.468705446250361</v>
      </c>
      <c r="O102">
        <f t="shared" si="11"/>
        <v>0.5</v>
      </c>
      <c r="P102">
        <f t="shared" si="12"/>
        <v>0</v>
      </c>
      <c r="Q102">
        <f t="shared" si="8"/>
        <v>0</v>
      </c>
      <c r="R102" t="str">
        <f t="shared" si="13"/>
        <v>26-1</v>
      </c>
      <c r="S102">
        <f t="shared" si="14"/>
        <v>0</v>
      </c>
      <c r="T102">
        <f t="shared" si="15"/>
        <v>0</v>
      </c>
    </row>
    <row r="103" spans="1:20">
      <c r="A103">
        <v>26</v>
      </c>
      <c r="B103" t="s">
        <v>225</v>
      </c>
      <c r="C103" t="s">
        <v>6</v>
      </c>
      <c r="D103">
        <v>26</v>
      </c>
      <c r="E103">
        <v>2</v>
      </c>
      <c r="F103" t="s">
        <v>228</v>
      </c>
      <c r="G103">
        <v>7</v>
      </c>
      <c r="H103" t="s">
        <v>229</v>
      </c>
      <c r="I103" t="str">
        <f>VLOOKUP(A103&amp;"-"&amp;E103,Sheet2!$N$2:$O$578,2,FALSE)</f>
        <v>m</v>
      </c>
      <c r="J103">
        <f>VLOOKUP(A103&amp;"-"&amp;E103,Sheet4!$A$2:$J$578,10,FALSE)</f>
        <v>0.52643184933547882</v>
      </c>
      <c r="K103" t="str">
        <f>VLOOKUP(D103&amp;"-"&amp;E103,Sheet3!$G$2:$N$600,7,FALSE)</f>
        <v>f</v>
      </c>
      <c r="L103">
        <f>VLOOKUP(A103&amp;"-"&amp;E103,Sheet4!$A$2:$J$578,9,FALSE)</f>
        <v>0.47356815066452113</v>
      </c>
      <c r="M103" t="str">
        <f t="shared" si="9"/>
        <v>--</v>
      </c>
      <c r="N103">
        <f t="shared" si="10"/>
        <v>52.643184933547879</v>
      </c>
      <c r="O103">
        <f t="shared" si="11"/>
        <v>0.7466718566217736</v>
      </c>
      <c r="P103">
        <f t="shared" si="12"/>
        <v>0.2533281433782264</v>
      </c>
      <c r="Q103">
        <f t="shared" si="8"/>
        <v>0.2533281433782264</v>
      </c>
      <c r="R103" t="str">
        <f t="shared" si="13"/>
        <v>26-2</v>
      </c>
      <c r="S103" t="str">
        <f t="shared" si="14"/>
        <v>--</v>
      </c>
      <c r="T103">
        <f t="shared" si="15"/>
        <v>0.2533281433782264</v>
      </c>
    </row>
    <row r="104" spans="1:20">
      <c r="A104">
        <v>26</v>
      </c>
      <c r="B104" t="s">
        <v>225</v>
      </c>
      <c r="C104" t="s">
        <v>9</v>
      </c>
      <c r="D104">
        <v>26</v>
      </c>
      <c r="E104">
        <v>3</v>
      </c>
      <c r="F104" t="s">
        <v>230</v>
      </c>
      <c r="G104">
        <v>6</v>
      </c>
      <c r="H104" t="s">
        <v>231</v>
      </c>
      <c r="I104" t="str">
        <f>VLOOKUP(A104&amp;"-"&amp;E104,Sheet2!$N$2:$O$578,2,FALSE)</f>
        <v>m</v>
      </c>
      <c r="J104">
        <f>VLOOKUP(A104&amp;"-"&amp;E104,Sheet4!$A$2:$J$578,10,FALSE)</f>
        <v>0.48854280086617158</v>
      </c>
      <c r="K104" t="str">
        <f>VLOOKUP(D104&amp;"-"&amp;E104,Sheet3!$G$2:$N$600,7,FALSE)</f>
        <v>m</v>
      </c>
      <c r="L104">
        <f>VLOOKUP(A104&amp;"-"&amp;E104,Sheet4!$A$2:$J$578,9,FALSE)</f>
        <v>0.51145719913382837</v>
      </c>
      <c r="M104">
        <f t="shared" si="9"/>
        <v>0</v>
      </c>
      <c r="N104">
        <f t="shared" si="10"/>
        <v>51.145719913382834</v>
      </c>
      <c r="O104">
        <f t="shared" si="11"/>
        <v>0.60857268211924631</v>
      </c>
      <c r="P104">
        <f t="shared" si="12"/>
        <v>0</v>
      </c>
      <c r="Q104">
        <f t="shared" si="8"/>
        <v>0</v>
      </c>
      <c r="R104" t="str">
        <f t="shared" si="13"/>
        <v>26-3</v>
      </c>
      <c r="S104">
        <f t="shared" si="14"/>
        <v>0</v>
      </c>
      <c r="T104">
        <f t="shared" si="15"/>
        <v>0</v>
      </c>
    </row>
    <row r="105" spans="1:20">
      <c r="A105">
        <v>26</v>
      </c>
      <c r="B105" t="s">
        <v>225</v>
      </c>
      <c r="C105" t="s">
        <v>12</v>
      </c>
      <c r="D105">
        <v>26</v>
      </c>
      <c r="E105">
        <v>4</v>
      </c>
      <c r="F105" t="s">
        <v>232</v>
      </c>
      <c r="G105">
        <v>13</v>
      </c>
      <c r="H105" t="s">
        <v>233</v>
      </c>
      <c r="I105" t="str">
        <f>VLOOKUP(A105&amp;"-"&amp;E105,Sheet2!$N$2:$O$578,2,FALSE)</f>
        <v>f</v>
      </c>
      <c r="J105">
        <f>VLOOKUP(A105&amp;"-"&amp;E105,Sheet4!$A$2:$J$578,10,FALSE)</f>
        <v>0.52396727545082677</v>
      </c>
      <c r="K105" t="str">
        <f>VLOOKUP(D105&amp;"-"&amp;E105,Sheet3!$G$2:$N$600,7,FALSE)</f>
        <v>f</v>
      </c>
      <c r="L105">
        <f>VLOOKUP(A105&amp;"-"&amp;E105,Sheet4!$A$2:$J$578,9,FALSE)</f>
        <v>0.47603272454917323</v>
      </c>
      <c r="M105">
        <f t="shared" si="9"/>
        <v>1</v>
      </c>
      <c r="N105">
        <f t="shared" si="10"/>
        <v>52.396727545082676</v>
      </c>
      <c r="O105">
        <f t="shared" si="11"/>
        <v>0.73050202772150374</v>
      </c>
      <c r="P105">
        <f t="shared" si="12"/>
        <v>1</v>
      </c>
      <c r="Q105">
        <f t="shared" si="8"/>
        <v>1</v>
      </c>
      <c r="R105" t="str">
        <f t="shared" si="13"/>
        <v>26-4</v>
      </c>
      <c r="S105">
        <f t="shared" si="14"/>
        <v>1</v>
      </c>
      <c r="T105">
        <f t="shared" si="15"/>
        <v>1</v>
      </c>
    </row>
    <row r="106" spans="1:20">
      <c r="A106">
        <v>27</v>
      </c>
      <c r="B106" t="s">
        <v>234</v>
      </c>
      <c r="C106" t="s">
        <v>3</v>
      </c>
      <c r="D106">
        <v>27</v>
      </c>
      <c r="E106">
        <v>1</v>
      </c>
      <c r="F106" t="s">
        <v>235</v>
      </c>
      <c r="G106">
        <v>6</v>
      </c>
      <c r="H106" t="s">
        <v>236</v>
      </c>
      <c r="I106" t="str">
        <f>VLOOKUP(A106&amp;"-"&amp;E106,Sheet2!$N$2:$O$578,2,FALSE)</f>
        <v>m</v>
      </c>
      <c r="J106">
        <f>VLOOKUP(A106&amp;"-"&amp;E106,Sheet4!$A$2:$J$578,10,FALSE)</f>
        <v>0.55752460883265997</v>
      </c>
      <c r="K106" t="str">
        <f>VLOOKUP(D106&amp;"-"&amp;E106,Sheet3!$G$2:$N$600,7,FALSE)</f>
        <v>m</v>
      </c>
      <c r="L106">
        <f>VLOOKUP(A106&amp;"-"&amp;E106,Sheet4!$A$2:$J$578,9,FALSE)</f>
        <v>0.44247539116734008</v>
      </c>
      <c r="M106">
        <f t="shared" si="9"/>
        <v>0</v>
      </c>
      <c r="N106">
        <f t="shared" si="10"/>
        <v>55.752460883265996</v>
      </c>
      <c r="O106">
        <f t="shared" si="11"/>
        <v>0.8751385031354233</v>
      </c>
      <c r="P106">
        <f t="shared" si="12"/>
        <v>0</v>
      </c>
      <c r="Q106">
        <f t="shared" si="8"/>
        <v>0</v>
      </c>
      <c r="R106" t="str">
        <f t="shared" si="13"/>
        <v>27-1</v>
      </c>
      <c r="S106">
        <f t="shared" si="14"/>
        <v>0</v>
      </c>
      <c r="T106">
        <f t="shared" si="15"/>
        <v>0</v>
      </c>
    </row>
    <row r="107" spans="1:20">
      <c r="A107">
        <v>27</v>
      </c>
      <c r="B107" t="s">
        <v>234</v>
      </c>
      <c r="C107" t="s">
        <v>6</v>
      </c>
      <c r="D107">
        <v>27</v>
      </c>
      <c r="E107">
        <v>2</v>
      </c>
      <c r="F107" t="s">
        <v>237</v>
      </c>
      <c r="G107">
        <v>12</v>
      </c>
      <c r="H107" t="s">
        <v>238</v>
      </c>
      <c r="I107" t="str">
        <f>VLOOKUP(A107&amp;"-"&amp;E107,Sheet2!$N$2:$O$578,2,FALSE)</f>
        <v>m</v>
      </c>
      <c r="J107">
        <f>VLOOKUP(A107&amp;"-"&amp;E107,Sheet4!$A$2:$J$578,10,FALSE)</f>
        <v>0.52386172006745357</v>
      </c>
      <c r="K107" t="str">
        <f>VLOOKUP(D107&amp;"-"&amp;E107,Sheet3!$G$2:$N$600,7,FALSE)</f>
        <v>m</v>
      </c>
      <c r="L107">
        <f>VLOOKUP(A107&amp;"-"&amp;E107,Sheet4!$A$2:$J$578,9,FALSE)</f>
        <v>0.47613827993254637</v>
      </c>
      <c r="M107">
        <f t="shared" si="9"/>
        <v>0</v>
      </c>
      <c r="N107">
        <f t="shared" si="10"/>
        <v>52.386172006745355</v>
      </c>
      <c r="O107">
        <f t="shared" si="11"/>
        <v>0.72977285591035135</v>
      </c>
      <c r="P107">
        <f t="shared" si="12"/>
        <v>0</v>
      </c>
      <c r="Q107">
        <f t="shared" si="8"/>
        <v>0</v>
      </c>
      <c r="R107" t="str">
        <f t="shared" si="13"/>
        <v>27-2</v>
      </c>
      <c r="S107">
        <f t="shared" si="14"/>
        <v>0</v>
      </c>
      <c r="T107">
        <f t="shared" si="15"/>
        <v>0</v>
      </c>
    </row>
    <row r="108" spans="1:20">
      <c r="A108">
        <v>27</v>
      </c>
      <c r="B108" t="s">
        <v>234</v>
      </c>
      <c r="C108" t="s">
        <v>9</v>
      </c>
      <c r="D108">
        <v>27</v>
      </c>
      <c r="E108">
        <v>3</v>
      </c>
      <c r="F108" t="s">
        <v>239</v>
      </c>
      <c r="G108">
        <v>7</v>
      </c>
      <c r="H108" t="s">
        <v>240</v>
      </c>
      <c r="I108" t="str">
        <f>VLOOKUP(A108&amp;"-"&amp;E108,Sheet2!$N$2:$O$578,2,FALSE)</f>
        <v>m</v>
      </c>
      <c r="J108">
        <f>VLOOKUP(A108&amp;"-"&amp;E108,Sheet4!$A$2:$J$578,10,FALSE)</f>
        <v>0.52523911153268521</v>
      </c>
      <c r="K108" t="str">
        <f>VLOOKUP(D108&amp;"-"&amp;E108,Sheet3!$G$2:$N$600,7,FALSE)</f>
        <v>f</v>
      </c>
      <c r="L108">
        <f>VLOOKUP(A108&amp;"-"&amp;E108,Sheet4!$A$2:$J$578,9,FALSE)</f>
        <v>0.47476088846731485</v>
      </c>
      <c r="M108" t="str">
        <f t="shared" si="9"/>
        <v>--</v>
      </c>
      <c r="N108">
        <f t="shared" si="10"/>
        <v>52.523911153268521</v>
      </c>
      <c r="O108">
        <f t="shared" si="11"/>
        <v>0.7390437695921952</v>
      </c>
      <c r="P108">
        <f t="shared" si="12"/>
        <v>0.2609562304078048</v>
      </c>
      <c r="Q108">
        <f t="shared" si="8"/>
        <v>0.2609562304078048</v>
      </c>
      <c r="R108" t="str">
        <f t="shared" si="13"/>
        <v>27-3</v>
      </c>
      <c r="S108" t="str">
        <f t="shared" si="14"/>
        <v>--</v>
      </c>
      <c r="T108">
        <f t="shared" si="15"/>
        <v>0.2609562304078048</v>
      </c>
    </row>
    <row r="109" spans="1:20">
      <c r="A109">
        <v>27</v>
      </c>
      <c r="B109" t="s">
        <v>234</v>
      </c>
      <c r="C109" t="s">
        <v>12</v>
      </c>
      <c r="D109">
        <v>27</v>
      </c>
      <c r="E109">
        <v>4</v>
      </c>
      <c r="F109" t="s">
        <v>241</v>
      </c>
      <c r="G109">
        <v>16</v>
      </c>
      <c r="H109" t="s">
        <v>242</v>
      </c>
      <c r="I109" t="str">
        <f>VLOOKUP(A109&amp;"-"&amp;E109,Sheet2!$N$2:$O$578,2,FALSE)</f>
        <v>m</v>
      </c>
      <c r="J109">
        <f>VLOOKUP(A109&amp;"-"&amp;E109,Sheet4!$A$2:$J$578,10,FALSE)</f>
        <v>0.48660891315620902</v>
      </c>
      <c r="K109" t="str">
        <f>VLOOKUP(D109&amp;"-"&amp;E109,Sheet3!$G$2:$N$600,7,FALSE)</f>
        <v>m</v>
      </c>
      <c r="L109">
        <f>VLOOKUP(A109&amp;"-"&amp;E109,Sheet4!$A$2:$J$578,9,FALSE)</f>
        <v>0.51339108684379098</v>
      </c>
      <c r="M109">
        <f t="shared" si="9"/>
        <v>0</v>
      </c>
      <c r="N109">
        <f t="shared" si="10"/>
        <v>51.339108684379099</v>
      </c>
      <c r="O109">
        <f t="shared" si="11"/>
        <v>0.63433909908246244</v>
      </c>
      <c r="P109">
        <f t="shared" si="12"/>
        <v>0</v>
      </c>
      <c r="Q109">
        <f t="shared" si="8"/>
        <v>0</v>
      </c>
      <c r="R109" t="str">
        <f t="shared" si="13"/>
        <v>27-4</v>
      </c>
      <c r="S109">
        <f t="shared" si="14"/>
        <v>0</v>
      </c>
      <c r="T109">
        <f t="shared" si="15"/>
        <v>0</v>
      </c>
    </row>
    <row r="110" spans="1:20">
      <c r="A110">
        <v>27</v>
      </c>
      <c r="B110" t="s">
        <v>234</v>
      </c>
      <c r="C110" t="s">
        <v>15</v>
      </c>
      <c r="D110">
        <v>27</v>
      </c>
      <c r="E110">
        <v>5</v>
      </c>
      <c r="F110" t="s">
        <v>243</v>
      </c>
      <c r="G110">
        <v>7</v>
      </c>
      <c r="H110" t="s">
        <v>229</v>
      </c>
      <c r="I110" t="str">
        <f>VLOOKUP(A110&amp;"-"&amp;E110,Sheet2!$N$2:$O$578,2,FALSE)</f>
        <v>m</v>
      </c>
      <c r="J110">
        <f>VLOOKUP(A110&amp;"-"&amp;E110,Sheet4!$A$2:$J$578,10,FALSE)</f>
        <v>0.53012777811421308</v>
      </c>
      <c r="K110" t="str">
        <f>VLOOKUP(D110&amp;"-"&amp;E110,Sheet3!$G$2:$N$600,7,FALSE)</f>
        <v>m</v>
      </c>
      <c r="L110">
        <f>VLOOKUP(A110&amp;"-"&amp;E110,Sheet4!$A$2:$J$578,9,FALSE)</f>
        <v>0.46987222188578698</v>
      </c>
      <c r="M110">
        <f t="shared" si="9"/>
        <v>0</v>
      </c>
      <c r="N110">
        <f t="shared" si="10"/>
        <v>53.012777811421309</v>
      </c>
      <c r="O110">
        <f t="shared" si="11"/>
        <v>0.76829288733324375</v>
      </c>
      <c r="P110">
        <f t="shared" si="12"/>
        <v>0</v>
      </c>
      <c r="Q110">
        <f t="shared" si="8"/>
        <v>0</v>
      </c>
      <c r="R110" t="str">
        <f t="shared" si="13"/>
        <v>27-5</v>
      </c>
      <c r="S110">
        <f t="shared" si="14"/>
        <v>0</v>
      </c>
      <c r="T110">
        <f t="shared" si="15"/>
        <v>0</v>
      </c>
    </row>
    <row r="111" spans="1:20">
      <c r="A111">
        <v>28</v>
      </c>
      <c r="B111" t="s">
        <v>244</v>
      </c>
      <c r="C111" t="s">
        <v>3</v>
      </c>
      <c r="D111">
        <v>28</v>
      </c>
      <c r="E111">
        <v>1</v>
      </c>
      <c r="F111" t="s">
        <v>245</v>
      </c>
      <c r="G111">
        <v>12</v>
      </c>
      <c r="H111" t="s">
        <v>238</v>
      </c>
      <c r="I111" t="str">
        <f>VLOOKUP(A111&amp;"-"&amp;E111,Sheet2!$N$2:$O$578,2,FALSE)</f>
        <v>m</v>
      </c>
      <c r="J111">
        <f>VLOOKUP(A111&amp;"-"&amp;E111,Sheet4!$A$2:$J$578,10,FALSE)</f>
        <v>0.52844442465529784</v>
      </c>
      <c r="K111" t="str">
        <f>VLOOKUP(D111&amp;"-"&amp;E111,Sheet3!$G$2:$N$600,7,FALSE)</f>
        <v>m</v>
      </c>
      <c r="L111">
        <f>VLOOKUP(A111&amp;"-"&amp;E111,Sheet4!$A$2:$J$578,9,FALSE)</f>
        <v>0.47155557534470222</v>
      </c>
      <c r="M111">
        <f t="shared" si="9"/>
        <v>0</v>
      </c>
      <c r="N111">
        <f t="shared" si="10"/>
        <v>52.844442465529781</v>
      </c>
      <c r="O111">
        <f t="shared" si="11"/>
        <v>0.75879464135777075</v>
      </c>
      <c r="P111">
        <f t="shared" si="12"/>
        <v>0</v>
      </c>
      <c r="Q111">
        <f t="shared" si="8"/>
        <v>0</v>
      </c>
      <c r="R111" t="str">
        <f t="shared" si="13"/>
        <v>28-1</v>
      </c>
      <c r="S111">
        <f t="shared" si="14"/>
        <v>0</v>
      </c>
      <c r="T111">
        <f t="shared" si="15"/>
        <v>0</v>
      </c>
    </row>
    <row r="112" spans="1:20">
      <c r="A112">
        <v>28</v>
      </c>
      <c r="B112" t="s">
        <v>244</v>
      </c>
      <c r="C112" t="s">
        <v>6</v>
      </c>
      <c r="D112">
        <v>28</v>
      </c>
      <c r="E112">
        <v>2</v>
      </c>
      <c r="F112" t="s">
        <v>246</v>
      </c>
      <c r="G112">
        <v>8</v>
      </c>
      <c r="H112" t="s">
        <v>247</v>
      </c>
      <c r="I112" t="str">
        <f>VLOOKUP(A112&amp;"-"&amp;E112,Sheet2!$N$2:$O$578,2,FALSE)</f>
        <v>m</v>
      </c>
      <c r="J112">
        <f>VLOOKUP(A112&amp;"-"&amp;E112,Sheet4!$A$2:$J$578,10,FALSE)</f>
        <v>0.52335442685619904</v>
      </c>
      <c r="K112" t="str">
        <f>VLOOKUP(D112&amp;"-"&amp;E112,Sheet3!$G$2:$N$600,7,FALSE)</f>
        <v>f</v>
      </c>
      <c r="L112">
        <f>VLOOKUP(A112&amp;"-"&amp;E112,Sheet4!$A$2:$J$578,9,FALSE)</f>
        <v>0.4766455731438009</v>
      </c>
      <c r="M112" t="str">
        <f t="shared" si="9"/>
        <v>--</v>
      </c>
      <c r="N112">
        <f t="shared" si="10"/>
        <v>52.335442685619903</v>
      </c>
      <c r="O112">
        <f t="shared" si="11"/>
        <v>0.72622288121525513</v>
      </c>
      <c r="P112">
        <f t="shared" si="12"/>
        <v>0.27377711878474487</v>
      </c>
      <c r="Q112">
        <f t="shared" si="8"/>
        <v>0.27377711878474487</v>
      </c>
      <c r="R112" t="str">
        <f t="shared" si="13"/>
        <v>28-2</v>
      </c>
      <c r="S112" t="str">
        <f t="shared" si="14"/>
        <v>--</v>
      </c>
      <c r="T112">
        <f t="shared" si="15"/>
        <v>0.27377711878474487</v>
      </c>
    </row>
    <row r="113" spans="1:20">
      <c r="A113">
        <v>28</v>
      </c>
      <c r="B113" t="s">
        <v>244</v>
      </c>
      <c r="C113" t="s">
        <v>9</v>
      </c>
      <c r="D113">
        <v>28</v>
      </c>
      <c r="E113">
        <v>3</v>
      </c>
      <c r="F113" t="s">
        <v>248</v>
      </c>
      <c r="G113">
        <v>6</v>
      </c>
      <c r="H113" t="s">
        <v>249</v>
      </c>
      <c r="I113" t="str">
        <f>VLOOKUP(A113&amp;"-"&amp;E113,Sheet2!$N$2:$O$578,2,FALSE)</f>
        <v>f</v>
      </c>
      <c r="J113">
        <f>VLOOKUP(A113&amp;"-"&amp;E113,Sheet4!$A$2:$J$578,10,FALSE)</f>
        <v>0.52451978237536545</v>
      </c>
      <c r="K113" t="str">
        <f>VLOOKUP(D113&amp;"-"&amp;E113,Sheet3!$G$2:$N$600,7,FALSE)</f>
        <v>m</v>
      </c>
      <c r="L113">
        <f>VLOOKUP(A113&amp;"-"&amp;E113,Sheet4!$A$2:$J$578,9,FALSE)</f>
        <v>0.47548021762463449</v>
      </c>
      <c r="M113" t="str">
        <f t="shared" si="9"/>
        <v>--</v>
      </c>
      <c r="N113">
        <f t="shared" si="10"/>
        <v>52.451978237536544</v>
      </c>
      <c r="O113">
        <f t="shared" si="11"/>
        <v>0.73426707756440079</v>
      </c>
      <c r="P113">
        <f t="shared" si="12"/>
        <v>0.73426707756440079</v>
      </c>
      <c r="Q113">
        <f t="shared" si="8"/>
        <v>0.73426707756440079</v>
      </c>
      <c r="R113" t="str">
        <f t="shared" si="13"/>
        <v>28-3</v>
      </c>
      <c r="S113" t="str">
        <f t="shared" si="14"/>
        <v>--</v>
      </c>
      <c r="T113">
        <f t="shared" si="15"/>
        <v>0.73426707756440079</v>
      </c>
    </row>
    <row r="114" spans="1:20">
      <c r="A114">
        <v>28</v>
      </c>
      <c r="B114" t="s">
        <v>244</v>
      </c>
      <c r="C114" t="s">
        <v>12</v>
      </c>
      <c r="D114">
        <v>28</v>
      </c>
      <c r="E114">
        <v>4</v>
      </c>
      <c r="F114" t="s">
        <v>250</v>
      </c>
      <c r="G114">
        <v>10</v>
      </c>
      <c r="H114" t="s">
        <v>251</v>
      </c>
      <c r="I114" t="str">
        <f>VLOOKUP(A114&amp;"-"&amp;E114,Sheet2!$N$2:$O$578,2,FALSE)</f>
        <v>m</v>
      </c>
      <c r="J114">
        <f>VLOOKUP(A114&amp;"-"&amp;E114,Sheet4!$A$2:$J$578,10,FALSE)</f>
        <v>0.56537259290703512</v>
      </c>
      <c r="K114" t="str">
        <f>VLOOKUP(D114&amp;"-"&amp;E114,Sheet3!$G$2:$N$600,7,FALSE)</f>
        <v>m</v>
      </c>
      <c r="L114">
        <f>VLOOKUP(A114&amp;"-"&amp;E114,Sheet4!$A$2:$J$578,9,FALSE)</f>
        <v>0.43462740709296493</v>
      </c>
      <c r="M114">
        <f t="shared" si="9"/>
        <v>0</v>
      </c>
      <c r="N114">
        <f t="shared" si="10"/>
        <v>56.53725929070351</v>
      </c>
      <c r="O114">
        <f t="shared" si="11"/>
        <v>0.89626597507614636</v>
      </c>
      <c r="P114">
        <f t="shared" si="12"/>
        <v>0</v>
      </c>
      <c r="Q114">
        <f t="shared" si="8"/>
        <v>0</v>
      </c>
      <c r="R114" t="str">
        <f t="shared" si="13"/>
        <v>28-4</v>
      </c>
      <c r="S114">
        <f t="shared" si="14"/>
        <v>0</v>
      </c>
      <c r="T114">
        <f t="shared" si="15"/>
        <v>0</v>
      </c>
    </row>
    <row r="115" spans="1:20">
      <c r="A115">
        <v>29</v>
      </c>
      <c r="B115" t="s">
        <v>252</v>
      </c>
      <c r="C115" t="s">
        <v>3</v>
      </c>
      <c r="D115">
        <v>29</v>
      </c>
      <c r="E115">
        <v>1</v>
      </c>
      <c r="F115" t="s">
        <v>253</v>
      </c>
      <c r="G115">
        <v>17</v>
      </c>
      <c r="H115" t="s">
        <v>254</v>
      </c>
      <c r="I115" t="str">
        <f>VLOOKUP(A115&amp;"-"&amp;E115,Sheet2!$N$2:$O$578,2,FALSE)</f>
        <v>m</v>
      </c>
      <c r="J115">
        <f>VLOOKUP(A115&amp;"-"&amp;E115,Sheet4!$A$2:$J$578,10,FALSE)</f>
        <v>0.40779985492611187</v>
      </c>
      <c r="K115" t="str">
        <f>VLOOKUP(D115&amp;"-"&amp;E115,Sheet3!$G$2:$N$600,7,FALSE)</f>
        <v>m</v>
      </c>
      <c r="L115">
        <f>VLOOKUP(A115&amp;"-"&amp;E115,Sheet4!$A$2:$J$578,9,FALSE)</f>
        <v>0.59220014507388807</v>
      </c>
      <c r="M115">
        <f t="shared" si="9"/>
        <v>0</v>
      </c>
      <c r="N115">
        <f t="shared" si="10"/>
        <v>59.220014507388811</v>
      </c>
      <c r="O115">
        <f t="shared" si="11"/>
        <v>0.95307141614327384</v>
      </c>
      <c r="P115">
        <f t="shared" si="12"/>
        <v>0</v>
      </c>
      <c r="Q115">
        <f t="shared" si="8"/>
        <v>0</v>
      </c>
      <c r="R115" t="str">
        <f t="shared" si="13"/>
        <v>29-1</v>
      </c>
      <c r="S115">
        <f t="shared" si="14"/>
        <v>0</v>
      </c>
      <c r="T115">
        <f t="shared" si="15"/>
        <v>0</v>
      </c>
    </row>
    <row r="116" spans="1:20">
      <c r="A116">
        <v>29</v>
      </c>
      <c r="B116" t="s">
        <v>252</v>
      </c>
      <c r="C116" t="s">
        <v>6</v>
      </c>
      <c r="D116">
        <v>29</v>
      </c>
      <c r="E116">
        <v>2</v>
      </c>
      <c r="F116" t="s">
        <v>255</v>
      </c>
      <c r="G116">
        <v>5</v>
      </c>
      <c r="H116" t="s">
        <v>203</v>
      </c>
      <c r="I116" t="str">
        <f>VLOOKUP(A116&amp;"-"&amp;E116,Sheet2!$N$2:$O$578,2,FALSE)</f>
        <v>m</v>
      </c>
      <c r="J116">
        <f>VLOOKUP(A116&amp;"-"&amp;E116,Sheet4!$A$2:$J$578,10,FALSE)</f>
        <v>0.37382059576762366</v>
      </c>
      <c r="K116" t="str">
        <f>VLOOKUP(D116&amp;"-"&amp;E116,Sheet3!$G$2:$N$600,7,FALSE)</f>
        <v>f</v>
      </c>
      <c r="L116">
        <f>VLOOKUP(A116&amp;"-"&amp;E116,Sheet4!$A$2:$J$578,9,FALSE)</f>
        <v>0.62617940423237628</v>
      </c>
      <c r="M116" t="str">
        <f t="shared" si="9"/>
        <v>--</v>
      </c>
      <c r="N116">
        <f t="shared" si="10"/>
        <v>62.617940423237627</v>
      </c>
      <c r="O116">
        <f t="shared" si="11"/>
        <v>1</v>
      </c>
      <c r="P116">
        <f t="shared" si="12"/>
        <v>1</v>
      </c>
      <c r="Q116">
        <f t="shared" si="8"/>
        <v>1</v>
      </c>
      <c r="R116" t="str">
        <f t="shared" si="13"/>
        <v>29-2</v>
      </c>
      <c r="S116" t="str">
        <f t="shared" si="14"/>
        <v>--</v>
      </c>
      <c r="T116">
        <f t="shared" si="15"/>
        <v>1</v>
      </c>
    </row>
    <row r="117" spans="1:20">
      <c r="A117">
        <v>29</v>
      </c>
      <c r="B117" t="s">
        <v>252</v>
      </c>
      <c r="C117" t="s">
        <v>9</v>
      </c>
      <c r="D117">
        <v>29</v>
      </c>
      <c r="E117">
        <v>3</v>
      </c>
      <c r="F117" t="s">
        <v>256</v>
      </c>
      <c r="G117">
        <v>11</v>
      </c>
      <c r="H117" t="s">
        <v>257</v>
      </c>
      <c r="I117" t="str">
        <f>VLOOKUP(A117&amp;"-"&amp;E117,Sheet2!$N$2:$O$578,2,FALSE)</f>
        <v>f</v>
      </c>
      <c r="J117">
        <f>VLOOKUP(A117&amp;"-"&amp;E117,Sheet4!$A$2:$J$578,10,FALSE)</f>
        <v>0.44123554560844741</v>
      </c>
      <c r="K117" t="str">
        <f>VLOOKUP(D117&amp;"-"&amp;E117,Sheet3!$G$2:$N$600,7,FALSE)</f>
        <v>f</v>
      </c>
      <c r="L117">
        <f>VLOOKUP(A117&amp;"-"&amp;E117,Sheet4!$A$2:$J$578,9,FALSE)</f>
        <v>0.55876445439155265</v>
      </c>
      <c r="M117">
        <f t="shared" si="9"/>
        <v>1</v>
      </c>
      <c r="N117">
        <f t="shared" si="10"/>
        <v>55.876445439155262</v>
      </c>
      <c r="O117">
        <f t="shared" si="11"/>
        <v>0.87866128063676752</v>
      </c>
      <c r="P117">
        <f t="shared" si="12"/>
        <v>1</v>
      </c>
      <c r="Q117">
        <f t="shared" si="8"/>
        <v>1</v>
      </c>
      <c r="R117" t="str">
        <f t="shared" si="13"/>
        <v>29-3</v>
      </c>
      <c r="S117">
        <f t="shared" si="14"/>
        <v>1</v>
      </c>
      <c r="T117">
        <f t="shared" si="15"/>
        <v>1</v>
      </c>
    </row>
    <row r="118" spans="1:20">
      <c r="A118">
        <v>29</v>
      </c>
      <c r="B118" t="s">
        <v>252</v>
      </c>
      <c r="C118" t="s">
        <v>12</v>
      </c>
      <c r="D118">
        <v>29</v>
      </c>
      <c r="E118">
        <v>4</v>
      </c>
      <c r="F118" t="s">
        <v>258</v>
      </c>
      <c r="G118">
        <v>6</v>
      </c>
      <c r="H118" t="s">
        <v>259</v>
      </c>
      <c r="I118" t="str">
        <f>VLOOKUP(A118&amp;"-"&amp;E118,Sheet2!$N$2:$O$578,2,FALSE)</f>
        <v>f</v>
      </c>
      <c r="J118">
        <f>VLOOKUP(A118&amp;"-"&amp;E118,Sheet4!$A$2:$J$578,10,FALSE)</f>
        <v>0.39285980806256621</v>
      </c>
      <c r="K118" t="str">
        <f>VLOOKUP(D118&amp;"-"&amp;E118,Sheet3!$G$2:$N$600,7,FALSE)</f>
        <v>f</v>
      </c>
      <c r="L118">
        <f>VLOOKUP(A118&amp;"-"&amp;E118,Sheet4!$A$2:$J$578,9,FALSE)</f>
        <v>0.60714019193743374</v>
      </c>
      <c r="M118">
        <f t="shared" si="9"/>
        <v>1</v>
      </c>
      <c r="N118">
        <f t="shared" si="10"/>
        <v>60.714019193743376</v>
      </c>
      <c r="O118">
        <f t="shared" si="11"/>
        <v>0.97788057028974662</v>
      </c>
      <c r="P118">
        <f t="shared" si="12"/>
        <v>1</v>
      </c>
      <c r="Q118">
        <f t="shared" si="8"/>
        <v>1</v>
      </c>
      <c r="R118" t="str">
        <f t="shared" si="13"/>
        <v>29-4</v>
      </c>
      <c r="S118">
        <f t="shared" si="14"/>
        <v>1</v>
      </c>
      <c r="T118">
        <f t="shared" si="15"/>
        <v>1</v>
      </c>
    </row>
    <row r="119" spans="1:20">
      <c r="A119">
        <v>29</v>
      </c>
      <c r="B119" t="s">
        <v>252</v>
      </c>
      <c r="C119" t="s">
        <v>15</v>
      </c>
      <c r="D119">
        <v>29</v>
      </c>
      <c r="E119">
        <v>5</v>
      </c>
      <c r="F119" t="s">
        <v>260</v>
      </c>
      <c r="G119">
        <v>8</v>
      </c>
      <c r="H119" t="s">
        <v>219</v>
      </c>
      <c r="I119" t="str">
        <f>VLOOKUP(A119&amp;"-"&amp;E119,Sheet2!$N$2:$O$578,2,FALSE)</f>
        <v>m</v>
      </c>
      <c r="J119">
        <f>VLOOKUP(A119&amp;"-"&amp;E119,Sheet4!$A$2:$J$578,10,FALSE)</f>
        <v>0.4461792725367158</v>
      </c>
      <c r="K119" t="str">
        <f>VLOOKUP(D119&amp;"-"&amp;E119,Sheet3!$G$2:$N$600,7,FALSE)</f>
        <v>f</v>
      </c>
      <c r="L119">
        <f>VLOOKUP(A119&amp;"-"&amp;E119,Sheet4!$A$2:$J$578,9,FALSE)</f>
        <v>0.55382072746328415</v>
      </c>
      <c r="M119" t="str">
        <f t="shared" si="9"/>
        <v>--</v>
      </c>
      <c r="N119">
        <f t="shared" si="10"/>
        <v>55.382072746328411</v>
      </c>
      <c r="O119">
        <f t="shared" si="11"/>
        <v>0.86414375356757545</v>
      </c>
      <c r="P119">
        <f t="shared" si="12"/>
        <v>0.86414375356757545</v>
      </c>
      <c r="Q119">
        <f t="shared" si="8"/>
        <v>0.86414375356757545</v>
      </c>
      <c r="R119" t="str">
        <f t="shared" si="13"/>
        <v>29-5</v>
      </c>
      <c r="S119" t="str">
        <f t="shared" si="14"/>
        <v>--</v>
      </c>
      <c r="T119">
        <f t="shared" si="15"/>
        <v>0.86414375356757545</v>
      </c>
    </row>
    <row r="120" spans="1:20">
      <c r="A120">
        <v>29</v>
      </c>
      <c r="B120" t="s">
        <v>252</v>
      </c>
      <c r="C120" t="s">
        <v>55</v>
      </c>
      <c r="D120">
        <v>29</v>
      </c>
      <c r="E120">
        <v>6</v>
      </c>
      <c r="F120" t="s">
        <v>261</v>
      </c>
      <c r="G120">
        <v>10</v>
      </c>
      <c r="H120" t="s">
        <v>107</v>
      </c>
      <c r="I120" t="str">
        <f>VLOOKUP(A120&amp;"-"&amp;E120,Sheet2!$N$2:$O$578,2,FALSE)</f>
        <v>m</v>
      </c>
      <c r="J120">
        <f>VLOOKUP(A120&amp;"-"&amp;E120,Sheet4!$A$2:$J$578,10,FALSE)</f>
        <v>0.40744075238583322</v>
      </c>
      <c r="K120" t="str">
        <f>VLOOKUP(D120&amp;"-"&amp;E120,Sheet3!$G$2:$N$600,7,FALSE)</f>
        <v>m</v>
      </c>
      <c r="L120">
        <f>VLOOKUP(A120&amp;"-"&amp;E120,Sheet4!$A$2:$J$578,9,FALSE)</f>
        <v>0.59255924761416678</v>
      </c>
      <c r="M120">
        <f t="shared" si="9"/>
        <v>0</v>
      </c>
      <c r="N120">
        <f t="shared" si="10"/>
        <v>59.255924761416679</v>
      </c>
      <c r="O120">
        <f t="shared" si="11"/>
        <v>0.95371358987520627</v>
      </c>
      <c r="P120">
        <f t="shared" si="12"/>
        <v>0</v>
      </c>
      <c r="Q120">
        <f t="shared" si="8"/>
        <v>0</v>
      </c>
      <c r="R120" t="str">
        <f t="shared" si="13"/>
        <v>29-6</v>
      </c>
      <c r="S120">
        <f t="shared" si="14"/>
        <v>0</v>
      </c>
      <c r="T120">
        <f t="shared" si="15"/>
        <v>0</v>
      </c>
    </row>
    <row r="121" spans="1:20">
      <c r="A121">
        <v>29</v>
      </c>
      <c r="B121" t="s">
        <v>252</v>
      </c>
      <c r="C121" t="s">
        <v>58</v>
      </c>
      <c r="D121">
        <v>29</v>
      </c>
      <c r="E121">
        <v>7</v>
      </c>
      <c r="F121" t="s">
        <v>262</v>
      </c>
      <c r="G121">
        <v>7</v>
      </c>
      <c r="H121" t="s">
        <v>168</v>
      </c>
      <c r="I121" t="str">
        <f>VLOOKUP(A121&amp;"-"&amp;E121,Sheet2!$N$2:$O$578,2,FALSE)</f>
        <v>m</v>
      </c>
      <c r="J121">
        <f>VLOOKUP(A121&amp;"-"&amp;E121,Sheet4!$A$2:$J$578,10,FALSE)</f>
        <v>0.4104531475553882</v>
      </c>
      <c r="K121" t="str">
        <f>VLOOKUP(D121&amp;"-"&amp;E121,Sheet3!$G$2:$N$600,7,FALSE)</f>
        <v>f</v>
      </c>
      <c r="L121">
        <f>VLOOKUP(A121&amp;"-"&amp;E121,Sheet4!$A$2:$J$578,9,FALSE)</f>
        <v>0.5895468524446118</v>
      </c>
      <c r="M121" t="str">
        <f t="shared" si="9"/>
        <v>--</v>
      </c>
      <c r="N121">
        <f t="shared" si="10"/>
        <v>58.954685244461182</v>
      </c>
      <c r="O121">
        <f t="shared" si="11"/>
        <v>0.94824762161913889</v>
      </c>
      <c r="P121">
        <f t="shared" si="12"/>
        <v>0.94824762161913889</v>
      </c>
      <c r="Q121">
        <f t="shared" si="8"/>
        <v>0.94824762161913889</v>
      </c>
      <c r="R121" t="str">
        <f t="shared" si="13"/>
        <v>29-7</v>
      </c>
      <c r="S121" t="str">
        <f t="shared" si="14"/>
        <v>--</v>
      </c>
      <c r="T121">
        <f t="shared" si="15"/>
        <v>0.94824762161913889</v>
      </c>
    </row>
    <row r="122" spans="1:20">
      <c r="A122">
        <v>29</v>
      </c>
      <c r="B122" t="s">
        <v>252</v>
      </c>
      <c r="C122" t="s">
        <v>60</v>
      </c>
      <c r="D122">
        <v>29</v>
      </c>
      <c r="E122">
        <v>8</v>
      </c>
      <c r="F122" t="s">
        <v>263</v>
      </c>
      <c r="G122">
        <v>5</v>
      </c>
      <c r="H122" t="s">
        <v>264</v>
      </c>
      <c r="I122" t="str">
        <f>VLOOKUP(A122&amp;"-"&amp;E122,Sheet2!$N$2:$O$578,2,FALSE)</f>
        <v>m</v>
      </c>
      <c r="J122">
        <f>VLOOKUP(A122&amp;"-"&amp;E122,Sheet4!$A$2:$J$578,10,FALSE)</f>
        <v>0.40214859890316279</v>
      </c>
      <c r="K122" t="str">
        <f>VLOOKUP(D122&amp;"-"&amp;E122,Sheet3!$G$2:$N$600,7,FALSE)</f>
        <v>m</v>
      </c>
      <c r="L122">
        <f>VLOOKUP(A122&amp;"-"&amp;E122,Sheet4!$A$2:$J$578,9,FALSE)</f>
        <v>0.59785140109683721</v>
      </c>
      <c r="M122">
        <f t="shared" si="9"/>
        <v>0</v>
      </c>
      <c r="N122">
        <f t="shared" si="10"/>
        <v>59.785140109683724</v>
      </c>
      <c r="O122">
        <f t="shared" si="11"/>
        <v>0.96289888471273177</v>
      </c>
      <c r="P122">
        <f t="shared" si="12"/>
        <v>0</v>
      </c>
      <c r="Q122">
        <f t="shared" si="8"/>
        <v>0</v>
      </c>
      <c r="R122" t="str">
        <f t="shared" si="13"/>
        <v>29-8</v>
      </c>
      <c r="S122">
        <f t="shared" si="14"/>
        <v>0</v>
      </c>
      <c r="T122">
        <f t="shared" si="15"/>
        <v>0</v>
      </c>
    </row>
    <row r="123" spans="1:20">
      <c r="A123">
        <v>30</v>
      </c>
      <c r="B123" t="s">
        <v>265</v>
      </c>
      <c r="C123" t="s">
        <v>3</v>
      </c>
      <c r="D123">
        <v>30</v>
      </c>
      <c r="E123">
        <v>1</v>
      </c>
      <c r="F123" t="s">
        <v>266</v>
      </c>
      <c r="G123">
        <v>5</v>
      </c>
      <c r="H123" t="s">
        <v>267</v>
      </c>
      <c r="I123" t="str">
        <f>VLOOKUP(A123&amp;"-"&amp;E123,Sheet2!$N$2:$O$578,2,FALSE)</f>
        <v>m</v>
      </c>
      <c r="J123">
        <f>VLOOKUP(A123&amp;"-"&amp;E123,Sheet4!$A$2:$J$578,10,FALSE)</f>
        <v>0.52221134720424334</v>
      </c>
      <c r="K123" t="str">
        <f>VLOOKUP(D123&amp;"-"&amp;E123,Sheet3!$G$2:$N$600,7,FALSE)</f>
        <v>f</v>
      </c>
      <c r="L123">
        <f>VLOOKUP(A123&amp;"-"&amp;E123,Sheet4!$A$2:$J$578,9,FALSE)</f>
        <v>0.47778865279575666</v>
      </c>
      <c r="M123" t="str">
        <f t="shared" si="9"/>
        <v>--</v>
      </c>
      <c r="N123">
        <f t="shared" si="10"/>
        <v>52.221134720424331</v>
      </c>
      <c r="O123">
        <f t="shared" si="11"/>
        <v>0.71793260674329928</v>
      </c>
      <c r="P123">
        <f t="shared" si="12"/>
        <v>0.28206739325670072</v>
      </c>
      <c r="Q123">
        <f t="shared" si="8"/>
        <v>0.28206739325670072</v>
      </c>
      <c r="R123" t="str">
        <f t="shared" si="13"/>
        <v>30-1</v>
      </c>
      <c r="S123" t="str">
        <f t="shared" si="14"/>
        <v>--</v>
      </c>
      <c r="T123">
        <f t="shared" si="15"/>
        <v>0.28206739325670072</v>
      </c>
    </row>
    <row r="124" spans="1:20">
      <c r="A124">
        <v>30</v>
      </c>
      <c r="B124" t="s">
        <v>265</v>
      </c>
      <c r="C124" t="s">
        <v>6</v>
      </c>
      <c r="D124">
        <v>30</v>
      </c>
      <c r="E124">
        <v>2</v>
      </c>
      <c r="F124" t="s">
        <v>268</v>
      </c>
      <c r="G124">
        <v>8</v>
      </c>
      <c r="H124" t="s">
        <v>269</v>
      </c>
      <c r="I124" t="str">
        <f>VLOOKUP(A124&amp;"-"&amp;E124,Sheet2!$N$2:$O$578,2,FALSE)</f>
        <v>m</v>
      </c>
      <c r="J124">
        <f>VLOOKUP(A124&amp;"-"&amp;E124,Sheet4!$A$2:$J$578,10,FALSE)</f>
        <v>0.56031122361820751</v>
      </c>
      <c r="K124" t="str">
        <f>VLOOKUP(D124&amp;"-"&amp;E124,Sheet3!$G$2:$N$600,7,FALSE)</f>
        <v>f</v>
      </c>
      <c r="L124">
        <f>VLOOKUP(A124&amp;"-"&amp;E124,Sheet4!$A$2:$J$578,9,FALSE)</f>
        <v>0.43968877638179249</v>
      </c>
      <c r="M124" t="str">
        <f t="shared" si="9"/>
        <v>--</v>
      </c>
      <c r="N124">
        <f t="shared" si="10"/>
        <v>56.031122361820749</v>
      </c>
      <c r="O124">
        <f t="shared" si="11"/>
        <v>0.88295335193187463</v>
      </c>
      <c r="P124">
        <f t="shared" si="12"/>
        <v>0.11704664806812537</v>
      </c>
      <c r="Q124">
        <f t="shared" si="8"/>
        <v>0.11704664806812537</v>
      </c>
      <c r="R124" t="str">
        <f t="shared" si="13"/>
        <v>30-2</v>
      </c>
      <c r="S124" t="str">
        <f t="shared" si="14"/>
        <v>--</v>
      </c>
      <c r="T124">
        <f t="shared" si="15"/>
        <v>0.11704664806812537</v>
      </c>
    </row>
    <row r="125" spans="1:20">
      <c r="A125">
        <v>30</v>
      </c>
      <c r="B125" t="s">
        <v>265</v>
      </c>
      <c r="C125" t="s">
        <v>9</v>
      </c>
      <c r="D125">
        <v>30</v>
      </c>
      <c r="E125">
        <v>3</v>
      </c>
      <c r="F125" t="s">
        <v>270</v>
      </c>
      <c r="G125">
        <v>10</v>
      </c>
      <c r="H125" t="s">
        <v>158</v>
      </c>
      <c r="I125" t="str">
        <f>VLOOKUP(A125&amp;"-"&amp;E125,Sheet2!$N$2:$O$578,2,FALSE)</f>
        <v>m</v>
      </c>
      <c r="J125">
        <f>VLOOKUP(A125&amp;"-"&amp;E125,Sheet4!$A$2:$J$578,10,FALSE)</f>
        <v>0.55301596474752579</v>
      </c>
      <c r="K125" t="str">
        <f>VLOOKUP(D125&amp;"-"&amp;E125,Sheet3!$G$2:$N$600,7,FALSE)</f>
        <v>m</v>
      </c>
      <c r="L125">
        <f>VLOOKUP(A125&amp;"-"&amp;E125,Sheet4!$A$2:$J$578,9,FALSE)</f>
        <v>0.44698403525247415</v>
      </c>
      <c r="M125">
        <f t="shared" si="9"/>
        <v>0</v>
      </c>
      <c r="N125">
        <f t="shared" si="10"/>
        <v>55.301596474752579</v>
      </c>
      <c r="O125">
        <f t="shared" si="11"/>
        <v>0.86165492107984676</v>
      </c>
      <c r="P125">
        <f t="shared" si="12"/>
        <v>0</v>
      </c>
      <c r="Q125">
        <f t="shared" si="8"/>
        <v>0</v>
      </c>
      <c r="R125" t="str">
        <f t="shared" si="13"/>
        <v>30-3</v>
      </c>
      <c r="S125">
        <f t="shared" si="14"/>
        <v>0</v>
      </c>
      <c r="T125">
        <f t="shared" si="15"/>
        <v>0</v>
      </c>
    </row>
    <row r="126" spans="1:20">
      <c r="A126">
        <v>30</v>
      </c>
      <c r="B126" t="s">
        <v>265</v>
      </c>
      <c r="C126" t="s">
        <v>12</v>
      </c>
      <c r="D126">
        <v>30</v>
      </c>
      <c r="E126">
        <v>4</v>
      </c>
      <c r="F126" t="s">
        <v>271</v>
      </c>
      <c r="G126">
        <v>4</v>
      </c>
      <c r="H126" t="s">
        <v>272</v>
      </c>
      <c r="I126" t="str">
        <f>VLOOKUP(A126&amp;"-"&amp;E126,Sheet2!$N$2:$O$578,2,FALSE)</f>
        <v>m</v>
      </c>
      <c r="J126">
        <f>VLOOKUP(A126&amp;"-"&amp;E126,Sheet4!$A$2:$J$578,10,FALSE)</f>
        <v>0.48311630659958565</v>
      </c>
      <c r="K126" t="str">
        <f>VLOOKUP(D126&amp;"-"&amp;E126,Sheet3!$G$2:$N$600,7,FALSE)</f>
        <v>m</v>
      </c>
      <c r="L126">
        <f>VLOOKUP(A126&amp;"-"&amp;E126,Sheet4!$A$2:$J$578,9,FALSE)</f>
        <v>0.51688369340041429</v>
      </c>
      <c r="M126">
        <f t="shared" si="9"/>
        <v>0</v>
      </c>
      <c r="N126">
        <f t="shared" si="10"/>
        <v>51.688369340041426</v>
      </c>
      <c r="O126">
        <f t="shared" si="11"/>
        <v>0.67262567660612693</v>
      </c>
      <c r="P126">
        <f t="shared" si="12"/>
        <v>0</v>
      </c>
      <c r="Q126">
        <f t="shared" si="8"/>
        <v>0</v>
      </c>
      <c r="R126" t="str">
        <f t="shared" si="13"/>
        <v>30-4</v>
      </c>
      <c r="S126">
        <f t="shared" si="14"/>
        <v>0</v>
      </c>
      <c r="T126">
        <f t="shared" si="15"/>
        <v>0</v>
      </c>
    </row>
    <row r="127" spans="1:20">
      <c r="A127">
        <v>30</v>
      </c>
      <c r="B127" t="s">
        <v>265</v>
      </c>
      <c r="C127" t="s">
        <v>15</v>
      </c>
      <c r="D127">
        <v>30</v>
      </c>
      <c r="E127">
        <v>5</v>
      </c>
      <c r="F127" t="s">
        <v>273</v>
      </c>
      <c r="G127">
        <v>13</v>
      </c>
      <c r="H127" t="s">
        <v>274</v>
      </c>
      <c r="I127" t="str">
        <f>VLOOKUP(A127&amp;"-"&amp;E127,Sheet2!$N$2:$O$578,2,FALSE)</f>
        <v>m</v>
      </c>
      <c r="J127">
        <f>VLOOKUP(A127&amp;"-"&amp;E127,Sheet4!$A$2:$J$578,10,FALSE)</f>
        <v>0.43269799766049682</v>
      </c>
      <c r="K127" t="str">
        <f>VLOOKUP(D127&amp;"-"&amp;E127,Sheet3!$G$2:$N$600,7,FALSE)</f>
        <v>m</v>
      </c>
      <c r="L127">
        <f>VLOOKUP(A127&amp;"-"&amp;E127,Sheet4!$A$2:$J$578,9,FALSE)</f>
        <v>0.56730200233950323</v>
      </c>
      <c r="M127">
        <f t="shared" si="9"/>
        <v>0</v>
      </c>
      <c r="N127">
        <f t="shared" si="10"/>
        <v>56.73020023395032</v>
      </c>
      <c r="O127">
        <f t="shared" si="11"/>
        <v>0.90107112876276241</v>
      </c>
      <c r="P127">
        <f t="shared" si="12"/>
        <v>0</v>
      </c>
      <c r="Q127">
        <f t="shared" si="8"/>
        <v>0</v>
      </c>
      <c r="R127" t="str">
        <f t="shared" si="13"/>
        <v>30-5</v>
      </c>
      <c r="S127">
        <f t="shared" si="14"/>
        <v>0</v>
      </c>
      <c r="T127">
        <f t="shared" si="15"/>
        <v>0</v>
      </c>
    </row>
    <row r="128" spans="1:20">
      <c r="A128">
        <v>30</v>
      </c>
      <c r="B128" t="s">
        <v>265</v>
      </c>
      <c r="C128" t="s">
        <v>55</v>
      </c>
      <c r="D128">
        <v>30</v>
      </c>
      <c r="E128">
        <v>6</v>
      </c>
      <c r="F128" t="s">
        <v>275</v>
      </c>
      <c r="G128">
        <v>7</v>
      </c>
      <c r="H128" t="s">
        <v>229</v>
      </c>
      <c r="I128" t="str">
        <f>VLOOKUP(A128&amp;"-"&amp;E128,Sheet2!$N$2:$O$578,2,FALSE)</f>
        <v>m</v>
      </c>
      <c r="J128">
        <f>VLOOKUP(A128&amp;"-"&amp;E128,Sheet4!$A$2:$J$578,10,FALSE)</f>
        <v>0.53079193725225604</v>
      </c>
      <c r="K128" t="str">
        <f>VLOOKUP(D128&amp;"-"&amp;E128,Sheet3!$G$2:$N$600,7,FALSE)</f>
        <v>m</v>
      </c>
      <c r="L128">
        <f>VLOOKUP(A128&amp;"-"&amp;E128,Sheet4!$A$2:$J$578,9,FALSE)</f>
        <v>0.46920806274774396</v>
      </c>
      <c r="M128">
        <f t="shared" si="9"/>
        <v>0</v>
      </c>
      <c r="N128">
        <f t="shared" si="10"/>
        <v>53.079193725225608</v>
      </c>
      <c r="O128">
        <f t="shared" si="11"/>
        <v>0.77189511811365441</v>
      </c>
      <c r="P128">
        <f t="shared" si="12"/>
        <v>0</v>
      </c>
      <c r="Q128">
        <f t="shared" si="8"/>
        <v>0</v>
      </c>
      <c r="R128" t="str">
        <f t="shared" si="13"/>
        <v>30-6</v>
      </c>
      <c r="S128">
        <f t="shared" si="14"/>
        <v>0</v>
      </c>
      <c r="T128">
        <f t="shared" si="15"/>
        <v>0</v>
      </c>
    </row>
    <row r="129" spans="1:20">
      <c r="A129">
        <v>31</v>
      </c>
      <c r="B129" t="s">
        <v>276</v>
      </c>
      <c r="C129" t="s">
        <v>3</v>
      </c>
      <c r="D129">
        <v>31</v>
      </c>
      <c r="E129">
        <v>1</v>
      </c>
      <c r="F129" t="s">
        <v>277</v>
      </c>
      <c r="G129">
        <v>6</v>
      </c>
      <c r="H129" t="s">
        <v>278</v>
      </c>
      <c r="I129" t="str">
        <f>VLOOKUP(A129&amp;"-"&amp;E129,Sheet2!$N$2:$O$578,2,FALSE)</f>
        <v>m</v>
      </c>
      <c r="J129">
        <f>VLOOKUP(A129&amp;"-"&amp;E129,Sheet4!$A$2:$J$578,10,FALSE)</f>
        <v>0.38333218564935961</v>
      </c>
      <c r="K129" t="str">
        <f>VLOOKUP(D129&amp;"-"&amp;E129,Sheet3!$G$2:$N$600,7,FALSE)</f>
        <v>f</v>
      </c>
      <c r="L129">
        <f>VLOOKUP(A129&amp;"-"&amp;E129,Sheet4!$A$2:$J$578,9,FALSE)</f>
        <v>0.61666781435064044</v>
      </c>
      <c r="M129" t="str">
        <f t="shared" si="9"/>
        <v>--</v>
      </c>
      <c r="N129">
        <f t="shared" si="10"/>
        <v>61.666781435064046</v>
      </c>
      <c r="O129">
        <f t="shared" si="11"/>
        <v>0.99195437478259296</v>
      </c>
      <c r="P129">
        <f t="shared" si="12"/>
        <v>0.99195437478259296</v>
      </c>
      <c r="Q129">
        <f t="shared" si="8"/>
        <v>0.99195437478259296</v>
      </c>
      <c r="R129" t="str">
        <f t="shared" si="13"/>
        <v>31-1</v>
      </c>
      <c r="S129" t="str">
        <f t="shared" si="14"/>
        <v>--</v>
      </c>
      <c r="T129">
        <f t="shared" si="15"/>
        <v>0.99195437478259296</v>
      </c>
    </row>
    <row r="130" spans="1:20">
      <c r="A130">
        <v>31</v>
      </c>
      <c r="B130" t="s">
        <v>276</v>
      </c>
      <c r="C130" t="s">
        <v>6</v>
      </c>
      <c r="D130">
        <v>31</v>
      </c>
      <c r="E130">
        <v>2</v>
      </c>
      <c r="F130" t="s">
        <v>279</v>
      </c>
      <c r="G130">
        <v>8</v>
      </c>
      <c r="H130" t="s">
        <v>86</v>
      </c>
      <c r="I130" t="str">
        <f>VLOOKUP(A130&amp;"-"&amp;E130,Sheet2!$N$2:$O$578,2,FALSE)</f>
        <v>m</v>
      </c>
      <c r="J130">
        <f>VLOOKUP(A130&amp;"-"&amp;E130,Sheet4!$A$2:$J$578,10,FALSE)</f>
        <v>0.41239090821904673</v>
      </c>
      <c r="K130" t="str">
        <f>VLOOKUP(D130&amp;"-"&amp;E130,Sheet3!$G$2:$N$600,7,FALSE)</f>
        <v>m</v>
      </c>
      <c r="L130">
        <f>VLOOKUP(A130&amp;"-"&amp;E130,Sheet4!$A$2:$J$578,9,FALSE)</f>
        <v>0.58760909178095333</v>
      </c>
      <c r="M130">
        <f t="shared" si="9"/>
        <v>0</v>
      </c>
      <c r="N130">
        <f t="shared" si="10"/>
        <v>58.760909178095332</v>
      </c>
      <c r="O130">
        <f t="shared" si="11"/>
        <v>0.9446335082951357</v>
      </c>
      <c r="P130">
        <f t="shared" si="12"/>
        <v>0</v>
      </c>
      <c r="Q130">
        <f t="shared" ref="Q130:Q193" si="16">IF(ISNA(P130),"",P130)</f>
        <v>0</v>
      </c>
      <c r="R130" t="str">
        <f t="shared" si="13"/>
        <v>31-2</v>
      </c>
      <c r="S130">
        <f t="shared" si="14"/>
        <v>0</v>
      </c>
      <c r="T130">
        <f t="shared" si="15"/>
        <v>0</v>
      </c>
    </row>
    <row r="131" spans="1:20">
      <c r="A131">
        <v>31</v>
      </c>
      <c r="B131" t="s">
        <v>276</v>
      </c>
      <c r="C131" t="s">
        <v>9</v>
      </c>
      <c r="D131">
        <v>31</v>
      </c>
      <c r="E131">
        <v>3</v>
      </c>
      <c r="F131" t="s">
        <v>280</v>
      </c>
      <c r="G131">
        <v>9</v>
      </c>
      <c r="H131" t="s">
        <v>78</v>
      </c>
      <c r="I131" t="str">
        <f>VLOOKUP(A131&amp;"-"&amp;E131,Sheet2!$N$2:$O$578,2,FALSE)</f>
        <v>m</v>
      </c>
      <c r="J131">
        <f>VLOOKUP(A131&amp;"-"&amp;E131,Sheet4!$A$2:$J$578,10,FALSE)</f>
        <v>0.47337667967056785</v>
      </c>
      <c r="K131" t="str">
        <f>VLOOKUP(D131&amp;"-"&amp;E131,Sheet3!$G$2:$N$600,7,FALSE)</f>
        <v>m</v>
      </c>
      <c r="L131">
        <f>VLOOKUP(A131&amp;"-"&amp;E131,Sheet4!$A$2:$J$578,9,FALSE)</f>
        <v>0.52662332032943215</v>
      </c>
      <c r="M131">
        <f t="shared" ref="M131:M194" si="17">IF(I131&amp;K131="mm",0,IF(I131&amp;K131="ff",1,"--"))</f>
        <v>0</v>
      </c>
      <c r="N131">
        <f t="shared" ref="N131:N194" si="18">100*MAX(L131,J131)</f>
        <v>52.662332032943212</v>
      </c>
      <c r="O131">
        <f t="shared" ref="O131:O194" si="19">MIN(1,MAX(0.5,0.1652*LN(N131-50) + 0.5861))</f>
        <v>0.74786424355502246</v>
      </c>
      <c r="P131">
        <f t="shared" ref="P131:P194" si="20">IF(M131="--",IF(OR(AND(L131=MAX(L131,J131),K131="f"),AND(J131=MAX(L131,J131),I131="f")),O131,1-O131),M131)</f>
        <v>0</v>
      </c>
      <c r="Q131">
        <f t="shared" si="16"/>
        <v>0</v>
      </c>
      <c r="R131" t="str">
        <f t="shared" ref="R131:R194" si="21">A131&amp;"-"&amp;E131</f>
        <v>31-3</v>
      </c>
      <c r="S131">
        <f t="shared" ref="S131:S194" si="22">M131</f>
        <v>0</v>
      </c>
      <c r="T131">
        <f t="shared" ref="T131:T194" si="23">Q131</f>
        <v>0</v>
      </c>
    </row>
    <row r="132" spans="1:20">
      <c r="A132">
        <v>31</v>
      </c>
      <c r="B132" t="s">
        <v>276</v>
      </c>
      <c r="C132" t="s">
        <v>12</v>
      </c>
      <c r="D132">
        <v>31</v>
      </c>
      <c r="E132">
        <v>4</v>
      </c>
      <c r="F132" t="s">
        <v>281</v>
      </c>
      <c r="G132">
        <v>9</v>
      </c>
      <c r="H132" t="s">
        <v>282</v>
      </c>
      <c r="I132" t="str">
        <f>VLOOKUP(A132&amp;"-"&amp;E132,Sheet2!$N$2:$O$578,2,FALSE)</f>
        <v>m</v>
      </c>
      <c r="J132">
        <f>VLOOKUP(A132&amp;"-"&amp;E132,Sheet4!$A$2:$J$578,10,FALSE)</f>
        <v>0.35661538461538461</v>
      </c>
      <c r="K132" t="str">
        <f>VLOOKUP(D132&amp;"-"&amp;E132,Sheet3!$G$2:$N$600,7,FALSE)</f>
        <v>f</v>
      </c>
      <c r="L132">
        <f>VLOOKUP(A132&amp;"-"&amp;E132,Sheet4!$A$2:$J$578,9,FALSE)</f>
        <v>0.64338461538461533</v>
      </c>
      <c r="M132" t="str">
        <f t="shared" si="17"/>
        <v>--</v>
      </c>
      <c r="N132">
        <f t="shared" si="18"/>
        <v>64.33846153846153</v>
      </c>
      <c r="O132">
        <f t="shared" si="19"/>
        <v>1</v>
      </c>
      <c r="P132">
        <f t="shared" si="20"/>
        <v>1</v>
      </c>
      <c r="Q132">
        <f t="shared" si="16"/>
        <v>1</v>
      </c>
      <c r="R132" t="str">
        <f t="shared" si="21"/>
        <v>31-4</v>
      </c>
      <c r="S132" t="str">
        <f t="shared" si="22"/>
        <v>--</v>
      </c>
      <c r="T132">
        <f t="shared" si="23"/>
        <v>1</v>
      </c>
    </row>
    <row r="133" spans="1:20">
      <c r="A133">
        <v>31</v>
      </c>
      <c r="B133" t="s">
        <v>276</v>
      </c>
      <c r="C133" t="s">
        <v>15</v>
      </c>
      <c r="D133">
        <v>31</v>
      </c>
      <c r="E133">
        <v>5</v>
      </c>
      <c r="F133" t="s">
        <v>283</v>
      </c>
      <c r="G133">
        <v>9</v>
      </c>
      <c r="H133" t="s">
        <v>284</v>
      </c>
      <c r="I133" t="str">
        <f>VLOOKUP(A133&amp;"-"&amp;E133,Sheet2!$N$2:$O$578,2,FALSE)</f>
        <v>m</v>
      </c>
      <c r="J133">
        <f>VLOOKUP(A133&amp;"-"&amp;E133,Sheet4!$A$2:$J$578,10,FALSE)</f>
        <v>0.45365724848164773</v>
      </c>
      <c r="K133" t="str">
        <f>VLOOKUP(D133&amp;"-"&amp;E133,Sheet3!$G$2:$N$600,7,FALSE)</f>
        <v>f</v>
      </c>
      <c r="L133">
        <f>VLOOKUP(A133&amp;"-"&amp;E133,Sheet4!$A$2:$J$578,9,FALSE)</f>
        <v>0.54634275151835221</v>
      </c>
      <c r="M133" t="str">
        <f t="shared" si="17"/>
        <v>--</v>
      </c>
      <c r="N133">
        <f t="shared" si="18"/>
        <v>54.634275151835219</v>
      </c>
      <c r="O133">
        <f t="shared" si="19"/>
        <v>0.83943086312391402</v>
      </c>
      <c r="P133">
        <f t="shared" si="20"/>
        <v>0.83943086312391402</v>
      </c>
      <c r="Q133">
        <f t="shared" si="16"/>
        <v>0.83943086312391402</v>
      </c>
      <c r="R133" t="str">
        <f t="shared" si="21"/>
        <v>31-5</v>
      </c>
      <c r="S133" t="str">
        <f t="shared" si="22"/>
        <v>--</v>
      </c>
      <c r="T133">
        <f t="shared" si="23"/>
        <v>0.83943086312391402</v>
      </c>
    </row>
    <row r="134" spans="1:20">
      <c r="A134">
        <v>31</v>
      </c>
      <c r="B134" t="s">
        <v>276</v>
      </c>
      <c r="C134" t="s">
        <v>55</v>
      </c>
      <c r="D134">
        <v>31</v>
      </c>
      <c r="E134">
        <v>6</v>
      </c>
      <c r="F134" t="s">
        <v>285</v>
      </c>
      <c r="G134">
        <v>9</v>
      </c>
      <c r="H134" t="s">
        <v>286</v>
      </c>
      <c r="I134" t="str">
        <f>VLOOKUP(A134&amp;"-"&amp;E134,Sheet2!$N$2:$O$578,2,FALSE)</f>
        <v>f</v>
      </c>
      <c r="J134">
        <f>VLOOKUP(A134&amp;"-"&amp;E134,Sheet4!$A$2:$J$578,10,FALSE)</f>
        <v>0.40739793121093609</v>
      </c>
      <c r="K134" t="str">
        <f>VLOOKUP(D134&amp;"-"&amp;E134,Sheet3!$G$2:$N$600,7,FALSE)</f>
        <v>f</v>
      </c>
      <c r="L134">
        <f>VLOOKUP(A134&amp;"-"&amp;E134,Sheet4!$A$2:$J$578,9,FALSE)</f>
        <v>0.59260206878906396</v>
      </c>
      <c r="M134">
        <f t="shared" si="17"/>
        <v>1</v>
      </c>
      <c r="N134">
        <f t="shared" si="18"/>
        <v>59.260206878906395</v>
      </c>
      <c r="O134">
        <f t="shared" si="19"/>
        <v>0.95378999955252475</v>
      </c>
      <c r="P134">
        <f t="shared" si="20"/>
        <v>1</v>
      </c>
      <c r="Q134">
        <f t="shared" si="16"/>
        <v>1</v>
      </c>
      <c r="R134" t="str">
        <f t="shared" si="21"/>
        <v>31-6</v>
      </c>
      <c r="S134">
        <f t="shared" si="22"/>
        <v>1</v>
      </c>
      <c r="T134">
        <f t="shared" si="23"/>
        <v>1</v>
      </c>
    </row>
    <row r="135" spans="1:20">
      <c r="A135">
        <v>31</v>
      </c>
      <c r="B135" t="s">
        <v>276</v>
      </c>
      <c r="C135" t="s">
        <v>58</v>
      </c>
      <c r="D135">
        <v>31</v>
      </c>
      <c r="E135">
        <v>7</v>
      </c>
      <c r="F135" t="s">
        <v>287</v>
      </c>
      <c r="G135">
        <v>8</v>
      </c>
      <c r="H135" t="s">
        <v>288</v>
      </c>
      <c r="I135" t="str">
        <f>VLOOKUP(A135&amp;"-"&amp;E135,Sheet2!$N$2:$O$578,2,FALSE)</f>
        <v>f</v>
      </c>
      <c r="J135">
        <f>VLOOKUP(A135&amp;"-"&amp;E135,Sheet4!$A$2:$J$578,10,FALSE)</f>
        <v>0.43450780172825687</v>
      </c>
      <c r="K135" t="str">
        <f>VLOOKUP(D135&amp;"-"&amp;E135,Sheet3!$G$2:$N$600,7,FALSE)</f>
        <v>m</v>
      </c>
      <c r="L135">
        <f>VLOOKUP(A135&amp;"-"&amp;E135,Sheet4!$A$2:$J$578,9,FALSE)</f>
        <v>0.56549219827174313</v>
      </c>
      <c r="M135" t="str">
        <f t="shared" si="17"/>
        <v>--</v>
      </c>
      <c r="N135">
        <f t="shared" si="18"/>
        <v>56.549219827174312</v>
      </c>
      <c r="O135">
        <f t="shared" si="19"/>
        <v>0.89656794799909179</v>
      </c>
      <c r="P135">
        <f t="shared" si="20"/>
        <v>0.10343205200090821</v>
      </c>
      <c r="Q135">
        <f t="shared" si="16"/>
        <v>0.10343205200090821</v>
      </c>
      <c r="R135" t="str">
        <f t="shared" si="21"/>
        <v>31-7</v>
      </c>
      <c r="S135" t="str">
        <f t="shared" si="22"/>
        <v>--</v>
      </c>
      <c r="T135">
        <f t="shared" si="23"/>
        <v>0.10343205200090821</v>
      </c>
    </row>
    <row r="136" spans="1:20">
      <c r="A136">
        <v>31</v>
      </c>
      <c r="B136" t="s">
        <v>276</v>
      </c>
      <c r="C136" t="s">
        <v>60</v>
      </c>
      <c r="D136">
        <v>31</v>
      </c>
      <c r="E136">
        <v>8</v>
      </c>
      <c r="F136" t="s">
        <v>289</v>
      </c>
      <c r="G136">
        <v>8</v>
      </c>
      <c r="H136" t="s">
        <v>290</v>
      </c>
      <c r="I136" t="str">
        <f>VLOOKUP(A136&amp;"-"&amp;E136,Sheet2!$N$2:$O$578,2,FALSE)</f>
        <v>f</v>
      </c>
      <c r="J136">
        <f>VLOOKUP(A136&amp;"-"&amp;E136,Sheet4!$A$2:$J$578,10,FALSE)</f>
        <v>0.40194590328162472</v>
      </c>
      <c r="K136" t="str">
        <f>VLOOKUP(D136&amp;"-"&amp;E136,Sheet3!$G$2:$N$600,7,FALSE)</f>
        <v>f</v>
      </c>
      <c r="L136">
        <f>VLOOKUP(A136&amp;"-"&amp;E136,Sheet4!$A$2:$J$578,9,FALSE)</f>
        <v>0.59805409671837528</v>
      </c>
      <c r="M136">
        <f t="shared" si="17"/>
        <v>1</v>
      </c>
      <c r="N136">
        <f t="shared" si="18"/>
        <v>59.805409671837531</v>
      </c>
      <c r="O136">
        <f t="shared" si="19"/>
        <v>0.96324073656477727</v>
      </c>
      <c r="P136">
        <f t="shared" si="20"/>
        <v>1</v>
      </c>
      <c r="Q136">
        <f t="shared" si="16"/>
        <v>1</v>
      </c>
      <c r="R136" t="str">
        <f t="shared" si="21"/>
        <v>31-8</v>
      </c>
      <c r="S136">
        <f t="shared" si="22"/>
        <v>1</v>
      </c>
      <c r="T136">
        <f t="shared" si="23"/>
        <v>1</v>
      </c>
    </row>
    <row r="137" spans="1:20">
      <c r="A137">
        <v>31</v>
      </c>
      <c r="B137" t="s">
        <v>276</v>
      </c>
      <c r="C137" t="s">
        <v>63</v>
      </c>
      <c r="D137">
        <v>31</v>
      </c>
      <c r="E137">
        <v>9</v>
      </c>
      <c r="F137" t="s">
        <v>291</v>
      </c>
      <c r="G137">
        <v>10</v>
      </c>
      <c r="H137" t="s">
        <v>292</v>
      </c>
      <c r="I137" t="str">
        <f>VLOOKUP(A137&amp;"-"&amp;E137,Sheet2!$N$2:$O$578,2,FALSE)</f>
        <v>f</v>
      </c>
      <c r="J137">
        <f>VLOOKUP(A137&amp;"-"&amp;E137,Sheet4!$A$2:$J$578,10,FALSE)</f>
        <v>0.36369463162818094</v>
      </c>
      <c r="K137" t="str">
        <f>VLOOKUP(D137&amp;"-"&amp;E137,Sheet3!$G$2:$N$600,7,FALSE)</f>
        <v>m</v>
      </c>
      <c r="L137">
        <f>VLOOKUP(A137&amp;"-"&amp;E137,Sheet4!$A$2:$J$578,9,FALSE)</f>
        <v>0.63630536837181906</v>
      </c>
      <c r="M137" t="str">
        <f t="shared" si="17"/>
        <v>--</v>
      </c>
      <c r="N137">
        <f t="shared" si="18"/>
        <v>63.630536837181907</v>
      </c>
      <c r="O137">
        <f t="shared" si="19"/>
        <v>1</v>
      </c>
      <c r="P137">
        <f t="shared" si="20"/>
        <v>0</v>
      </c>
      <c r="Q137">
        <f t="shared" si="16"/>
        <v>0</v>
      </c>
      <c r="R137" t="str">
        <f t="shared" si="21"/>
        <v>31-9</v>
      </c>
      <c r="S137" t="str">
        <f t="shared" si="22"/>
        <v>--</v>
      </c>
      <c r="T137">
        <f t="shared" si="23"/>
        <v>0</v>
      </c>
    </row>
    <row r="138" spans="1:20">
      <c r="A138">
        <v>31</v>
      </c>
      <c r="B138" t="s">
        <v>276</v>
      </c>
      <c r="C138" t="s">
        <v>120</v>
      </c>
      <c r="D138">
        <v>31</v>
      </c>
      <c r="E138">
        <v>10</v>
      </c>
      <c r="F138" t="s">
        <v>293</v>
      </c>
      <c r="G138">
        <v>10</v>
      </c>
      <c r="H138" t="s">
        <v>107</v>
      </c>
      <c r="I138" t="str">
        <f>VLOOKUP(A138&amp;"-"&amp;E138,Sheet2!$N$2:$O$578,2,FALSE)</f>
        <v>f</v>
      </c>
      <c r="J138">
        <f>VLOOKUP(A138&amp;"-"&amp;E138,Sheet4!$A$2:$J$578,10,FALSE)</f>
        <v>0.41362037581945338</v>
      </c>
      <c r="K138" t="str">
        <f>VLOOKUP(D138&amp;"-"&amp;E138,Sheet3!$G$2:$N$600,7,FALSE)</f>
        <v>m</v>
      </c>
      <c r="L138">
        <f>VLOOKUP(A138&amp;"-"&amp;E138,Sheet4!$A$2:$J$578,9,FALSE)</f>
        <v>0.58637962418054668</v>
      </c>
      <c r="M138" t="str">
        <f t="shared" si="17"/>
        <v>--</v>
      </c>
      <c r="N138">
        <f t="shared" si="18"/>
        <v>58.63796241805467</v>
      </c>
      <c r="O138">
        <f t="shared" si="19"/>
        <v>0.9422987427651075</v>
      </c>
      <c r="P138">
        <f t="shared" si="20"/>
        <v>5.77012572348925E-2</v>
      </c>
      <c r="Q138">
        <f t="shared" si="16"/>
        <v>5.77012572348925E-2</v>
      </c>
      <c r="R138" t="str">
        <f t="shared" si="21"/>
        <v>31-10</v>
      </c>
      <c r="S138" t="str">
        <f t="shared" si="22"/>
        <v>--</v>
      </c>
      <c r="T138">
        <f t="shared" si="23"/>
        <v>5.77012572348925E-2</v>
      </c>
    </row>
    <row r="139" spans="1:20">
      <c r="A139">
        <v>32</v>
      </c>
      <c r="B139" t="s">
        <v>295</v>
      </c>
      <c r="C139" t="s">
        <v>3</v>
      </c>
      <c r="D139">
        <v>32</v>
      </c>
      <c r="E139">
        <v>1</v>
      </c>
      <c r="F139" t="s">
        <v>296</v>
      </c>
      <c r="G139">
        <v>6</v>
      </c>
      <c r="H139" t="s">
        <v>297</v>
      </c>
      <c r="I139" t="str">
        <f>VLOOKUP(A139&amp;"-"&amp;E139,Sheet2!$N$2:$O$578,2,FALSE)</f>
        <v>f</v>
      </c>
      <c r="J139">
        <f>VLOOKUP(A139&amp;"-"&amp;E139,Sheet4!$A$2:$J$578,10,FALSE)</f>
        <v>0.40558272895935232</v>
      </c>
      <c r="K139" t="str">
        <f>VLOOKUP(D139&amp;"-"&amp;E139,Sheet3!$G$2:$N$600,7,FALSE)</f>
        <v>m</v>
      </c>
      <c r="L139">
        <f>VLOOKUP(A139&amp;"-"&amp;E139,Sheet4!$A$2:$J$578,9,FALSE)</f>
        <v>0.59441727104064768</v>
      </c>
      <c r="M139" t="str">
        <f t="shared" si="17"/>
        <v>--</v>
      </c>
      <c r="N139">
        <f t="shared" si="18"/>
        <v>59.441727104064768</v>
      </c>
      <c r="O139">
        <f t="shared" si="19"/>
        <v>0.95699694947861502</v>
      </c>
      <c r="P139">
        <f t="shared" si="20"/>
        <v>4.3003050521384978E-2</v>
      </c>
      <c r="Q139">
        <f t="shared" si="16"/>
        <v>4.3003050521384978E-2</v>
      </c>
      <c r="R139" t="str">
        <f t="shared" si="21"/>
        <v>32-1</v>
      </c>
      <c r="S139" t="str">
        <f t="shared" si="22"/>
        <v>--</v>
      </c>
      <c r="T139">
        <f t="shared" si="23"/>
        <v>4.3003050521384978E-2</v>
      </c>
    </row>
    <row r="140" spans="1:20">
      <c r="A140">
        <v>32</v>
      </c>
      <c r="B140" t="s">
        <v>295</v>
      </c>
      <c r="C140" t="s">
        <v>6</v>
      </c>
      <c r="D140">
        <v>32</v>
      </c>
      <c r="E140">
        <v>2</v>
      </c>
      <c r="F140" t="s">
        <v>298</v>
      </c>
      <c r="G140">
        <v>7</v>
      </c>
      <c r="H140" t="s">
        <v>299</v>
      </c>
      <c r="I140" t="str">
        <f>VLOOKUP(A140&amp;"-"&amp;E140,Sheet2!$N$2:$O$578,2,FALSE)</f>
        <v>m</v>
      </c>
      <c r="J140">
        <f>VLOOKUP(A140&amp;"-"&amp;E140,Sheet4!$A$2:$J$578,10,FALSE)</f>
        <v>0.46296296296296297</v>
      </c>
      <c r="K140" t="str">
        <f>VLOOKUP(D140&amp;"-"&amp;E140,Sheet3!$G$2:$N$600,7,FALSE)</f>
        <v>f</v>
      </c>
      <c r="L140">
        <f>VLOOKUP(A140&amp;"-"&amp;E140,Sheet4!$A$2:$J$578,9,FALSE)</f>
        <v>0.53703703703703709</v>
      </c>
      <c r="M140" t="str">
        <f t="shared" si="17"/>
        <v>--</v>
      </c>
      <c r="N140">
        <f t="shared" si="18"/>
        <v>53.703703703703709</v>
      </c>
      <c r="O140">
        <f t="shared" si="19"/>
        <v>0.80240186446131778</v>
      </c>
      <c r="P140">
        <f t="shared" si="20"/>
        <v>0.80240186446131778</v>
      </c>
      <c r="Q140">
        <f t="shared" si="16"/>
        <v>0.80240186446131778</v>
      </c>
      <c r="R140" t="str">
        <f t="shared" si="21"/>
        <v>32-2</v>
      </c>
      <c r="S140" t="str">
        <f t="shared" si="22"/>
        <v>--</v>
      </c>
      <c r="T140">
        <f t="shared" si="23"/>
        <v>0.80240186446131778</v>
      </c>
    </row>
    <row r="141" spans="1:20">
      <c r="A141">
        <v>33</v>
      </c>
      <c r="B141" t="s">
        <v>300</v>
      </c>
      <c r="C141" t="s">
        <v>3</v>
      </c>
      <c r="D141">
        <v>33</v>
      </c>
      <c r="E141">
        <v>1</v>
      </c>
      <c r="F141" t="s">
        <v>301</v>
      </c>
      <c r="G141">
        <v>8</v>
      </c>
      <c r="H141" t="s">
        <v>44</v>
      </c>
      <c r="I141" t="str">
        <f>VLOOKUP(A141&amp;"-"&amp;E141,Sheet2!$N$2:$O$578,2,FALSE)</f>
        <v>f</v>
      </c>
      <c r="J141">
        <f>VLOOKUP(A141&amp;"-"&amp;E141,Sheet4!$A$2:$J$578,10,FALSE)</f>
        <v>0.48514880864069315</v>
      </c>
      <c r="K141" t="str">
        <f>VLOOKUP(D141&amp;"-"&amp;E141,Sheet3!$G$2:$N$600,7,FALSE)</f>
        <v>f</v>
      </c>
      <c r="L141">
        <f>VLOOKUP(A141&amp;"-"&amp;E141,Sheet4!$A$2:$J$578,9,FALSE)</f>
        <v>0.51485119135930679</v>
      </c>
      <c r="M141">
        <f t="shared" si="17"/>
        <v>1</v>
      </c>
      <c r="N141">
        <f t="shared" si="18"/>
        <v>51.485119135930681</v>
      </c>
      <c r="O141">
        <f t="shared" si="19"/>
        <v>0.6514357732157392</v>
      </c>
      <c r="P141">
        <f t="shared" si="20"/>
        <v>1</v>
      </c>
      <c r="Q141">
        <f t="shared" si="16"/>
        <v>1</v>
      </c>
      <c r="R141" t="str">
        <f t="shared" si="21"/>
        <v>33-1</v>
      </c>
      <c r="S141">
        <f t="shared" si="22"/>
        <v>1</v>
      </c>
      <c r="T141">
        <f t="shared" si="23"/>
        <v>1</v>
      </c>
    </row>
    <row r="142" spans="1:20">
      <c r="A142">
        <v>33</v>
      </c>
      <c r="B142" t="s">
        <v>300</v>
      </c>
      <c r="C142" t="s">
        <v>6</v>
      </c>
      <c r="D142">
        <v>33</v>
      </c>
      <c r="E142">
        <v>2</v>
      </c>
      <c r="F142" t="s">
        <v>302</v>
      </c>
      <c r="G142">
        <v>8</v>
      </c>
      <c r="H142" t="s">
        <v>86</v>
      </c>
      <c r="I142" t="str">
        <f>VLOOKUP(A142&amp;"-"&amp;E142,Sheet2!$N$2:$O$578,2,FALSE)</f>
        <v>m</v>
      </c>
      <c r="J142">
        <f>VLOOKUP(A142&amp;"-"&amp;E142,Sheet4!$A$2:$J$578,10,FALSE)</f>
        <v>0.40990821860659155</v>
      </c>
      <c r="K142" t="str">
        <f>VLOOKUP(D142&amp;"-"&amp;E142,Sheet3!$G$2:$N$600,7,FALSE)</f>
        <v>f</v>
      </c>
      <c r="L142">
        <f>VLOOKUP(A142&amp;"-"&amp;E142,Sheet4!$A$2:$J$578,9,FALSE)</f>
        <v>0.59009178139340845</v>
      </c>
      <c r="M142" t="str">
        <f t="shared" si="17"/>
        <v>--</v>
      </c>
      <c r="N142">
        <f t="shared" si="18"/>
        <v>59.009178139340847</v>
      </c>
      <c r="O142">
        <f t="shared" si="19"/>
        <v>0.94924988417866096</v>
      </c>
      <c r="P142">
        <f t="shared" si="20"/>
        <v>0.94924988417866096</v>
      </c>
      <c r="Q142">
        <f t="shared" si="16"/>
        <v>0.94924988417866096</v>
      </c>
      <c r="R142" t="str">
        <f t="shared" si="21"/>
        <v>33-2</v>
      </c>
      <c r="S142" t="str">
        <f t="shared" si="22"/>
        <v>--</v>
      </c>
      <c r="T142">
        <f t="shared" si="23"/>
        <v>0.94924988417866096</v>
      </c>
    </row>
    <row r="143" spans="1:20">
      <c r="A143">
        <v>33</v>
      </c>
      <c r="B143" t="s">
        <v>300</v>
      </c>
      <c r="C143" t="s">
        <v>9</v>
      </c>
      <c r="D143">
        <v>33</v>
      </c>
      <c r="E143">
        <v>3</v>
      </c>
      <c r="F143" t="s">
        <v>303</v>
      </c>
      <c r="G143">
        <v>6</v>
      </c>
      <c r="H143" t="s">
        <v>259</v>
      </c>
      <c r="I143" t="str">
        <f>VLOOKUP(A143&amp;"-"&amp;E143,Sheet2!$N$2:$O$578,2,FALSE)</f>
        <v>f</v>
      </c>
      <c r="J143">
        <f>VLOOKUP(A143&amp;"-"&amp;E143,Sheet4!$A$2:$J$578,10,FALSE)</f>
        <v>0.32846359873386899</v>
      </c>
      <c r="K143" t="str">
        <f>VLOOKUP(D143&amp;"-"&amp;E143,Sheet3!$G$2:$N$600,7,FALSE)</f>
        <v>m</v>
      </c>
      <c r="L143">
        <f>VLOOKUP(A143&amp;"-"&amp;E143,Sheet4!$A$2:$J$578,9,FALSE)</f>
        <v>0.67153640126613101</v>
      </c>
      <c r="M143" t="str">
        <f t="shared" si="17"/>
        <v>--</v>
      </c>
      <c r="N143">
        <f t="shared" si="18"/>
        <v>67.153640126613098</v>
      </c>
      <c r="O143">
        <f t="shared" si="19"/>
        <v>1</v>
      </c>
      <c r="P143">
        <f t="shared" si="20"/>
        <v>0</v>
      </c>
      <c r="Q143">
        <f t="shared" si="16"/>
        <v>0</v>
      </c>
      <c r="R143" t="str">
        <f t="shared" si="21"/>
        <v>33-3</v>
      </c>
      <c r="S143" t="str">
        <f t="shared" si="22"/>
        <v>--</v>
      </c>
      <c r="T143">
        <f t="shared" si="23"/>
        <v>0</v>
      </c>
    </row>
    <row r="144" spans="1:20">
      <c r="A144">
        <v>33</v>
      </c>
      <c r="B144" t="s">
        <v>300</v>
      </c>
      <c r="C144" t="s">
        <v>12</v>
      </c>
      <c r="D144">
        <v>33</v>
      </c>
      <c r="E144">
        <v>4</v>
      </c>
      <c r="F144" t="s">
        <v>304</v>
      </c>
      <c r="G144">
        <v>10</v>
      </c>
      <c r="H144" t="s">
        <v>305</v>
      </c>
      <c r="I144" t="str">
        <f>VLOOKUP(A144&amp;"-"&amp;E144,Sheet2!$N$2:$O$578,2,FALSE)</f>
        <v>f</v>
      </c>
      <c r="J144">
        <f>VLOOKUP(A144&amp;"-"&amp;E144,Sheet4!$A$2:$J$578,10,FALSE)</f>
        <v>0.36451912393650215</v>
      </c>
      <c r="K144" t="str">
        <f>VLOOKUP(D144&amp;"-"&amp;E144,Sheet3!$G$2:$N$600,7,FALSE)</f>
        <v>f</v>
      </c>
      <c r="L144">
        <f>VLOOKUP(A144&amp;"-"&amp;E144,Sheet4!$A$2:$J$578,9,FALSE)</f>
        <v>0.6354808760634979</v>
      </c>
      <c r="M144">
        <f t="shared" si="17"/>
        <v>1</v>
      </c>
      <c r="N144">
        <f t="shared" si="18"/>
        <v>63.548087606349789</v>
      </c>
      <c r="O144">
        <f t="shared" si="19"/>
        <v>1</v>
      </c>
      <c r="P144">
        <f t="shared" si="20"/>
        <v>1</v>
      </c>
      <c r="Q144">
        <f t="shared" si="16"/>
        <v>1</v>
      </c>
      <c r="R144" t="str">
        <f t="shared" si="21"/>
        <v>33-4</v>
      </c>
      <c r="S144">
        <f t="shared" si="22"/>
        <v>1</v>
      </c>
      <c r="T144">
        <f t="shared" si="23"/>
        <v>1</v>
      </c>
    </row>
    <row r="145" spans="1:20">
      <c r="A145">
        <v>33</v>
      </c>
      <c r="B145" t="s">
        <v>300</v>
      </c>
      <c r="C145" t="s">
        <v>15</v>
      </c>
      <c r="D145">
        <v>33</v>
      </c>
      <c r="E145">
        <v>5</v>
      </c>
      <c r="F145" t="s">
        <v>306</v>
      </c>
      <c r="G145">
        <v>6</v>
      </c>
      <c r="H145" t="s">
        <v>307</v>
      </c>
      <c r="I145" t="str">
        <f>VLOOKUP(A145&amp;"-"&amp;E145,Sheet2!$N$2:$O$578,2,FALSE)</f>
        <v>m</v>
      </c>
      <c r="J145">
        <f>VLOOKUP(A145&amp;"-"&amp;E145,Sheet4!$A$2:$J$578,10,FALSE)</f>
        <v>0.44915696806923305</v>
      </c>
      <c r="K145" t="str">
        <f>VLOOKUP(D145&amp;"-"&amp;E145,Sheet3!$G$2:$N$600,7,FALSE)</f>
        <v>f</v>
      </c>
      <c r="L145">
        <f>VLOOKUP(A145&amp;"-"&amp;E145,Sheet4!$A$2:$J$578,9,FALSE)</f>
        <v>0.55084303193076689</v>
      </c>
      <c r="M145" t="str">
        <f t="shared" si="17"/>
        <v>--</v>
      </c>
      <c r="N145">
        <f t="shared" si="18"/>
        <v>55.084303193076693</v>
      </c>
      <c r="O145">
        <f t="shared" si="19"/>
        <v>0.85474129966178725</v>
      </c>
      <c r="P145">
        <f t="shared" si="20"/>
        <v>0.85474129966178725</v>
      </c>
      <c r="Q145">
        <f t="shared" si="16"/>
        <v>0.85474129966178725</v>
      </c>
      <c r="R145" t="str">
        <f t="shared" si="21"/>
        <v>33-5</v>
      </c>
      <c r="S145" t="str">
        <f t="shared" si="22"/>
        <v>--</v>
      </c>
      <c r="T145">
        <f t="shared" si="23"/>
        <v>0.85474129966178725</v>
      </c>
    </row>
    <row r="146" spans="1:20">
      <c r="A146">
        <v>33</v>
      </c>
      <c r="B146" t="s">
        <v>300</v>
      </c>
      <c r="C146" t="s">
        <v>55</v>
      </c>
      <c r="D146">
        <v>33</v>
      </c>
      <c r="E146">
        <v>6</v>
      </c>
      <c r="F146" t="s">
        <v>308</v>
      </c>
      <c r="G146">
        <v>8</v>
      </c>
      <c r="H146" t="s">
        <v>309</v>
      </c>
      <c r="I146" t="str">
        <f>VLOOKUP(A146&amp;"-"&amp;E146,Sheet2!$N$2:$O$578,2,FALSE)</f>
        <v>m</v>
      </c>
      <c r="J146">
        <f>VLOOKUP(A146&amp;"-"&amp;E146,Sheet4!$A$2:$J$578,10,FALSE)</f>
        <v>0.42221409253041015</v>
      </c>
      <c r="K146" t="str">
        <f>VLOOKUP(D146&amp;"-"&amp;E146,Sheet3!$G$2:$N$600,7,FALSE)</f>
        <v>f</v>
      </c>
      <c r="L146">
        <f>VLOOKUP(A146&amp;"-"&amp;E146,Sheet4!$A$2:$J$578,9,FALSE)</f>
        <v>0.57778590746958991</v>
      </c>
      <c r="M146" t="str">
        <f t="shared" si="17"/>
        <v>--</v>
      </c>
      <c r="N146">
        <f t="shared" si="18"/>
        <v>57.77859074695899</v>
      </c>
      <c r="O146">
        <f t="shared" si="19"/>
        <v>0.92498718037364491</v>
      </c>
      <c r="P146">
        <f t="shared" si="20"/>
        <v>0.92498718037364491</v>
      </c>
      <c r="Q146">
        <f t="shared" si="16"/>
        <v>0.92498718037364491</v>
      </c>
      <c r="R146" t="str">
        <f t="shared" si="21"/>
        <v>33-6</v>
      </c>
      <c r="S146" t="str">
        <f t="shared" si="22"/>
        <v>--</v>
      </c>
      <c r="T146">
        <f t="shared" si="23"/>
        <v>0.92498718037364491</v>
      </c>
    </row>
    <row r="147" spans="1:20">
      <c r="A147">
        <v>33</v>
      </c>
      <c r="B147" t="s">
        <v>300</v>
      </c>
      <c r="C147" t="s">
        <v>58</v>
      </c>
      <c r="D147">
        <v>33</v>
      </c>
      <c r="E147">
        <v>7</v>
      </c>
      <c r="F147" t="s">
        <v>310</v>
      </c>
      <c r="G147">
        <v>5</v>
      </c>
      <c r="H147" t="s">
        <v>311</v>
      </c>
      <c r="I147" t="str">
        <f>VLOOKUP(A147&amp;"-"&amp;E147,Sheet2!$N$2:$O$578,2,FALSE)</f>
        <v>f</v>
      </c>
      <c r="J147">
        <f>VLOOKUP(A147&amp;"-"&amp;E147,Sheet4!$A$2:$J$578,10,FALSE)</f>
        <v>0.3832496443934123</v>
      </c>
      <c r="K147" t="str">
        <f>VLOOKUP(D147&amp;"-"&amp;E147,Sheet3!$G$2:$N$600,7,FALSE)</f>
        <v>m</v>
      </c>
      <c r="L147">
        <f>VLOOKUP(A147&amp;"-"&amp;E147,Sheet4!$A$2:$J$578,9,FALSE)</f>
        <v>0.61675035560658775</v>
      </c>
      <c r="M147" t="str">
        <f t="shared" si="17"/>
        <v>--</v>
      </c>
      <c r="N147">
        <f t="shared" si="18"/>
        <v>61.675035560658777</v>
      </c>
      <c r="O147">
        <f t="shared" si="19"/>
        <v>0.99207121072602755</v>
      </c>
      <c r="P147">
        <f t="shared" si="20"/>
        <v>7.9287892739724475E-3</v>
      </c>
      <c r="Q147">
        <f t="shared" si="16"/>
        <v>7.9287892739724475E-3</v>
      </c>
      <c r="R147" t="str">
        <f t="shared" si="21"/>
        <v>33-7</v>
      </c>
      <c r="S147" t="str">
        <f t="shared" si="22"/>
        <v>--</v>
      </c>
      <c r="T147">
        <f t="shared" si="23"/>
        <v>7.9287892739724475E-3</v>
      </c>
    </row>
    <row r="148" spans="1:20">
      <c r="A148">
        <v>33</v>
      </c>
      <c r="B148" t="s">
        <v>300</v>
      </c>
      <c r="C148" t="s">
        <v>60</v>
      </c>
      <c r="D148">
        <v>33</v>
      </c>
      <c r="E148">
        <v>8</v>
      </c>
      <c r="F148" t="s">
        <v>312</v>
      </c>
      <c r="G148">
        <v>5</v>
      </c>
      <c r="H148" t="s">
        <v>98</v>
      </c>
      <c r="I148" t="str">
        <f>VLOOKUP(A148&amp;"-"&amp;E148,Sheet2!$N$2:$O$578,2,FALSE)</f>
        <v>m</v>
      </c>
      <c r="J148">
        <f>VLOOKUP(A148&amp;"-"&amp;E148,Sheet4!$A$2:$J$578,10,FALSE)</f>
        <v>0.54695478808926623</v>
      </c>
      <c r="K148" t="str">
        <f>VLOOKUP(D148&amp;"-"&amp;E148,Sheet3!$G$2:$N$600,7,FALSE)</f>
        <v>f</v>
      </c>
      <c r="L148">
        <f>VLOOKUP(A148&amp;"-"&amp;E148,Sheet4!$A$2:$J$578,9,FALSE)</f>
        <v>0.45304521191073382</v>
      </c>
      <c r="M148" t="str">
        <f t="shared" si="17"/>
        <v>--</v>
      </c>
      <c r="N148">
        <f t="shared" si="18"/>
        <v>54.695478808926623</v>
      </c>
      <c r="O148">
        <f t="shared" si="19"/>
        <v>0.84159833489977065</v>
      </c>
      <c r="P148">
        <f t="shared" si="20"/>
        <v>0.15840166510022935</v>
      </c>
      <c r="Q148">
        <f t="shared" si="16"/>
        <v>0.15840166510022935</v>
      </c>
      <c r="R148" t="str">
        <f t="shared" si="21"/>
        <v>33-8</v>
      </c>
      <c r="S148" t="str">
        <f t="shared" si="22"/>
        <v>--</v>
      </c>
      <c r="T148">
        <f t="shared" si="23"/>
        <v>0.15840166510022935</v>
      </c>
    </row>
    <row r="149" spans="1:20">
      <c r="A149">
        <v>33</v>
      </c>
      <c r="B149" t="s">
        <v>300</v>
      </c>
      <c r="C149" t="s">
        <v>63</v>
      </c>
      <c r="D149">
        <v>33</v>
      </c>
      <c r="E149">
        <v>9</v>
      </c>
      <c r="F149" t="s">
        <v>313</v>
      </c>
      <c r="G149">
        <v>7</v>
      </c>
      <c r="H149" t="s">
        <v>314</v>
      </c>
      <c r="I149" t="str">
        <f>VLOOKUP(A149&amp;"-"&amp;E149,Sheet2!$N$2:$O$578,2,FALSE)</f>
        <v>m</v>
      </c>
      <c r="J149">
        <f>VLOOKUP(A149&amp;"-"&amp;E149,Sheet4!$A$2:$J$578,10,FALSE)</f>
        <v>0.41392371995820271</v>
      </c>
      <c r="K149" t="str">
        <f>VLOOKUP(D149&amp;"-"&amp;E149,Sheet3!$G$2:$N$600,7,FALSE)</f>
        <v>m</v>
      </c>
      <c r="L149">
        <f>VLOOKUP(A149&amp;"-"&amp;E149,Sheet4!$A$2:$J$578,9,FALSE)</f>
        <v>0.58607628004179724</v>
      </c>
      <c r="M149">
        <f t="shared" si="17"/>
        <v>0</v>
      </c>
      <c r="N149">
        <f t="shared" si="18"/>
        <v>58.607628004179723</v>
      </c>
      <c r="O149">
        <f t="shared" si="19"/>
        <v>0.94171757967150982</v>
      </c>
      <c r="P149">
        <f t="shared" si="20"/>
        <v>0</v>
      </c>
      <c r="Q149">
        <f t="shared" si="16"/>
        <v>0</v>
      </c>
      <c r="R149" t="str">
        <f t="shared" si="21"/>
        <v>33-9</v>
      </c>
      <c r="S149">
        <f t="shared" si="22"/>
        <v>0</v>
      </c>
      <c r="T149">
        <f t="shared" si="23"/>
        <v>0</v>
      </c>
    </row>
    <row r="150" spans="1:20">
      <c r="A150">
        <v>33</v>
      </c>
      <c r="B150" t="s">
        <v>300</v>
      </c>
      <c r="C150" t="s">
        <v>120</v>
      </c>
      <c r="D150">
        <v>33</v>
      </c>
      <c r="E150">
        <v>10</v>
      </c>
      <c r="F150" t="s">
        <v>315</v>
      </c>
      <c r="G150">
        <v>10</v>
      </c>
      <c r="H150" t="s">
        <v>316</v>
      </c>
      <c r="I150" t="str">
        <f>VLOOKUP(A150&amp;"-"&amp;E150,Sheet2!$N$2:$O$578,2,FALSE)</f>
        <v>m</v>
      </c>
      <c r="J150">
        <f>VLOOKUP(A150&amp;"-"&amp;E150,Sheet4!$A$2:$J$578,10,FALSE)</f>
        <v>0.4793766589047565</v>
      </c>
      <c r="K150" t="str">
        <f>VLOOKUP(D150&amp;"-"&amp;E150,Sheet3!$G$2:$N$600,7,FALSE)</f>
        <v>m</v>
      </c>
      <c r="L150">
        <f>VLOOKUP(A150&amp;"-"&amp;E150,Sheet4!$A$2:$J$578,9,FALSE)</f>
        <v>0.52062334109524355</v>
      </c>
      <c r="M150">
        <f t="shared" si="17"/>
        <v>0</v>
      </c>
      <c r="N150">
        <f t="shared" si="18"/>
        <v>52.062334109524357</v>
      </c>
      <c r="O150">
        <f t="shared" si="19"/>
        <v>0.70567810438146006</v>
      </c>
      <c r="P150">
        <f t="shared" si="20"/>
        <v>0</v>
      </c>
      <c r="Q150">
        <f t="shared" si="16"/>
        <v>0</v>
      </c>
      <c r="R150" t="str">
        <f t="shared" si="21"/>
        <v>33-10</v>
      </c>
      <c r="S150">
        <f t="shared" si="22"/>
        <v>0</v>
      </c>
      <c r="T150">
        <f t="shared" si="23"/>
        <v>0</v>
      </c>
    </row>
    <row r="151" spans="1:20">
      <c r="A151">
        <v>33</v>
      </c>
      <c r="B151" t="s">
        <v>300</v>
      </c>
      <c r="C151" t="s">
        <v>123</v>
      </c>
      <c r="D151">
        <v>33</v>
      </c>
      <c r="E151">
        <v>11</v>
      </c>
      <c r="F151" t="s">
        <v>317</v>
      </c>
      <c r="G151">
        <v>12</v>
      </c>
      <c r="H151" t="s">
        <v>318</v>
      </c>
      <c r="I151" t="str">
        <f>VLOOKUP(A151&amp;"-"&amp;E151,Sheet2!$N$2:$O$578,2,FALSE)</f>
        <v>m</v>
      </c>
      <c r="J151">
        <f>VLOOKUP(A151&amp;"-"&amp;E151,Sheet4!$A$2:$J$578,10,FALSE)</f>
        <v>0.44041082712998181</v>
      </c>
      <c r="K151" t="str">
        <f>VLOOKUP(D151&amp;"-"&amp;E151,Sheet3!$G$2:$N$600,7,FALSE)</f>
        <v>m</v>
      </c>
      <c r="L151">
        <f>VLOOKUP(A151&amp;"-"&amp;E151,Sheet4!$A$2:$J$578,9,FALSE)</f>
        <v>0.55958917287001819</v>
      </c>
      <c r="M151">
        <f t="shared" si="17"/>
        <v>0</v>
      </c>
      <c r="N151">
        <f t="shared" si="18"/>
        <v>55.958917287001817</v>
      </c>
      <c r="O151">
        <f t="shared" si="19"/>
        <v>0.88096362997802469</v>
      </c>
      <c r="P151">
        <f t="shared" si="20"/>
        <v>0</v>
      </c>
      <c r="Q151">
        <f t="shared" si="16"/>
        <v>0</v>
      </c>
      <c r="R151" t="str">
        <f t="shared" si="21"/>
        <v>33-11</v>
      </c>
      <c r="S151">
        <f t="shared" si="22"/>
        <v>0</v>
      </c>
      <c r="T151">
        <f t="shared" si="23"/>
        <v>0</v>
      </c>
    </row>
    <row r="152" spans="1:20">
      <c r="A152">
        <v>33</v>
      </c>
      <c r="B152" t="s">
        <v>300</v>
      </c>
      <c r="C152" t="s">
        <v>125</v>
      </c>
      <c r="D152">
        <v>33</v>
      </c>
      <c r="E152">
        <v>12</v>
      </c>
      <c r="F152" t="s">
        <v>319</v>
      </c>
      <c r="G152">
        <v>5</v>
      </c>
      <c r="H152" t="s">
        <v>98</v>
      </c>
      <c r="I152" t="str">
        <f>VLOOKUP(A152&amp;"-"&amp;E152,Sheet2!$N$2:$O$578,2,FALSE)</f>
        <v>m</v>
      </c>
      <c r="J152">
        <f>VLOOKUP(A152&amp;"-"&amp;E152,Sheet4!$A$2:$J$578,10,FALSE)</f>
        <v>0.43856920684292378</v>
      </c>
      <c r="K152" t="str">
        <f>VLOOKUP(D152&amp;"-"&amp;E152,Sheet3!$G$2:$N$600,7,FALSE)</f>
        <v>f</v>
      </c>
      <c r="L152">
        <f>VLOOKUP(A152&amp;"-"&amp;E152,Sheet4!$A$2:$J$578,9,FALSE)</f>
        <v>0.56143079315707622</v>
      </c>
      <c r="M152" t="str">
        <f t="shared" si="17"/>
        <v>--</v>
      </c>
      <c r="N152">
        <f t="shared" si="18"/>
        <v>56.143079315707624</v>
      </c>
      <c r="O152">
        <f t="shared" si="19"/>
        <v>0.8859918772802271</v>
      </c>
      <c r="P152">
        <f t="shared" si="20"/>
        <v>0.8859918772802271</v>
      </c>
      <c r="Q152">
        <f t="shared" si="16"/>
        <v>0.8859918772802271</v>
      </c>
      <c r="R152" t="str">
        <f t="shared" si="21"/>
        <v>33-12</v>
      </c>
      <c r="S152" t="str">
        <f t="shared" si="22"/>
        <v>--</v>
      </c>
      <c r="T152">
        <f t="shared" si="23"/>
        <v>0.8859918772802271</v>
      </c>
    </row>
    <row r="153" spans="1:20">
      <c r="A153">
        <v>34</v>
      </c>
      <c r="B153" t="s">
        <v>320</v>
      </c>
      <c r="C153" t="s">
        <v>3</v>
      </c>
      <c r="D153">
        <v>34</v>
      </c>
      <c r="E153">
        <v>1</v>
      </c>
      <c r="F153" t="s">
        <v>321</v>
      </c>
      <c r="G153">
        <v>10</v>
      </c>
      <c r="H153" t="s">
        <v>54</v>
      </c>
      <c r="I153" t="str">
        <f>VLOOKUP(A153&amp;"-"&amp;E153,Sheet2!$N$2:$O$578,2,FALSE)</f>
        <v>m</v>
      </c>
      <c r="J153">
        <f>VLOOKUP(A153&amp;"-"&amp;E153,Sheet4!$A$2:$J$578,10,FALSE)</f>
        <v>0.49636545624600037</v>
      </c>
      <c r="K153" t="str">
        <f>VLOOKUP(D153&amp;"-"&amp;E153,Sheet3!$G$2:$N$600,7,FALSE)</f>
        <v>m</v>
      </c>
      <c r="L153">
        <f>VLOOKUP(A153&amp;"-"&amp;E153,Sheet4!$A$2:$J$578,9,FALSE)</f>
        <v>0.50363454375399963</v>
      </c>
      <c r="M153">
        <f t="shared" si="17"/>
        <v>0</v>
      </c>
      <c r="N153">
        <f t="shared" si="18"/>
        <v>50.363454375399961</v>
      </c>
      <c r="O153">
        <f t="shared" si="19"/>
        <v>0.5</v>
      </c>
      <c r="P153">
        <f t="shared" si="20"/>
        <v>0</v>
      </c>
      <c r="Q153">
        <f t="shared" si="16"/>
        <v>0</v>
      </c>
      <c r="R153" t="str">
        <f t="shared" si="21"/>
        <v>34-1</v>
      </c>
      <c r="S153">
        <f t="shared" si="22"/>
        <v>0</v>
      </c>
      <c r="T153">
        <f t="shared" si="23"/>
        <v>0</v>
      </c>
    </row>
    <row r="154" spans="1:20">
      <c r="A154">
        <v>34</v>
      </c>
      <c r="B154" t="s">
        <v>320</v>
      </c>
      <c r="C154" t="s">
        <v>6</v>
      </c>
      <c r="D154">
        <v>34</v>
      </c>
      <c r="E154">
        <v>2</v>
      </c>
      <c r="F154" t="s">
        <v>322</v>
      </c>
      <c r="G154">
        <v>5</v>
      </c>
      <c r="H154" t="s">
        <v>323</v>
      </c>
      <c r="I154" t="str">
        <f>VLOOKUP(A154&amp;"-"&amp;E154,Sheet2!$N$2:$O$578,2,FALSE)</f>
        <v>f</v>
      </c>
      <c r="J154">
        <f>VLOOKUP(A154&amp;"-"&amp;E154,Sheet4!$A$2:$J$578,10,FALSE)</f>
        <v>0.34734625884965992</v>
      </c>
      <c r="K154" t="str">
        <f>VLOOKUP(D154&amp;"-"&amp;E154,Sheet3!$G$2:$N$600,7,FALSE)</f>
        <v>f</v>
      </c>
      <c r="L154">
        <f>VLOOKUP(A154&amp;"-"&amp;E154,Sheet4!$A$2:$J$578,9,FALSE)</f>
        <v>0.65265374115034014</v>
      </c>
      <c r="M154">
        <f t="shared" si="17"/>
        <v>1</v>
      </c>
      <c r="N154">
        <f t="shared" si="18"/>
        <v>65.265374115034007</v>
      </c>
      <c r="O154">
        <f t="shared" si="19"/>
        <v>1</v>
      </c>
      <c r="P154">
        <f t="shared" si="20"/>
        <v>1</v>
      </c>
      <c r="Q154">
        <f t="shared" si="16"/>
        <v>1</v>
      </c>
      <c r="R154" t="str">
        <f t="shared" si="21"/>
        <v>34-2</v>
      </c>
      <c r="S154">
        <f t="shared" si="22"/>
        <v>1</v>
      </c>
      <c r="T154">
        <f t="shared" si="23"/>
        <v>1</v>
      </c>
    </row>
    <row r="155" spans="1:20">
      <c r="A155">
        <v>34</v>
      </c>
      <c r="B155" t="s">
        <v>320</v>
      </c>
      <c r="C155" t="s">
        <v>9</v>
      </c>
      <c r="D155">
        <v>34</v>
      </c>
      <c r="E155">
        <v>3</v>
      </c>
      <c r="F155" t="s">
        <v>324</v>
      </c>
      <c r="G155">
        <v>12</v>
      </c>
      <c r="H155" t="s">
        <v>238</v>
      </c>
      <c r="I155" t="str">
        <f>VLOOKUP(A155&amp;"-"&amp;E155,Sheet2!$N$2:$O$578,2,FALSE)</f>
        <v>m</v>
      </c>
      <c r="J155">
        <f>VLOOKUP(A155&amp;"-"&amp;E155,Sheet4!$A$2:$J$578,10,FALSE)</f>
        <v>0.49545417713313344</v>
      </c>
      <c r="K155" t="str">
        <f>VLOOKUP(D155&amp;"-"&amp;E155,Sheet3!$G$2:$N$600,7,FALSE)</f>
        <v>f</v>
      </c>
      <c r="L155">
        <f>VLOOKUP(A155&amp;"-"&amp;E155,Sheet4!$A$2:$J$578,9,FALSE)</f>
        <v>0.50454582286686656</v>
      </c>
      <c r="M155" t="str">
        <f t="shared" si="17"/>
        <v>--</v>
      </c>
      <c r="N155">
        <f t="shared" si="18"/>
        <v>50.454582286686659</v>
      </c>
      <c r="O155">
        <f t="shared" si="19"/>
        <v>0.5</v>
      </c>
      <c r="P155">
        <f t="shared" si="20"/>
        <v>0.5</v>
      </c>
      <c r="Q155">
        <f t="shared" si="16"/>
        <v>0.5</v>
      </c>
      <c r="R155" t="str">
        <f t="shared" si="21"/>
        <v>34-3</v>
      </c>
      <c r="S155" t="str">
        <f t="shared" si="22"/>
        <v>--</v>
      </c>
      <c r="T155">
        <f t="shared" si="23"/>
        <v>0.5</v>
      </c>
    </row>
    <row r="156" spans="1:20">
      <c r="A156">
        <v>34</v>
      </c>
      <c r="B156" t="s">
        <v>320</v>
      </c>
      <c r="C156" t="s">
        <v>12</v>
      </c>
      <c r="D156">
        <v>34</v>
      </c>
      <c r="E156">
        <v>4</v>
      </c>
      <c r="F156" t="s">
        <v>325</v>
      </c>
      <c r="G156">
        <v>7</v>
      </c>
      <c r="H156" t="s">
        <v>326</v>
      </c>
      <c r="I156" t="str">
        <f>VLOOKUP(A156&amp;"-"&amp;E156,Sheet2!$N$2:$O$578,2,FALSE)</f>
        <v>m</v>
      </c>
      <c r="J156">
        <f>VLOOKUP(A156&amp;"-"&amp;E156,Sheet4!$A$2:$J$578,10,FALSE)</f>
        <v>0.47605303731113169</v>
      </c>
      <c r="K156" t="str">
        <f>VLOOKUP(D156&amp;"-"&amp;E156,Sheet3!$G$2:$N$600,7,FALSE)</f>
        <v>m</v>
      </c>
      <c r="L156">
        <f>VLOOKUP(A156&amp;"-"&amp;E156,Sheet4!$A$2:$J$578,9,FALSE)</f>
        <v>0.52394696268886831</v>
      </c>
      <c r="M156">
        <f t="shared" si="17"/>
        <v>0</v>
      </c>
      <c r="N156">
        <f t="shared" si="18"/>
        <v>52.394696268886833</v>
      </c>
      <c r="O156">
        <f t="shared" si="19"/>
        <v>0.73036195793820546</v>
      </c>
      <c r="P156">
        <f t="shared" si="20"/>
        <v>0</v>
      </c>
      <c r="Q156">
        <f t="shared" si="16"/>
        <v>0</v>
      </c>
      <c r="R156" t="str">
        <f t="shared" si="21"/>
        <v>34-4</v>
      </c>
      <c r="S156">
        <f t="shared" si="22"/>
        <v>0</v>
      </c>
      <c r="T156">
        <f t="shared" si="23"/>
        <v>0</v>
      </c>
    </row>
    <row r="157" spans="1:20">
      <c r="A157">
        <v>34</v>
      </c>
      <c r="B157" t="s">
        <v>320</v>
      </c>
      <c r="C157" t="s">
        <v>15</v>
      </c>
      <c r="D157">
        <v>34</v>
      </c>
      <c r="E157">
        <v>5</v>
      </c>
      <c r="F157" t="s">
        <v>327</v>
      </c>
      <c r="G157">
        <v>10</v>
      </c>
      <c r="H157" t="s">
        <v>328</v>
      </c>
      <c r="I157" t="str">
        <f>VLOOKUP(A157&amp;"-"&amp;E157,Sheet2!$N$2:$O$578,2,FALSE)</f>
        <v>f</v>
      </c>
      <c r="J157">
        <f>VLOOKUP(A157&amp;"-"&amp;E157,Sheet4!$A$2:$J$578,10,FALSE)</f>
        <v>0.44953880316574618</v>
      </c>
      <c r="K157" t="str">
        <f>VLOOKUP(D157&amp;"-"&amp;E157,Sheet3!$G$2:$N$600,7,FALSE)</f>
        <v>m</v>
      </c>
      <c r="L157">
        <f>VLOOKUP(A157&amp;"-"&amp;E157,Sheet4!$A$2:$J$578,9,FALSE)</f>
        <v>0.55046119683425387</v>
      </c>
      <c r="M157" t="str">
        <f t="shared" si="17"/>
        <v>--</v>
      </c>
      <c r="N157">
        <f t="shared" si="18"/>
        <v>55.046119683425388</v>
      </c>
      <c r="O157">
        <f t="shared" si="19"/>
        <v>0.85349595270177703</v>
      </c>
      <c r="P157">
        <f t="shared" si="20"/>
        <v>0.14650404729822297</v>
      </c>
      <c r="Q157">
        <f t="shared" si="16"/>
        <v>0.14650404729822297</v>
      </c>
      <c r="R157" t="str">
        <f t="shared" si="21"/>
        <v>34-5</v>
      </c>
      <c r="S157" t="str">
        <f t="shared" si="22"/>
        <v>--</v>
      </c>
      <c r="T157">
        <f t="shared" si="23"/>
        <v>0.14650404729822297</v>
      </c>
    </row>
    <row r="158" spans="1:20">
      <c r="A158">
        <v>34</v>
      </c>
      <c r="B158" t="s">
        <v>320</v>
      </c>
      <c r="C158" t="s">
        <v>55</v>
      </c>
      <c r="D158">
        <v>34</v>
      </c>
      <c r="E158">
        <v>6</v>
      </c>
      <c r="F158" t="s">
        <v>329</v>
      </c>
      <c r="G158">
        <v>5</v>
      </c>
      <c r="H158" t="s">
        <v>330</v>
      </c>
      <c r="I158" t="str">
        <f>VLOOKUP(A158&amp;"-"&amp;E158,Sheet2!$N$2:$O$578,2,FALSE)</f>
        <v>m</v>
      </c>
      <c r="J158">
        <f>VLOOKUP(A158&amp;"-"&amp;E158,Sheet4!$A$2:$J$578,10,FALSE)</f>
        <v>0.53876876463297063</v>
      </c>
      <c r="K158" t="str">
        <f>VLOOKUP(D158&amp;"-"&amp;E158,Sheet3!$G$2:$N$600,7,FALSE)</f>
        <v>f</v>
      </c>
      <c r="L158">
        <f>VLOOKUP(A158&amp;"-"&amp;E158,Sheet4!$A$2:$J$578,9,FALSE)</f>
        <v>0.46123123536702931</v>
      </c>
      <c r="M158" t="str">
        <f t="shared" si="17"/>
        <v>--</v>
      </c>
      <c r="N158">
        <f t="shared" si="18"/>
        <v>53.876876463297066</v>
      </c>
      <c r="O158">
        <f t="shared" si="19"/>
        <v>0.8099509219997898</v>
      </c>
      <c r="P158">
        <f t="shared" si="20"/>
        <v>0.1900490780002102</v>
      </c>
      <c r="Q158">
        <f t="shared" si="16"/>
        <v>0.1900490780002102</v>
      </c>
      <c r="R158" t="str">
        <f t="shared" si="21"/>
        <v>34-6</v>
      </c>
      <c r="S158" t="str">
        <f t="shared" si="22"/>
        <v>--</v>
      </c>
      <c r="T158">
        <f t="shared" si="23"/>
        <v>0.1900490780002102</v>
      </c>
    </row>
    <row r="159" spans="1:20">
      <c r="A159">
        <v>34</v>
      </c>
      <c r="B159" t="s">
        <v>320</v>
      </c>
      <c r="C159" t="s">
        <v>58</v>
      </c>
      <c r="D159">
        <v>34</v>
      </c>
      <c r="E159">
        <v>7</v>
      </c>
      <c r="F159" t="s">
        <v>331</v>
      </c>
      <c r="G159">
        <v>7</v>
      </c>
      <c r="H159" t="s">
        <v>332</v>
      </c>
      <c r="I159" t="str">
        <f>VLOOKUP(A159&amp;"-"&amp;E159,Sheet2!$N$2:$O$578,2,FALSE)</f>
        <v>m</v>
      </c>
      <c r="J159">
        <f>VLOOKUP(A159&amp;"-"&amp;E159,Sheet4!$A$2:$J$578,10,FALSE)</f>
        <v>0.53448993567966052</v>
      </c>
      <c r="K159" t="str">
        <f>VLOOKUP(D159&amp;"-"&amp;E159,Sheet3!$G$2:$N$600,7,FALSE)</f>
        <v>m</v>
      </c>
      <c r="L159">
        <f>VLOOKUP(A159&amp;"-"&amp;E159,Sheet4!$A$2:$J$578,9,FALSE)</f>
        <v>0.46551006432033948</v>
      </c>
      <c r="M159">
        <f t="shared" si="17"/>
        <v>0</v>
      </c>
      <c r="N159">
        <f t="shared" si="18"/>
        <v>53.448993567966049</v>
      </c>
      <c r="O159">
        <f t="shared" si="19"/>
        <v>0.79063122388784435</v>
      </c>
      <c r="P159">
        <f t="shared" si="20"/>
        <v>0</v>
      </c>
      <c r="Q159">
        <f t="shared" si="16"/>
        <v>0</v>
      </c>
      <c r="R159" t="str">
        <f t="shared" si="21"/>
        <v>34-7</v>
      </c>
      <c r="S159">
        <f t="shared" si="22"/>
        <v>0</v>
      </c>
      <c r="T159">
        <f t="shared" si="23"/>
        <v>0</v>
      </c>
    </row>
    <row r="160" spans="1:20">
      <c r="A160">
        <v>34</v>
      </c>
      <c r="B160" t="s">
        <v>320</v>
      </c>
      <c r="C160" t="s">
        <v>60</v>
      </c>
      <c r="D160">
        <v>34</v>
      </c>
      <c r="E160">
        <v>8</v>
      </c>
      <c r="F160" t="s">
        <v>333</v>
      </c>
      <c r="G160">
        <v>7</v>
      </c>
      <c r="H160" t="s">
        <v>334</v>
      </c>
      <c r="I160" t="str">
        <f>VLOOKUP(A160&amp;"-"&amp;E160,Sheet2!$N$2:$O$578,2,FALSE)</f>
        <v>m</v>
      </c>
      <c r="J160">
        <f>VLOOKUP(A160&amp;"-"&amp;E160,Sheet4!$A$2:$J$578,10,FALSE)</f>
        <v>0.48265770473878017</v>
      </c>
      <c r="K160" t="str">
        <f>VLOOKUP(D160&amp;"-"&amp;E160,Sheet3!$G$2:$N$600,7,FALSE)</f>
        <v>m</v>
      </c>
      <c r="L160">
        <f>VLOOKUP(A160&amp;"-"&amp;E160,Sheet4!$A$2:$J$578,9,FALSE)</f>
        <v>0.51734229526121978</v>
      </c>
      <c r="M160">
        <f t="shared" si="17"/>
        <v>0</v>
      </c>
      <c r="N160">
        <f t="shared" si="18"/>
        <v>51.734229526121979</v>
      </c>
      <c r="O160">
        <f t="shared" si="19"/>
        <v>0.67705304685221934</v>
      </c>
      <c r="P160">
        <f t="shared" si="20"/>
        <v>0</v>
      </c>
      <c r="Q160">
        <f t="shared" si="16"/>
        <v>0</v>
      </c>
      <c r="R160" t="str">
        <f t="shared" si="21"/>
        <v>34-8</v>
      </c>
      <c r="S160">
        <f t="shared" si="22"/>
        <v>0</v>
      </c>
      <c r="T160">
        <f t="shared" si="23"/>
        <v>0</v>
      </c>
    </row>
    <row r="161" spans="1:20">
      <c r="A161">
        <v>34</v>
      </c>
      <c r="B161" t="s">
        <v>320</v>
      </c>
      <c r="C161" t="s">
        <v>63</v>
      </c>
      <c r="D161">
        <v>34</v>
      </c>
      <c r="E161">
        <v>9</v>
      </c>
      <c r="F161" t="s">
        <v>335</v>
      </c>
      <c r="G161">
        <v>8</v>
      </c>
      <c r="H161" t="s">
        <v>336</v>
      </c>
      <c r="I161" t="str">
        <f>VLOOKUP(A161&amp;"-"&amp;E161,Sheet2!$N$2:$O$578,2,FALSE)</f>
        <v>m</v>
      </c>
      <c r="J161">
        <f>VLOOKUP(A161&amp;"-"&amp;E161,Sheet4!$A$2:$J$578,10,FALSE)</f>
        <v>0.51662789106336393</v>
      </c>
      <c r="K161" t="str">
        <f>VLOOKUP(D161&amp;"-"&amp;E161,Sheet3!$G$2:$N$600,7,FALSE)</f>
        <v>m</v>
      </c>
      <c r="L161">
        <f>VLOOKUP(A161&amp;"-"&amp;E161,Sheet4!$A$2:$J$578,9,FALSE)</f>
        <v>0.48337210893663612</v>
      </c>
      <c r="M161">
        <f t="shared" si="17"/>
        <v>0</v>
      </c>
      <c r="N161">
        <f t="shared" si="18"/>
        <v>51.66278910633639</v>
      </c>
      <c r="O161">
        <f t="shared" si="19"/>
        <v>0.67010360147667913</v>
      </c>
      <c r="P161">
        <f t="shared" si="20"/>
        <v>0</v>
      </c>
      <c r="Q161">
        <f t="shared" si="16"/>
        <v>0</v>
      </c>
      <c r="R161" t="str">
        <f t="shared" si="21"/>
        <v>34-9</v>
      </c>
      <c r="S161">
        <f t="shared" si="22"/>
        <v>0</v>
      </c>
      <c r="T161">
        <f t="shared" si="23"/>
        <v>0</v>
      </c>
    </row>
    <row r="162" spans="1:20">
      <c r="A162">
        <v>35</v>
      </c>
      <c r="B162" t="s">
        <v>337</v>
      </c>
      <c r="C162" t="s">
        <v>3</v>
      </c>
      <c r="D162">
        <v>35</v>
      </c>
      <c r="E162">
        <v>1</v>
      </c>
      <c r="F162" t="s">
        <v>338</v>
      </c>
      <c r="G162">
        <v>10</v>
      </c>
      <c r="H162" t="s">
        <v>328</v>
      </c>
      <c r="I162" t="str">
        <f>VLOOKUP(A162&amp;"-"&amp;E162,Sheet2!$N$2:$O$578,2,FALSE)</f>
        <v>f</v>
      </c>
      <c r="J162">
        <f>VLOOKUP(A162&amp;"-"&amp;E162,Sheet4!$A$2:$J$578,10,FALSE)</f>
        <v>0.34967871369173958</v>
      </c>
      <c r="K162" t="str">
        <f>VLOOKUP(D162&amp;"-"&amp;E162,Sheet3!$G$2:$N$600,7,FALSE)</f>
        <v>f</v>
      </c>
      <c r="L162">
        <f>VLOOKUP(A162&amp;"-"&amp;E162,Sheet4!$A$2:$J$578,9,FALSE)</f>
        <v>0.65032128630826036</v>
      </c>
      <c r="M162">
        <f t="shared" si="17"/>
        <v>1</v>
      </c>
      <c r="N162">
        <f t="shared" si="18"/>
        <v>65.032128630826037</v>
      </c>
      <c r="O162">
        <f t="shared" si="19"/>
        <v>1</v>
      </c>
      <c r="P162">
        <f t="shared" si="20"/>
        <v>1</v>
      </c>
      <c r="Q162">
        <f t="shared" si="16"/>
        <v>1</v>
      </c>
      <c r="R162" t="str">
        <f t="shared" si="21"/>
        <v>35-1</v>
      </c>
      <c r="S162">
        <f t="shared" si="22"/>
        <v>1</v>
      </c>
      <c r="T162">
        <f t="shared" si="23"/>
        <v>1</v>
      </c>
    </row>
    <row r="163" spans="1:20">
      <c r="A163">
        <v>35</v>
      </c>
      <c r="B163" t="s">
        <v>337</v>
      </c>
      <c r="C163" t="s">
        <v>6</v>
      </c>
      <c r="D163">
        <v>35</v>
      </c>
      <c r="E163">
        <v>2</v>
      </c>
      <c r="F163" t="s">
        <v>339</v>
      </c>
      <c r="G163">
        <v>9</v>
      </c>
      <c r="H163" t="s">
        <v>282</v>
      </c>
      <c r="I163" t="str">
        <f>VLOOKUP(A163&amp;"-"&amp;E163,Sheet2!$N$2:$O$578,2,FALSE)</f>
        <v>m</v>
      </c>
      <c r="J163">
        <f>VLOOKUP(A163&amp;"-"&amp;E163,Sheet4!$A$2:$J$578,10,FALSE)</f>
        <v>0.40275809823094511</v>
      </c>
      <c r="K163" t="str">
        <f>VLOOKUP(D163&amp;"-"&amp;E163,Sheet3!$G$2:$N$600,7,FALSE)</f>
        <v>f</v>
      </c>
      <c r="L163">
        <f>VLOOKUP(A163&amp;"-"&amp;E163,Sheet4!$A$2:$J$578,9,FALSE)</f>
        <v>0.59724190176905489</v>
      </c>
      <c r="M163" t="str">
        <f t="shared" si="17"/>
        <v>--</v>
      </c>
      <c r="N163">
        <f t="shared" si="18"/>
        <v>59.724190176905488</v>
      </c>
      <c r="O163">
        <f t="shared" si="19"/>
        <v>0.96186666458977266</v>
      </c>
      <c r="P163">
        <f t="shared" si="20"/>
        <v>0.96186666458977266</v>
      </c>
      <c r="Q163">
        <f t="shared" si="16"/>
        <v>0.96186666458977266</v>
      </c>
      <c r="R163" t="str">
        <f t="shared" si="21"/>
        <v>35-2</v>
      </c>
      <c r="S163" t="str">
        <f t="shared" si="22"/>
        <v>--</v>
      </c>
      <c r="T163">
        <f t="shared" si="23"/>
        <v>0.96186666458977266</v>
      </c>
    </row>
    <row r="164" spans="1:20">
      <c r="A164">
        <v>35</v>
      </c>
      <c r="B164" t="s">
        <v>337</v>
      </c>
      <c r="C164" t="s">
        <v>9</v>
      </c>
      <c r="D164">
        <v>35</v>
      </c>
      <c r="E164">
        <v>3</v>
      </c>
      <c r="F164" t="s">
        <v>340</v>
      </c>
      <c r="G164">
        <v>9</v>
      </c>
      <c r="H164" t="s">
        <v>83</v>
      </c>
      <c r="I164" t="str">
        <f>VLOOKUP(A164&amp;"-"&amp;E164,Sheet2!$N$2:$O$578,2,FALSE)</f>
        <v>m</v>
      </c>
      <c r="J164">
        <f>VLOOKUP(A164&amp;"-"&amp;E164,Sheet4!$A$2:$J$578,10,FALSE)</f>
        <v>0.4308604535373195</v>
      </c>
      <c r="K164" t="str">
        <f>VLOOKUP(D164&amp;"-"&amp;E164,Sheet3!$G$2:$N$600,7,FALSE)</f>
        <v>m</v>
      </c>
      <c r="L164">
        <f>VLOOKUP(A164&amp;"-"&amp;E164,Sheet4!$A$2:$J$578,9,FALSE)</f>
        <v>0.5691395464626805</v>
      </c>
      <c r="M164">
        <f t="shared" si="17"/>
        <v>0</v>
      </c>
      <c r="N164">
        <f t="shared" si="18"/>
        <v>56.913954646268053</v>
      </c>
      <c r="O164">
        <f t="shared" si="19"/>
        <v>0.90552110235052097</v>
      </c>
      <c r="P164">
        <f t="shared" si="20"/>
        <v>0</v>
      </c>
      <c r="Q164">
        <f t="shared" si="16"/>
        <v>0</v>
      </c>
      <c r="R164" t="str">
        <f t="shared" si="21"/>
        <v>35-3</v>
      </c>
      <c r="S164">
        <f t="shared" si="22"/>
        <v>0</v>
      </c>
      <c r="T164">
        <f t="shared" si="23"/>
        <v>0</v>
      </c>
    </row>
    <row r="165" spans="1:20">
      <c r="A165">
        <v>35</v>
      </c>
      <c r="B165" t="s">
        <v>337</v>
      </c>
      <c r="C165" t="s">
        <v>12</v>
      </c>
      <c r="D165">
        <v>35</v>
      </c>
      <c r="E165">
        <v>4</v>
      </c>
      <c r="F165" t="s">
        <v>341</v>
      </c>
      <c r="G165">
        <v>10</v>
      </c>
      <c r="H165" t="s">
        <v>107</v>
      </c>
      <c r="I165" t="str">
        <f>VLOOKUP(A165&amp;"-"&amp;E165,Sheet2!$N$2:$O$578,2,FALSE)</f>
        <v>m</v>
      </c>
      <c r="J165">
        <f>VLOOKUP(A165&amp;"-"&amp;E165,Sheet4!$A$2:$J$578,10,FALSE)</f>
        <v>0.44210835413302013</v>
      </c>
      <c r="K165" t="str">
        <f>VLOOKUP(D165&amp;"-"&amp;E165,Sheet3!$G$2:$N$600,7,FALSE)</f>
        <v>m</v>
      </c>
      <c r="L165">
        <f>VLOOKUP(A165&amp;"-"&amp;E165,Sheet4!$A$2:$J$578,9,FALSE)</f>
        <v>0.55789164586697992</v>
      </c>
      <c r="M165">
        <f t="shared" si="17"/>
        <v>0</v>
      </c>
      <c r="N165">
        <f t="shared" si="18"/>
        <v>55.789164586697993</v>
      </c>
      <c r="O165">
        <f t="shared" si="19"/>
        <v>0.87618921687813467</v>
      </c>
      <c r="P165">
        <f t="shared" si="20"/>
        <v>0</v>
      </c>
      <c r="Q165">
        <f t="shared" si="16"/>
        <v>0</v>
      </c>
      <c r="R165" t="str">
        <f t="shared" si="21"/>
        <v>35-4</v>
      </c>
      <c r="S165">
        <f t="shared" si="22"/>
        <v>0</v>
      </c>
      <c r="T165">
        <f t="shared" si="23"/>
        <v>0</v>
      </c>
    </row>
    <row r="166" spans="1:20">
      <c r="A166">
        <v>35</v>
      </c>
      <c r="B166" t="s">
        <v>337</v>
      </c>
      <c r="C166" t="s">
        <v>15</v>
      </c>
      <c r="D166">
        <v>35</v>
      </c>
      <c r="E166">
        <v>5</v>
      </c>
      <c r="F166" t="s">
        <v>342</v>
      </c>
      <c r="G166">
        <v>9</v>
      </c>
      <c r="H166" t="s">
        <v>25</v>
      </c>
      <c r="I166" t="str">
        <f>VLOOKUP(A166&amp;"-"&amp;E166,Sheet2!$N$2:$O$578,2,FALSE)</f>
        <v>f</v>
      </c>
      <c r="J166">
        <f>VLOOKUP(A166&amp;"-"&amp;E166,Sheet4!$A$2:$J$578,10,FALSE)</f>
        <v>0.53372917065696224</v>
      </c>
      <c r="K166" t="str">
        <f>VLOOKUP(D166&amp;"-"&amp;E166,Sheet3!$G$2:$N$600,7,FALSE)</f>
        <v>f</v>
      </c>
      <c r="L166">
        <f>VLOOKUP(A166&amp;"-"&amp;E166,Sheet4!$A$2:$J$578,9,FALSE)</f>
        <v>0.46627082934303771</v>
      </c>
      <c r="M166">
        <f t="shared" si="17"/>
        <v>1</v>
      </c>
      <c r="N166">
        <f t="shared" si="18"/>
        <v>53.372917065696221</v>
      </c>
      <c r="O166">
        <f t="shared" si="19"/>
        <v>0.78694652032676604</v>
      </c>
      <c r="P166">
        <f t="shared" si="20"/>
        <v>1</v>
      </c>
      <c r="Q166">
        <f t="shared" si="16"/>
        <v>1</v>
      </c>
      <c r="R166" t="str">
        <f t="shared" si="21"/>
        <v>35-5</v>
      </c>
      <c r="S166">
        <f t="shared" si="22"/>
        <v>1</v>
      </c>
      <c r="T166">
        <f t="shared" si="23"/>
        <v>1</v>
      </c>
    </row>
    <row r="167" spans="1:20">
      <c r="A167">
        <v>35</v>
      </c>
      <c r="B167" t="s">
        <v>337</v>
      </c>
      <c r="C167" t="s">
        <v>55</v>
      </c>
      <c r="D167">
        <v>35</v>
      </c>
      <c r="E167">
        <v>6</v>
      </c>
      <c r="F167" t="s">
        <v>343</v>
      </c>
      <c r="G167">
        <v>8</v>
      </c>
      <c r="H167" t="s">
        <v>309</v>
      </c>
      <c r="I167" t="str">
        <f>VLOOKUP(A167&amp;"-"&amp;E167,Sheet2!$N$2:$O$578,2,FALSE)</f>
        <v>m</v>
      </c>
      <c r="J167">
        <f>VLOOKUP(A167&amp;"-"&amp;E167,Sheet4!$A$2:$J$578,10,FALSE)</f>
        <v>0.49115342859657873</v>
      </c>
      <c r="K167" t="str">
        <f>VLOOKUP(D167&amp;"-"&amp;E167,Sheet3!$G$2:$N$600,7,FALSE)</f>
        <v>f</v>
      </c>
      <c r="L167">
        <f>VLOOKUP(A167&amp;"-"&amp;E167,Sheet4!$A$2:$J$578,9,FALSE)</f>
        <v>0.50884657140342127</v>
      </c>
      <c r="M167" t="str">
        <f t="shared" si="17"/>
        <v>--</v>
      </c>
      <c r="N167">
        <f t="shared" si="18"/>
        <v>50.884657140342128</v>
      </c>
      <c r="O167">
        <f t="shared" si="19"/>
        <v>0.56585389399751229</v>
      </c>
      <c r="P167">
        <f t="shared" si="20"/>
        <v>0.56585389399751229</v>
      </c>
      <c r="Q167">
        <f t="shared" si="16"/>
        <v>0.56585389399751229</v>
      </c>
      <c r="R167" t="str">
        <f t="shared" si="21"/>
        <v>35-6</v>
      </c>
      <c r="S167" t="str">
        <f t="shared" si="22"/>
        <v>--</v>
      </c>
      <c r="T167">
        <f t="shared" si="23"/>
        <v>0.56585389399751229</v>
      </c>
    </row>
    <row r="168" spans="1:20">
      <c r="A168">
        <v>35</v>
      </c>
      <c r="B168" t="s">
        <v>337</v>
      </c>
      <c r="C168" t="s">
        <v>58</v>
      </c>
      <c r="D168">
        <v>35</v>
      </c>
      <c r="E168">
        <v>7</v>
      </c>
      <c r="F168" t="s">
        <v>344</v>
      </c>
      <c r="G168">
        <v>8</v>
      </c>
      <c r="H168" t="s">
        <v>86</v>
      </c>
      <c r="I168" t="str">
        <f>VLOOKUP(A168&amp;"-"&amp;E168,Sheet2!$N$2:$O$578,2,FALSE)</f>
        <v>m</v>
      </c>
      <c r="J168">
        <f>VLOOKUP(A168&amp;"-"&amp;E168,Sheet4!$A$2:$J$578,10,FALSE)</f>
        <v>0.50392511262780215</v>
      </c>
      <c r="K168" t="str">
        <f>VLOOKUP(D168&amp;"-"&amp;E168,Sheet3!$G$2:$N$600,7,FALSE)</f>
        <v>f</v>
      </c>
      <c r="L168">
        <f>VLOOKUP(A168&amp;"-"&amp;E168,Sheet4!$A$2:$J$578,9,FALSE)</f>
        <v>0.49607488737219779</v>
      </c>
      <c r="M168" t="str">
        <f t="shared" si="17"/>
        <v>--</v>
      </c>
      <c r="N168">
        <f t="shared" si="18"/>
        <v>50.392511262780218</v>
      </c>
      <c r="O168">
        <f t="shared" si="19"/>
        <v>0.5</v>
      </c>
      <c r="P168">
        <f t="shared" si="20"/>
        <v>0.5</v>
      </c>
      <c r="Q168">
        <f t="shared" si="16"/>
        <v>0.5</v>
      </c>
      <c r="R168" t="str">
        <f t="shared" si="21"/>
        <v>35-7</v>
      </c>
      <c r="S168" t="str">
        <f t="shared" si="22"/>
        <v>--</v>
      </c>
      <c r="T168">
        <f t="shared" si="23"/>
        <v>0.5</v>
      </c>
    </row>
    <row r="169" spans="1:20">
      <c r="A169">
        <v>35</v>
      </c>
      <c r="B169" t="s">
        <v>337</v>
      </c>
      <c r="C169" t="s">
        <v>60</v>
      </c>
      <c r="D169">
        <v>35</v>
      </c>
      <c r="E169">
        <v>8</v>
      </c>
      <c r="F169" t="s">
        <v>345</v>
      </c>
      <c r="G169">
        <v>6</v>
      </c>
      <c r="H169" t="s">
        <v>236</v>
      </c>
      <c r="I169" t="str">
        <f>VLOOKUP(A169&amp;"-"&amp;E169,Sheet2!$N$2:$O$578,2,FALSE)</f>
        <v>m</v>
      </c>
      <c r="J169">
        <f>VLOOKUP(A169&amp;"-"&amp;E169,Sheet4!$A$2:$J$578,10,FALSE)</f>
        <v>0.36624259462206765</v>
      </c>
      <c r="K169" t="str">
        <f>VLOOKUP(D169&amp;"-"&amp;E169,Sheet3!$G$2:$N$600,7,FALSE)</f>
        <v>m</v>
      </c>
      <c r="L169">
        <f>VLOOKUP(A169&amp;"-"&amp;E169,Sheet4!$A$2:$J$578,9,FALSE)</f>
        <v>0.63375740537793235</v>
      </c>
      <c r="M169">
        <f t="shared" si="17"/>
        <v>0</v>
      </c>
      <c r="N169">
        <f t="shared" si="18"/>
        <v>63.375740537793234</v>
      </c>
      <c r="O169">
        <f t="shared" si="19"/>
        <v>1</v>
      </c>
      <c r="P169">
        <f t="shared" si="20"/>
        <v>0</v>
      </c>
      <c r="Q169">
        <f t="shared" si="16"/>
        <v>0</v>
      </c>
      <c r="R169" t="str">
        <f t="shared" si="21"/>
        <v>35-8</v>
      </c>
      <c r="S169">
        <f t="shared" si="22"/>
        <v>0</v>
      </c>
      <c r="T169">
        <f t="shared" si="23"/>
        <v>0</v>
      </c>
    </row>
    <row r="170" spans="1:20">
      <c r="A170">
        <v>36</v>
      </c>
      <c r="B170" t="s">
        <v>346</v>
      </c>
      <c r="C170" t="s">
        <v>3</v>
      </c>
      <c r="D170">
        <v>36</v>
      </c>
      <c r="E170">
        <v>1</v>
      </c>
      <c r="F170" t="s">
        <v>347</v>
      </c>
      <c r="G170">
        <v>9</v>
      </c>
      <c r="H170" t="s">
        <v>89</v>
      </c>
      <c r="I170" t="str">
        <f>VLOOKUP(A170&amp;"-"&amp;E170,Sheet2!$N$2:$O$578,2,FALSE)</f>
        <v>m</v>
      </c>
      <c r="J170">
        <f>VLOOKUP(A170&amp;"-"&amp;E170,Sheet4!$A$2:$J$578,10,FALSE)</f>
        <v>0.44291303430250489</v>
      </c>
      <c r="K170" t="str">
        <f>VLOOKUP(D170&amp;"-"&amp;E170,Sheet3!$G$2:$N$600,7,FALSE)</f>
        <v>m</v>
      </c>
      <c r="L170">
        <f>VLOOKUP(A170&amp;"-"&amp;E170,Sheet4!$A$2:$J$578,9,FALSE)</f>
        <v>0.55708696569749505</v>
      </c>
      <c r="M170">
        <f t="shared" si="17"/>
        <v>0</v>
      </c>
      <c r="N170">
        <f t="shared" si="18"/>
        <v>55.708696569749506</v>
      </c>
      <c r="O170">
        <f t="shared" si="19"/>
        <v>0.87387686795379405</v>
      </c>
      <c r="P170">
        <f t="shared" si="20"/>
        <v>0</v>
      </c>
      <c r="Q170">
        <f t="shared" si="16"/>
        <v>0</v>
      </c>
      <c r="R170" t="str">
        <f t="shared" si="21"/>
        <v>36-1</v>
      </c>
      <c r="S170">
        <f t="shared" si="22"/>
        <v>0</v>
      </c>
      <c r="T170">
        <f t="shared" si="23"/>
        <v>0</v>
      </c>
    </row>
    <row r="171" spans="1:20">
      <c r="A171">
        <v>36</v>
      </c>
      <c r="B171" t="s">
        <v>346</v>
      </c>
      <c r="C171" t="s">
        <v>6</v>
      </c>
      <c r="D171">
        <v>36</v>
      </c>
      <c r="E171">
        <v>2</v>
      </c>
      <c r="F171" t="s">
        <v>348</v>
      </c>
      <c r="G171">
        <v>8</v>
      </c>
      <c r="H171" t="s">
        <v>86</v>
      </c>
      <c r="I171" t="str">
        <f>VLOOKUP(A171&amp;"-"&amp;E171,Sheet2!$N$2:$O$578,2,FALSE)</f>
        <v>m</v>
      </c>
      <c r="J171">
        <f>VLOOKUP(A171&amp;"-"&amp;E171,Sheet4!$A$2:$J$578,10,FALSE)</f>
        <v>0.4438154542881404</v>
      </c>
      <c r="K171" t="str">
        <f>VLOOKUP(D171&amp;"-"&amp;E171,Sheet3!$G$2:$N$600,7,FALSE)</f>
        <v>f</v>
      </c>
      <c r="L171">
        <f>VLOOKUP(A171&amp;"-"&amp;E171,Sheet4!$A$2:$J$578,9,FALSE)</f>
        <v>0.5561845457118596</v>
      </c>
      <c r="M171" t="str">
        <f t="shared" si="17"/>
        <v>--</v>
      </c>
      <c r="N171">
        <f t="shared" si="18"/>
        <v>55.618454571185957</v>
      </c>
      <c r="O171">
        <f t="shared" si="19"/>
        <v>0.87124455672252266</v>
      </c>
      <c r="P171">
        <f t="shared" si="20"/>
        <v>0.87124455672252266</v>
      </c>
      <c r="Q171">
        <f t="shared" si="16"/>
        <v>0.87124455672252266</v>
      </c>
      <c r="R171" t="str">
        <f t="shared" si="21"/>
        <v>36-2</v>
      </c>
      <c r="S171" t="str">
        <f t="shared" si="22"/>
        <v>--</v>
      </c>
      <c r="T171">
        <f t="shared" si="23"/>
        <v>0.87124455672252266</v>
      </c>
    </row>
    <row r="172" spans="1:20">
      <c r="A172">
        <v>37</v>
      </c>
      <c r="B172" t="s">
        <v>349</v>
      </c>
      <c r="C172" t="s">
        <v>3</v>
      </c>
      <c r="D172">
        <v>37</v>
      </c>
      <c r="E172">
        <v>1</v>
      </c>
      <c r="F172" t="s">
        <v>350</v>
      </c>
      <c r="G172">
        <v>10</v>
      </c>
      <c r="H172" t="s">
        <v>351</v>
      </c>
      <c r="I172" t="str">
        <f>VLOOKUP(A172&amp;"-"&amp;E172,Sheet2!$N$2:$O$578,2,FALSE)</f>
        <v>m</v>
      </c>
      <c r="J172">
        <f>VLOOKUP(A172&amp;"-"&amp;E172,Sheet4!$A$2:$J$578,10,FALSE)</f>
        <v>0.43390898008939455</v>
      </c>
      <c r="K172" t="str">
        <f>VLOOKUP(D172&amp;"-"&amp;E172,Sheet3!$G$2:$N$600,7,FALSE)</f>
        <v>m</v>
      </c>
      <c r="L172">
        <f>VLOOKUP(A172&amp;"-"&amp;E172,Sheet4!$A$2:$J$578,9,FALSE)</f>
        <v>0.5660910199106054</v>
      </c>
      <c r="M172">
        <f t="shared" si="17"/>
        <v>0</v>
      </c>
      <c r="N172">
        <f t="shared" si="18"/>
        <v>56.609101991060541</v>
      </c>
      <c r="O172">
        <f t="shared" si="19"/>
        <v>0.89807157466290843</v>
      </c>
      <c r="P172">
        <f t="shared" si="20"/>
        <v>0</v>
      </c>
      <c r="Q172">
        <f t="shared" si="16"/>
        <v>0</v>
      </c>
      <c r="R172" t="str">
        <f t="shared" si="21"/>
        <v>37-1</v>
      </c>
      <c r="S172">
        <f t="shared" si="22"/>
        <v>0</v>
      </c>
      <c r="T172">
        <f t="shared" si="23"/>
        <v>0</v>
      </c>
    </row>
    <row r="173" spans="1:20">
      <c r="A173">
        <v>37</v>
      </c>
      <c r="B173" t="s">
        <v>349</v>
      </c>
      <c r="C173" t="s">
        <v>6</v>
      </c>
      <c r="D173">
        <v>37</v>
      </c>
      <c r="E173">
        <v>2</v>
      </c>
      <c r="F173" t="s">
        <v>352</v>
      </c>
      <c r="G173">
        <v>7</v>
      </c>
      <c r="H173" t="s">
        <v>33</v>
      </c>
      <c r="I173" t="str">
        <f>VLOOKUP(A173&amp;"-"&amp;E173,Sheet2!$N$2:$O$578,2,FALSE)</f>
        <v>f</v>
      </c>
      <c r="J173">
        <f>VLOOKUP(A173&amp;"-"&amp;E173,Sheet4!$A$2:$J$578,10,FALSE)</f>
        <v>0.50598303430673375</v>
      </c>
      <c r="K173" t="str">
        <f>VLOOKUP(D173&amp;"-"&amp;E173,Sheet3!$G$2:$N$600,7,FALSE)</f>
        <v>m</v>
      </c>
      <c r="L173">
        <f>VLOOKUP(A173&amp;"-"&amp;E173,Sheet4!$A$2:$J$578,9,FALSE)</f>
        <v>0.49401696569326625</v>
      </c>
      <c r="M173" t="str">
        <f t="shared" si="17"/>
        <v>--</v>
      </c>
      <c r="N173">
        <f t="shared" si="18"/>
        <v>50.598303430673376</v>
      </c>
      <c r="O173">
        <f t="shared" si="19"/>
        <v>0.50124382319749894</v>
      </c>
      <c r="P173">
        <f t="shared" si="20"/>
        <v>0.50124382319749894</v>
      </c>
      <c r="Q173">
        <f t="shared" si="16"/>
        <v>0.50124382319749894</v>
      </c>
      <c r="R173" t="str">
        <f t="shared" si="21"/>
        <v>37-2</v>
      </c>
      <c r="S173" t="str">
        <f t="shared" si="22"/>
        <v>--</v>
      </c>
      <c r="T173">
        <f t="shared" si="23"/>
        <v>0.50124382319749894</v>
      </c>
    </row>
    <row r="174" spans="1:20">
      <c r="A174">
        <v>37</v>
      </c>
      <c r="B174" t="s">
        <v>349</v>
      </c>
      <c r="C174" t="s">
        <v>9</v>
      </c>
      <c r="D174">
        <v>37</v>
      </c>
      <c r="E174">
        <v>3</v>
      </c>
      <c r="F174" t="s">
        <v>353</v>
      </c>
      <c r="G174">
        <v>8</v>
      </c>
      <c r="H174" t="s">
        <v>219</v>
      </c>
      <c r="I174" t="str">
        <f>VLOOKUP(A174&amp;"-"&amp;E174,Sheet2!$N$2:$O$578,2,FALSE)</f>
        <v>m</v>
      </c>
      <c r="J174">
        <f>VLOOKUP(A174&amp;"-"&amp;E174,Sheet4!$A$2:$J$578,10,FALSE)</f>
        <v>0.48211462715361325</v>
      </c>
      <c r="K174" t="str">
        <f>VLOOKUP(D174&amp;"-"&amp;E174,Sheet3!$G$2:$N$600,7,FALSE)</f>
        <v>f</v>
      </c>
      <c r="L174">
        <f>VLOOKUP(A174&amp;"-"&amp;E174,Sheet4!$A$2:$J$578,9,FALSE)</f>
        <v>0.5178853728463868</v>
      </c>
      <c r="M174" t="str">
        <f t="shared" si="17"/>
        <v>--</v>
      </c>
      <c r="N174">
        <f t="shared" si="18"/>
        <v>51.788537284638679</v>
      </c>
      <c r="O174">
        <f t="shared" si="19"/>
        <v>0.68214697047734407</v>
      </c>
      <c r="P174">
        <f t="shared" si="20"/>
        <v>0.68214697047734407</v>
      </c>
      <c r="Q174">
        <f t="shared" si="16"/>
        <v>0.68214697047734407</v>
      </c>
      <c r="R174" t="str">
        <f t="shared" si="21"/>
        <v>37-3</v>
      </c>
      <c r="S174" t="str">
        <f t="shared" si="22"/>
        <v>--</v>
      </c>
      <c r="T174">
        <f t="shared" si="23"/>
        <v>0.68214697047734407</v>
      </c>
    </row>
    <row r="175" spans="1:20">
      <c r="A175">
        <v>37</v>
      </c>
      <c r="B175" t="s">
        <v>349</v>
      </c>
      <c r="C175" t="s">
        <v>12</v>
      </c>
      <c r="D175">
        <v>37</v>
      </c>
      <c r="E175">
        <v>4</v>
      </c>
      <c r="F175" t="s">
        <v>354</v>
      </c>
      <c r="G175">
        <v>6</v>
      </c>
      <c r="H175" t="s">
        <v>231</v>
      </c>
      <c r="I175" t="str">
        <f>VLOOKUP(A175&amp;"-"&amp;E175,Sheet2!$N$2:$O$578,2,FALSE)</f>
        <v>m</v>
      </c>
      <c r="J175">
        <f>VLOOKUP(A175&amp;"-"&amp;E175,Sheet4!$A$2:$J$578,10,FALSE)</f>
        <v>0.47995983234369544</v>
      </c>
      <c r="K175" t="str">
        <f>VLOOKUP(D175&amp;"-"&amp;E175,Sheet3!$G$2:$N$600,7,FALSE)</f>
        <v>m</v>
      </c>
      <c r="L175">
        <f>VLOOKUP(A175&amp;"-"&amp;E175,Sheet4!$A$2:$J$578,9,FALSE)</f>
        <v>0.52004016765630456</v>
      </c>
      <c r="M175">
        <f t="shared" si="17"/>
        <v>0</v>
      </c>
      <c r="N175">
        <f t="shared" si="18"/>
        <v>52.004016765630453</v>
      </c>
      <c r="O175">
        <f t="shared" si="19"/>
        <v>0.70093936633951692</v>
      </c>
      <c r="P175">
        <f t="shared" si="20"/>
        <v>0</v>
      </c>
      <c r="Q175">
        <f t="shared" si="16"/>
        <v>0</v>
      </c>
      <c r="R175" t="str">
        <f t="shared" si="21"/>
        <v>37-4</v>
      </c>
      <c r="S175">
        <f t="shared" si="22"/>
        <v>0</v>
      </c>
      <c r="T175">
        <f t="shared" si="23"/>
        <v>0</v>
      </c>
    </row>
    <row r="176" spans="1:20">
      <c r="A176">
        <v>37</v>
      </c>
      <c r="B176" t="s">
        <v>349</v>
      </c>
      <c r="C176" t="s">
        <v>15</v>
      </c>
      <c r="D176">
        <v>37</v>
      </c>
      <c r="E176">
        <v>5</v>
      </c>
      <c r="F176" t="s">
        <v>355</v>
      </c>
      <c r="G176">
        <v>9</v>
      </c>
      <c r="H176" t="s">
        <v>83</v>
      </c>
      <c r="I176" t="str">
        <f>VLOOKUP(A176&amp;"-"&amp;E176,Sheet2!$N$2:$O$578,2,FALSE)</f>
        <v>m</v>
      </c>
      <c r="J176">
        <f>VLOOKUP(A176&amp;"-"&amp;E176,Sheet4!$A$2:$J$578,10,FALSE)</f>
        <v>0.52531186995967738</v>
      </c>
      <c r="K176" t="str">
        <f>VLOOKUP(D176&amp;"-"&amp;E176,Sheet3!$G$2:$N$600,7,FALSE)</f>
        <v>f</v>
      </c>
      <c r="L176">
        <f>VLOOKUP(A176&amp;"-"&amp;E176,Sheet4!$A$2:$J$578,9,FALSE)</f>
        <v>0.47468813004032256</v>
      </c>
      <c r="M176" t="str">
        <f t="shared" si="17"/>
        <v>--</v>
      </c>
      <c r="N176">
        <f t="shared" si="18"/>
        <v>52.531186995967737</v>
      </c>
      <c r="O176">
        <f t="shared" si="19"/>
        <v>0.73951931725059061</v>
      </c>
      <c r="P176">
        <f t="shared" si="20"/>
        <v>0.26048068274940939</v>
      </c>
      <c r="Q176">
        <f t="shared" si="16"/>
        <v>0.26048068274940939</v>
      </c>
      <c r="R176" t="str">
        <f t="shared" si="21"/>
        <v>37-5</v>
      </c>
      <c r="S176" t="str">
        <f t="shared" si="22"/>
        <v>--</v>
      </c>
      <c r="T176">
        <f t="shared" si="23"/>
        <v>0.26048068274940939</v>
      </c>
    </row>
    <row r="177" spans="1:20">
      <c r="A177">
        <v>38</v>
      </c>
      <c r="B177" t="s">
        <v>356</v>
      </c>
      <c r="C177" t="s">
        <v>3</v>
      </c>
      <c r="D177">
        <v>38</v>
      </c>
      <c r="E177">
        <v>1</v>
      </c>
      <c r="F177" t="s">
        <v>357</v>
      </c>
      <c r="G177">
        <v>12</v>
      </c>
      <c r="H177" t="s">
        <v>39</v>
      </c>
      <c r="I177" t="str">
        <f>VLOOKUP(A177&amp;"-"&amp;E177,Sheet2!$N$2:$O$578,2,FALSE)</f>
        <v>m</v>
      </c>
      <c r="J177">
        <f>VLOOKUP(A177&amp;"-"&amp;E177,Sheet4!$A$2:$J$578,10,FALSE)</f>
        <v>0.46049237983587338</v>
      </c>
      <c r="K177" t="str">
        <f>VLOOKUP(D177&amp;"-"&amp;E177,Sheet3!$G$2:$N$600,7,FALSE)</f>
        <v>f</v>
      </c>
      <c r="L177">
        <f>VLOOKUP(A177&amp;"-"&amp;E177,Sheet4!$A$2:$J$578,9,FALSE)</f>
        <v>0.53950762016412657</v>
      </c>
      <c r="M177" t="str">
        <f t="shared" si="17"/>
        <v>--</v>
      </c>
      <c r="N177">
        <f t="shared" si="18"/>
        <v>53.950762016412654</v>
      </c>
      <c r="O177">
        <f t="shared" si="19"/>
        <v>0.81306968021120074</v>
      </c>
      <c r="P177">
        <f t="shared" si="20"/>
        <v>0.81306968021120074</v>
      </c>
      <c r="Q177">
        <f t="shared" si="16"/>
        <v>0.81306968021120074</v>
      </c>
      <c r="R177" t="str">
        <f t="shared" si="21"/>
        <v>38-1</v>
      </c>
      <c r="S177" t="str">
        <f t="shared" si="22"/>
        <v>--</v>
      </c>
      <c r="T177">
        <f t="shared" si="23"/>
        <v>0.81306968021120074</v>
      </c>
    </row>
    <row r="178" spans="1:20">
      <c r="A178">
        <v>38</v>
      </c>
      <c r="B178" t="s">
        <v>356</v>
      </c>
      <c r="C178" t="s">
        <v>6</v>
      </c>
      <c r="D178">
        <v>38</v>
      </c>
      <c r="E178">
        <v>2</v>
      </c>
      <c r="F178" t="s">
        <v>358</v>
      </c>
      <c r="G178">
        <v>8</v>
      </c>
      <c r="H178" t="s">
        <v>359</v>
      </c>
      <c r="I178" t="str">
        <f>VLOOKUP(A178&amp;"-"&amp;E178,Sheet2!$N$2:$O$578,2,FALSE)</f>
        <v>f</v>
      </c>
      <c r="J178">
        <f>VLOOKUP(A178&amp;"-"&amp;E178,Sheet4!$A$2:$J$578,10,FALSE)</f>
        <v>0.40166461159062883</v>
      </c>
      <c r="K178" t="str">
        <f>VLOOKUP(D178&amp;"-"&amp;E178,Sheet3!$G$2:$N$600,7,FALSE)</f>
        <v>m</v>
      </c>
      <c r="L178">
        <f>VLOOKUP(A178&amp;"-"&amp;E178,Sheet4!$A$2:$J$578,9,FALSE)</f>
        <v>0.59833538840937117</v>
      </c>
      <c r="M178" t="str">
        <f t="shared" si="17"/>
        <v>--</v>
      </c>
      <c r="N178">
        <f t="shared" si="18"/>
        <v>59.833538840937116</v>
      </c>
      <c r="O178">
        <f t="shared" si="19"/>
        <v>0.96371397390841684</v>
      </c>
      <c r="P178">
        <f t="shared" si="20"/>
        <v>3.6286026091583157E-2</v>
      </c>
      <c r="Q178">
        <f t="shared" si="16"/>
        <v>3.6286026091583157E-2</v>
      </c>
      <c r="R178" t="str">
        <f t="shared" si="21"/>
        <v>38-2</v>
      </c>
      <c r="S178" t="str">
        <f t="shared" si="22"/>
        <v>--</v>
      </c>
      <c r="T178">
        <f t="shared" si="23"/>
        <v>3.6286026091583157E-2</v>
      </c>
    </row>
    <row r="179" spans="1:20">
      <c r="A179">
        <v>38</v>
      </c>
      <c r="B179" t="s">
        <v>356</v>
      </c>
      <c r="C179" t="s">
        <v>9</v>
      </c>
      <c r="D179">
        <v>38</v>
      </c>
      <c r="E179">
        <v>3</v>
      </c>
      <c r="F179" t="s">
        <v>360</v>
      </c>
      <c r="G179">
        <v>9</v>
      </c>
      <c r="H179" t="s">
        <v>214</v>
      </c>
      <c r="I179" t="str">
        <f>VLOOKUP(A179&amp;"-"&amp;E179,Sheet2!$N$2:$O$578,2,FALSE)</f>
        <v>f</v>
      </c>
      <c r="J179">
        <f>VLOOKUP(A179&amp;"-"&amp;E179,Sheet4!$A$2:$J$578,10,FALSE)</f>
        <v>0.35977100077067048</v>
      </c>
      <c r="K179" t="str">
        <f>VLOOKUP(D179&amp;"-"&amp;E179,Sheet3!$G$2:$N$600,7,FALSE)</f>
        <v>m</v>
      </c>
      <c r="L179">
        <f>VLOOKUP(A179&amp;"-"&amp;E179,Sheet4!$A$2:$J$578,9,FALSE)</f>
        <v>0.64022899922932952</v>
      </c>
      <c r="M179" t="str">
        <f t="shared" si="17"/>
        <v>--</v>
      </c>
      <c r="N179">
        <f t="shared" si="18"/>
        <v>64.02289992293295</v>
      </c>
      <c r="O179">
        <f t="shared" si="19"/>
        <v>1</v>
      </c>
      <c r="P179">
        <f t="shared" si="20"/>
        <v>0</v>
      </c>
      <c r="Q179">
        <f t="shared" si="16"/>
        <v>0</v>
      </c>
      <c r="R179" t="str">
        <f t="shared" si="21"/>
        <v>38-3</v>
      </c>
      <c r="S179" t="str">
        <f t="shared" si="22"/>
        <v>--</v>
      </c>
      <c r="T179">
        <f t="shared" si="23"/>
        <v>0</v>
      </c>
    </row>
    <row r="180" spans="1:20">
      <c r="A180">
        <v>38</v>
      </c>
      <c r="B180" t="s">
        <v>356</v>
      </c>
      <c r="C180" t="s">
        <v>12</v>
      </c>
      <c r="D180">
        <v>38</v>
      </c>
      <c r="E180">
        <v>4</v>
      </c>
      <c r="F180" t="s">
        <v>361</v>
      </c>
      <c r="G180">
        <v>8</v>
      </c>
      <c r="H180" t="s">
        <v>362</v>
      </c>
      <c r="I180" t="str">
        <f>VLOOKUP(A180&amp;"-"&amp;E180,Sheet2!$N$2:$O$578,2,FALSE)</f>
        <v>f</v>
      </c>
      <c r="J180">
        <f>VLOOKUP(A180&amp;"-"&amp;E180,Sheet4!$A$2:$J$578,10,FALSE)</f>
        <v>0.46744564585513315</v>
      </c>
      <c r="K180" t="str">
        <f>VLOOKUP(D180&amp;"-"&amp;E180,Sheet3!$G$2:$N$600,7,FALSE)</f>
        <v>f</v>
      </c>
      <c r="L180">
        <f>VLOOKUP(A180&amp;"-"&amp;E180,Sheet4!$A$2:$J$578,9,FALSE)</f>
        <v>0.53255435414486685</v>
      </c>
      <c r="M180">
        <f t="shared" si="17"/>
        <v>1</v>
      </c>
      <c r="N180">
        <f t="shared" si="18"/>
        <v>53.255435414486683</v>
      </c>
      <c r="O180">
        <f t="shared" si="19"/>
        <v>0.78108986091688803</v>
      </c>
      <c r="P180">
        <f t="shared" si="20"/>
        <v>1</v>
      </c>
      <c r="Q180">
        <f t="shared" si="16"/>
        <v>1</v>
      </c>
      <c r="R180" t="str">
        <f t="shared" si="21"/>
        <v>38-4</v>
      </c>
      <c r="S180">
        <f t="shared" si="22"/>
        <v>1</v>
      </c>
      <c r="T180">
        <f t="shared" si="23"/>
        <v>1</v>
      </c>
    </row>
    <row r="181" spans="1:20">
      <c r="A181">
        <v>38</v>
      </c>
      <c r="B181" t="s">
        <v>356</v>
      </c>
      <c r="C181" t="s">
        <v>15</v>
      </c>
      <c r="D181">
        <v>38</v>
      </c>
      <c r="E181">
        <v>5</v>
      </c>
      <c r="F181" t="s">
        <v>363</v>
      </c>
      <c r="G181">
        <v>7</v>
      </c>
      <c r="H181" t="s">
        <v>14</v>
      </c>
      <c r="I181" t="str">
        <f>VLOOKUP(A181&amp;"-"&amp;E181,Sheet2!$N$2:$O$578,2,FALSE)</f>
        <v>m</v>
      </c>
      <c r="J181">
        <f>VLOOKUP(A181&amp;"-"&amp;E181,Sheet4!$A$2:$J$578,10,FALSE)</f>
        <v>0.44707056825400943</v>
      </c>
      <c r="K181" t="str">
        <f>VLOOKUP(D181&amp;"-"&amp;E181,Sheet3!$G$2:$N$600,7,FALSE)</f>
        <v>m</v>
      </c>
      <c r="L181">
        <f>VLOOKUP(A181&amp;"-"&amp;E181,Sheet4!$A$2:$J$578,9,FALSE)</f>
        <v>0.55292943174599063</v>
      </c>
      <c r="M181">
        <f t="shared" si="17"/>
        <v>0</v>
      </c>
      <c r="N181">
        <f t="shared" si="18"/>
        <v>55.29294317459906</v>
      </c>
      <c r="O181">
        <f t="shared" si="19"/>
        <v>0.8613850602740809</v>
      </c>
      <c r="P181">
        <f t="shared" si="20"/>
        <v>0</v>
      </c>
      <c r="Q181">
        <f t="shared" si="16"/>
        <v>0</v>
      </c>
      <c r="R181" t="str">
        <f t="shared" si="21"/>
        <v>38-5</v>
      </c>
      <c r="S181">
        <f t="shared" si="22"/>
        <v>0</v>
      </c>
      <c r="T181">
        <f t="shared" si="23"/>
        <v>0</v>
      </c>
    </row>
    <row r="182" spans="1:20">
      <c r="A182">
        <v>38</v>
      </c>
      <c r="B182" t="s">
        <v>356</v>
      </c>
      <c r="C182" t="s">
        <v>55</v>
      </c>
      <c r="D182">
        <v>38</v>
      </c>
      <c r="E182">
        <v>6</v>
      </c>
      <c r="F182" t="s">
        <v>364</v>
      </c>
      <c r="G182">
        <v>6</v>
      </c>
      <c r="H182" t="s">
        <v>102</v>
      </c>
      <c r="I182" t="str">
        <f>VLOOKUP(A182&amp;"-"&amp;E182,Sheet2!$N$2:$O$578,2,FALSE)</f>
        <v>m</v>
      </c>
      <c r="J182">
        <f>VLOOKUP(A182&amp;"-"&amp;E182,Sheet4!$A$2:$J$578,10,FALSE)</f>
        <v>0.56693476927271491</v>
      </c>
      <c r="K182" t="str">
        <f>VLOOKUP(D182&amp;"-"&amp;E182,Sheet3!$G$2:$N$600,7,FALSE)</f>
        <v>f</v>
      </c>
      <c r="L182">
        <f>VLOOKUP(A182&amp;"-"&amp;E182,Sheet4!$A$2:$J$578,9,FALSE)</f>
        <v>0.43306523072728514</v>
      </c>
      <c r="M182" t="str">
        <f t="shared" si="17"/>
        <v>--</v>
      </c>
      <c r="N182">
        <f t="shared" si="18"/>
        <v>56.69347692727149</v>
      </c>
      <c r="O182">
        <f t="shared" si="19"/>
        <v>0.90016724746032128</v>
      </c>
      <c r="P182">
        <f t="shared" si="20"/>
        <v>9.9832752539678715E-2</v>
      </c>
      <c r="Q182">
        <f t="shared" si="16"/>
        <v>9.9832752539678715E-2</v>
      </c>
      <c r="R182" t="str">
        <f t="shared" si="21"/>
        <v>38-6</v>
      </c>
      <c r="S182" t="str">
        <f t="shared" si="22"/>
        <v>--</v>
      </c>
      <c r="T182">
        <f t="shared" si="23"/>
        <v>9.9832752539678715E-2</v>
      </c>
    </row>
    <row r="183" spans="1:20">
      <c r="A183">
        <v>38</v>
      </c>
      <c r="B183" t="s">
        <v>356</v>
      </c>
      <c r="C183" t="s">
        <v>58</v>
      </c>
      <c r="D183">
        <v>38</v>
      </c>
      <c r="E183">
        <v>7</v>
      </c>
      <c r="F183" t="s">
        <v>365</v>
      </c>
      <c r="G183">
        <v>12</v>
      </c>
      <c r="H183" t="s">
        <v>238</v>
      </c>
      <c r="I183" t="str">
        <f>VLOOKUP(A183&amp;"-"&amp;E183,Sheet2!$N$2:$O$578,2,FALSE)</f>
        <v>m</v>
      </c>
      <c r="J183">
        <f>VLOOKUP(A183&amp;"-"&amp;E183,Sheet4!$A$2:$J$578,10,FALSE)</f>
        <v>0.52418781124021818</v>
      </c>
      <c r="K183" t="str">
        <f>VLOOKUP(D183&amp;"-"&amp;E183,Sheet3!$G$2:$N$600,7,FALSE)</f>
        <v>m</v>
      </c>
      <c r="L183">
        <f>VLOOKUP(A183&amp;"-"&amp;E183,Sheet4!$A$2:$J$578,9,FALSE)</f>
        <v>0.47581218875978182</v>
      </c>
      <c r="M183">
        <f t="shared" si="17"/>
        <v>0</v>
      </c>
      <c r="N183">
        <f t="shared" si="18"/>
        <v>52.41878112402182</v>
      </c>
      <c r="O183">
        <f t="shared" si="19"/>
        <v>0.73201517076086275</v>
      </c>
      <c r="P183">
        <f t="shared" si="20"/>
        <v>0</v>
      </c>
      <c r="Q183">
        <f t="shared" si="16"/>
        <v>0</v>
      </c>
      <c r="R183" t="str">
        <f t="shared" si="21"/>
        <v>38-7</v>
      </c>
      <c r="S183">
        <f t="shared" si="22"/>
        <v>0</v>
      </c>
      <c r="T183">
        <f t="shared" si="23"/>
        <v>0</v>
      </c>
    </row>
    <row r="184" spans="1:20">
      <c r="A184">
        <v>38</v>
      </c>
      <c r="B184" t="s">
        <v>356</v>
      </c>
      <c r="C184" t="s">
        <v>60</v>
      </c>
      <c r="D184">
        <v>38</v>
      </c>
      <c r="E184">
        <v>8</v>
      </c>
      <c r="F184" t="s">
        <v>366</v>
      </c>
      <c r="G184">
        <v>8</v>
      </c>
      <c r="H184" t="s">
        <v>219</v>
      </c>
      <c r="I184" t="str">
        <f>VLOOKUP(A184&amp;"-"&amp;E184,Sheet2!$N$2:$O$578,2,FALSE)</f>
        <v>m</v>
      </c>
      <c r="J184">
        <f>VLOOKUP(A184&amp;"-"&amp;E184,Sheet4!$A$2:$J$578,10,FALSE)</f>
        <v>0.52782237875727289</v>
      </c>
      <c r="K184" t="str">
        <f>VLOOKUP(D184&amp;"-"&amp;E184,Sheet3!$G$2:$N$600,7,FALSE)</f>
        <v>m</v>
      </c>
      <c r="L184">
        <f>VLOOKUP(A184&amp;"-"&amp;E184,Sheet4!$A$2:$J$578,9,FALSE)</f>
        <v>0.47217762124272716</v>
      </c>
      <c r="M184">
        <f t="shared" si="17"/>
        <v>0</v>
      </c>
      <c r="N184">
        <f t="shared" si="18"/>
        <v>52.78223787572729</v>
      </c>
      <c r="O184">
        <f t="shared" si="19"/>
        <v>0.75514182431707177</v>
      </c>
      <c r="P184">
        <f t="shared" si="20"/>
        <v>0</v>
      </c>
      <c r="Q184">
        <f t="shared" si="16"/>
        <v>0</v>
      </c>
      <c r="R184" t="str">
        <f t="shared" si="21"/>
        <v>38-8</v>
      </c>
      <c r="S184">
        <f t="shared" si="22"/>
        <v>0</v>
      </c>
      <c r="T184">
        <f t="shared" si="23"/>
        <v>0</v>
      </c>
    </row>
    <row r="185" spans="1:20">
      <c r="A185">
        <v>38</v>
      </c>
      <c r="B185" t="s">
        <v>356</v>
      </c>
      <c r="C185" t="s">
        <v>63</v>
      </c>
      <c r="D185">
        <v>38</v>
      </c>
      <c r="E185">
        <v>9</v>
      </c>
      <c r="F185" t="s">
        <v>367</v>
      </c>
      <c r="G185">
        <v>7</v>
      </c>
      <c r="H185" t="s">
        <v>368</v>
      </c>
      <c r="I185" t="str">
        <f>VLOOKUP(A185&amp;"-"&amp;E185,Sheet2!$N$2:$O$578,2,FALSE)</f>
        <v>m</v>
      </c>
      <c r="J185">
        <f>VLOOKUP(A185&amp;"-"&amp;E185,Sheet4!$A$2:$J$578,10,FALSE)</f>
        <v>0.48670872911322194</v>
      </c>
      <c r="K185" t="str">
        <f>VLOOKUP(D185&amp;"-"&amp;E185,Sheet3!$G$2:$N$600,7,FALSE)</f>
        <v>f</v>
      </c>
      <c r="L185">
        <f>VLOOKUP(A185&amp;"-"&amp;E185,Sheet4!$A$2:$J$578,9,FALSE)</f>
        <v>0.51329127088677806</v>
      </c>
      <c r="M185" t="str">
        <f t="shared" si="17"/>
        <v>--</v>
      </c>
      <c r="N185">
        <f t="shared" si="18"/>
        <v>51.329127088677808</v>
      </c>
      <c r="O185">
        <f t="shared" si="19"/>
        <v>0.63310310088576105</v>
      </c>
      <c r="P185">
        <f t="shared" si="20"/>
        <v>0.63310310088576105</v>
      </c>
      <c r="Q185">
        <f t="shared" si="16"/>
        <v>0.63310310088576105</v>
      </c>
      <c r="R185" t="str">
        <f t="shared" si="21"/>
        <v>38-9</v>
      </c>
      <c r="S185" t="str">
        <f t="shared" si="22"/>
        <v>--</v>
      </c>
      <c r="T185">
        <f t="shared" si="23"/>
        <v>0.63310310088576105</v>
      </c>
    </row>
    <row r="186" spans="1:20">
      <c r="A186">
        <v>38</v>
      </c>
      <c r="B186" t="s">
        <v>356</v>
      </c>
      <c r="C186" t="s">
        <v>120</v>
      </c>
      <c r="D186">
        <v>38</v>
      </c>
      <c r="E186">
        <v>10</v>
      </c>
      <c r="F186" t="s">
        <v>369</v>
      </c>
      <c r="G186">
        <v>8</v>
      </c>
      <c r="H186" t="s">
        <v>151</v>
      </c>
      <c r="I186" t="str">
        <f>VLOOKUP(A186&amp;"-"&amp;E186,Sheet2!$N$2:$O$578,2,FALSE)</f>
        <v>m</v>
      </c>
      <c r="J186">
        <f>VLOOKUP(A186&amp;"-"&amp;E186,Sheet4!$A$2:$J$578,10,FALSE)</f>
        <v>0.51876781274634653</v>
      </c>
      <c r="K186" t="str">
        <f>VLOOKUP(D186&amp;"-"&amp;E186,Sheet3!$G$2:$N$600,7,FALSE)</f>
        <v>f</v>
      </c>
      <c r="L186">
        <f>VLOOKUP(A186&amp;"-"&amp;E186,Sheet4!$A$2:$J$578,9,FALSE)</f>
        <v>0.48123218725365352</v>
      </c>
      <c r="M186" t="str">
        <f t="shared" si="17"/>
        <v>--</v>
      </c>
      <c r="N186">
        <f t="shared" si="18"/>
        <v>51.876781274634652</v>
      </c>
      <c r="O186">
        <f t="shared" si="19"/>
        <v>0.69010301820567244</v>
      </c>
      <c r="P186">
        <f t="shared" si="20"/>
        <v>0.30989698179432756</v>
      </c>
      <c r="Q186">
        <f t="shared" si="16"/>
        <v>0.30989698179432756</v>
      </c>
      <c r="R186" t="str">
        <f t="shared" si="21"/>
        <v>38-10</v>
      </c>
      <c r="S186" t="str">
        <f t="shared" si="22"/>
        <v>--</v>
      </c>
      <c r="T186">
        <f t="shared" si="23"/>
        <v>0.30989698179432756</v>
      </c>
    </row>
    <row r="187" spans="1:20">
      <c r="A187">
        <v>39</v>
      </c>
      <c r="B187" t="s">
        <v>370</v>
      </c>
      <c r="C187" t="s">
        <v>3</v>
      </c>
      <c r="D187">
        <v>39</v>
      </c>
      <c r="E187">
        <v>1</v>
      </c>
      <c r="F187" t="s">
        <v>371</v>
      </c>
      <c r="G187">
        <v>8</v>
      </c>
      <c r="H187" t="s">
        <v>219</v>
      </c>
      <c r="I187" t="str">
        <f>VLOOKUP(A187&amp;"-"&amp;E187,Sheet2!$N$2:$O$578,2,FALSE)</f>
        <v>m</v>
      </c>
      <c r="J187">
        <f>VLOOKUP(A187&amp;"-"&amp;E187,Sheet4!$A$2:$J$578,10,FALSE)</f>
        <v>0.49621679741945762</v>
      </c>
      <c r="K187" t="str">
        <f>VLOOKUP(D187&amp;"-"&amp;E187,Sheet3!$G$2:$N$600,7,FALSE)</f>
        <v>f</v>
      </c>
      <c r="L187">
        <f>VLOOKUP(A187&amp;"-"&amp;E187,Sheet4!$A$2:$J$578,9,FALSE)</f>
        <v>0.50378320258054243</v>
      </c>
      <c r="M187" t="str">
        <f t="shared" si="17"/>
        <v>--</v>
      </c>
      <c r="N187">
        <f t="shared" si="18"/>
        <v>50.378320258054245</v>
      </c>
      <c r="O187">
        <f t="shared" si="19"/>
        <v>0.5</v>
      </c>
      <c r="P187">
        <f t="shared" si="20"/>
        <v>0.5</v>
      </c>
      <c r="Q187">
        <f t="shared" si="16"/>
        <v>0.5</v>
      </c>
      <c r="R187" t="str">
        <f t="shared" si="21"/>
        <v>39-1</v>
      </c>
      <c r="S187" t="str">
        <f t="shared" si="22"/>
        <v>--</v>
      </c>
      <c r="T187">
        <f t="shared" si="23"/>
        <v>0.5</v>
      </c>
    </row>
    <row r="188" spans="1:20">
      <c r="A188">
        <v>39</v>
      </c>
      <c r="B188" t="s">
        <v>370</v>
      </c>
      <c r="C188" t="s">
        <v>6</v>
      </c>
      <c r="D188">
        <v>39</v>
      </c>
      <c r="E188">
        <v>2</v>
      </c>
      <c r="F188" t="s">
        <v>372</v>
      </c>
      <c r="G188">
        <v>16</v>
      </c>
      <c r="H188" t="s">
        <v>373</v>
      </c>
      <c r="I188" t="str">
        <f>VLOOKUP(A188&amp;"-"&amp;E188,Sheet2!$N$2:$O$578,2,FALSE)</f>
        <v>f</v>
      </c>
      <c r="J188">
        <f>VLOOKUP(A188&amp;"-"&amp;E188,Sheet4!$A$2:$J$578,10,FALSE)</f>
        <v>0.54598064712635597</v>
      </c>
      <c r="K188" t="str">
        <f>VLOOKUP(D188&amp;"-"&amp;E188,Sheet3!$G$2:$N$600,7,FALSE)</f>
        <v>m</v>
      </c>
      <c r="L188">
        <f>VLOOKUP(A188&amp;"-"&amp;E188,Sheet4!$A$2:$J$578,9,FALSE)</f>
        <v>0.45401935287364403</v>
      </c>
      <c r="M188" t="str">
        <f t="shared" si="17"/>
        <v>--</v>
      </c>
      <c r="N188">
        <f t="shared" si="18"/>
        <v>54.598064712635598</v>
      </c>
      <c r="O188">
        <f t="shared" si="19"/>
        <v>0.83813498465375247</v>
      </c>
      <c r="P188">
        <f t="shared" si="20"/>
        <v>0.83813498465375247</v>
      </c>
      <c r="Q188">
        <f t="shared" si="16"/>
        <v>0.83813498465375247</v>
      </c>
      <c r="R188" t="str">
        <f t="shared" si="21"/>
        <v>39-2</v>
      </c>
      <c r="S188" t="str">
        <f t="shared" si="22"/>
        <v>--</v>
      </c>
      <c r="T188">
        <f t="shared" si="23"/>
        <v>0.83813498465375247</v>
      </c>
    </row>
    <row r="189" spans="1:20">
      <c r="A189">
        <v>39</v>
      </c>
      <c r="B189" t="s">
        <v>370</v>
      </c>
      <c r="C189" t="s">
        <v>9</v>
      </c>
      <c r="D189">
        <v>39</v>
      </c>
      <c r="E189">
        <v>3</v>
      </c>
      <c r="F189" t="s">
        <v>374</v>
      </c>
      <c r="G189">
        <v>11</v>
      </c>
      <c r="H189" t="s">
        <v>375</v>
      </c>
      <c r="I189" t="str">
        <f>VLOOKUP(A189&amp;"-"&amp;E189,Sheet2!$N$2:$O$578,2,FALSE)</f>
        <v>m</v>
      </c>
      <c r="J189">
        <f>VLOOKUP(A189&amp;"-"&amp;E189,Sheet4!$A$2:$J$578,10,FALSE)</f>
        <v>0.48257272284826475</v>
      </c>
      <c r="K189" t="str">
        <f>VLOOKUP(D189&amp;"-"&amp;E189,Sheet3!$G$2:$N$600,7,FALSE)</f>
        <v>f</v>
      </c>
      <c r="L189">
        <f>VLOOKUP(A189&amp;"-"&amp;E189,Sheet4!$A$2:$J$578,9,FALSE)</f>
        <v>0.5174272771517352</v>
      </c>
      <c r="M189" t="str">
        <f t="shared" si="17"/>
        <v>--</v>
      </c>
      <c r="N189">
        <f t="shared" si="18"/>
        <v>51.742727715173523</v>
      </c>
      <c r="O189">
        <f t="shared" si="19"/>
        <v>0.67786059410083876</v>
      </c>
      <c r="P189">
        <f t="shared" si="20"/>
        <v>0.67786059410083876</v>
      </c>
      <c r="Q189">
        <f t="shared" si="16"/>
        <v>0.67786059410083876</v>
      </c>
      <c r="R189" t="str">
        <f t="shared" si="21"/>
        <v>39-3</v>
      </c>
      <c r="S189" t="str">
        <f t="shared" si="22"/>
        <v>--</v>
      </c>
      <c r="T189">
        <f t="shared" si="23"/>
        <v>0.67786059410083876</v>
      </c>
    </row>
    <row r="190" spans="1:20">
      <c r="A190">
        <v>40</v>
      </c>
      <c r="B190" t="s">
        <v>376</v>
      </c>
      <c r="C190" t="s">
        <v>3</v>
      </c>
      <c r="D190">
        <v>40</v>
      </c>
      <c r="E190">
        <v>1</v>
      </c>
      <c r="F190" t="s">
        <v>377</v>
      </c>
      <c r="G190">
        <v>6</v>
      </c>
      <c r="H190" t="s">
        <v>102</v>
      </c>
      <c r="I190" t="str">
        <f>VLOOKUP(A190&amp;"-"&amp;E190,Sheet2!$N$2:$O$578,2,FALSE)</f>
        <v>m</v>
      </c>
      <c r="J190">
        <f>VLOOKUP(A190&amp;"-"&amp;E190,Sheet4!$A$2:$J$578,10,FALSE)</f>
        <v>0.44639412034910425</v>
      </c>
      <c r="K190" t="str">
        <f>VLOOKUP(D190&amp;"-"&amp;E190,Sheet3!$G$2:$N$600,7,FALSE)</f>
        <v>m</v>
      </c>
      <c r="L190">
        <f>VLOOKUP(A190&amp;"-"&amp;E190,Sheet4!$A$2:$J$578,9,FALSE)</f>
        <v>0.55360587965089569</v>
      </c>
      <c r="M190">
        <f t="shared" si="17"/>
        <v>0</v>
      </c>
      <c r="N190">
        <f t="shared" si="18"/>
        <v>55.360587965089572</v>
      </c>
      <c r="O190">
        <f t="shared" si="19"/>
        <v>0.86348296930040802</v>
      </c>
      <c r="P190">
        <f t="shared" si="20"/>
        <v>0</v>
      </c>
      <c r="Q190">
        <f t="shared" si="16"/>
        <v>0</v>
      </c>
      <c r="R190" t="str">
        <f t="shared" si="21"/>
        <v>40-1</v>
      </c>
      <c r="S190">
        <f t="shared" si="22"/>
        <v>0</v>
      </c>
      <c r="T190">
        <f t="shared" si="23"/>
        <v>0</v>
      </c>
    </row>
    <row r="191" spans="1:20">
      <c r="A191">
        <v>40</v>
      </c>
      <c r="B191" t="s">
        <v>376</v>
      </c>
      <c r="C191" t="s">
        <v>6</v>
      </c>
      <c r="D191">
        <v>40</v>
      </c>
      <c r="E191">
        <v>2</v>
      </c>
      <c r="F191" t="s">
        <v>378</v>
      </c>
      <c r="G191">
        <v>7</v>
      </c>
      <c r="H191" t="s">
        <v>368</v>
      </c>
      <c r="I191" t="str">
        <f>VLOOKUP(A191&amp;"-"&amp;E191,Sheet2!$N$2:$O$578,2,FALSE)</f>
        <v>m</v>
      </c>
      <c r="J191">
        <f>VLOOKUP(A191&amp;"-"&amp;E191,Sheet4!$A$2:$J$578,10,FALSE)</f>
        <v>0.44120919215723803</v>
      </c>
      <c r="K191" t="str">
        <f>VLOOKUP(D191&amp;"-"&amp;E191,Sheet3!$G$2:$N$600,7,FALSE)</f>
        <v>m</v>
      </c>
      <c r="L191">
        <f>VLOOKUP(A191&amp;"-"&amp;E191,Sheet4!$A$2:$J$578,9,FALSE)</f>
        <v>0.55879080784276192</v>
      </c>
      <c r="M191">
        <f t="shared" si="17"/>
        <v>0</v>
      </c>
      <c r="N191">
        <f t="shared" si="18"/>
        <v>55.879080784276191</v>
      </c>
      <c r="O191">
        <f t="shared" si="19"/>
        <v>0.87873534946414211</v>
      </c>
      <c r="P191">
        <f t="shared" si="20"/>
        <v>0</v>
      </c>
      <c r="Q191">
        <f t="shared" si="16"/>
        <v>0</v>
      </c>
      <c r="R191" t="str">
        <f t="shared" si="21"/>
        <v>40-2</v>
      </c>
      <c r="S191">
        <f t="shared" si="22"/>
        <v>0</v>
      </c>
      <c r="T191">
        <f t="shared" si="23"/>
        <v>0</v>
      </c>
    </row>
    <row r="192" spans="1:20">
      <c r="A192">
        <v>40</v>
      </c>
      <c r="B192" t="s">
        <v>376</v>
      </c>
      <c r="C192" t="s">
        <v>9</v>
      </c>
      <c r="D192">
        <v>40</v>
      </c>
      <c r="E192">
        <v>3</v>
      </c>
      <c r="F192" t="s">
        <v>379</v>
      </c>
      <c r="G192">
        <v>15</v>
      </c>
      <c r="H192" t="s">
        <v>380</v>
      </c>
      <c r="I192" t="str">
        <f>VLOOKUP(A192&amp;"-"&amp;E192,Sheet2!$N$2:$O$578,2,FALSE)</f>
        <v>f</v>
      </c>
      <c r="J192">
        <f>VLOOKUP(A192&amp;"-"&amp;E192,Sheet4!$A$2:$J$578,10,FALSE)</f>
        <v>0.40190696706384305</v>
      </c>
      <c r="K192" t="str">
        <f>VLOOKUP(D192&amp;"-"&amp;E192,Sheet3!$G$2:$N$600,7,FALSE)</f>
        <v>m</v>
      </c>
      <c r="L192">
        <f>VLOOKUP(A192&amp;"-"&amp;E192,Sheet4!$A$2:$J$578,9,FALSE)</f>
        <v>0.5980930329361569</v>
      </c>
      <c r="M192" t="str">
        <f t="shared" si="17"/>
        <v>--</v>
      </c>
      <c r="N192">
        <f t="shared" si="18"/>
        <v>59.809303293615692</v>
      </c>
      <c r="O192">
        <f t="shared" si="19"/>
        <v>0.96330632267122041</v>
      </c>
      <c r="P192">
        <f t="shared" si="20"/>
        <v>3.6693677328779595E-2</v>
      </c>
      <c r="Q192">
        <f t="shared" si="16"/>
        <v>3.6693677328779595E-2</v>
      </c>
      <c r="R192" t="str">
        <f t="shared" si="21"/>
        <v>40-3</v>
      </c>
      <c r="S192" t="str">
        <f t="shared" si="22"/>
        <v>--</v>
      </c>
      <c r="T192">
        <f t="shared" si="23"/>
        <v>3.6693677328779595E-2</v>
      </c>
    </row>
    <row r="193" spans="1:20">
      <c r="A193">
        <v>41</v>
      </c>
      <c r="B193" t="s">
        <v>381</v>
      </c>
      <c r="C193" t="s">
        <v>3</v>
      </c>
      <c r="D193">
        <v>41</v>
      </c>
      <c r="E193">
        <v>1</v>
      </c>
      <c r="F193" t="s">
        <v>382</v>
      </c>
      <c r="G193">
        <v>8</v>
      </c>
      <c r="H193" t="s">
        <v>86</v>
      </c>
      <c r="I193" t="str">
        <f>VLOOKUP(A193&amp;"-"&amp;E193,Sheet2!$N$2:$O$578,2,FALSE)</f>
        <v>m</v>
      </c>
      <c r="J193">
        <f>VLOOKUP(A193&amp;"-"&amp;E193,Sheet4!$A$2:$J$578,10,FALSE)</f>
        <v>0.49280950056938344</v>
      </c>
      <c r="K193" t="str">
        <f>VLOOKUP(D193&amp;"-"&amp;E193,Sheet3!$G$2:$N$600,7,FALSE)</f>
        <v>m</v>
      </c>
      <c r="L193">
        <f>VLOOKUP(A193&amp;"-"&amp;E193,Sheet4!$A$2:$J$578,9,FALSE)</f>
        <v>0.50719049943061656</v>
      </c>
      <c r="M193">
        <f t="shared" si="17"/>
        <v>0</v>
      </c>
      <c r="N193">
        <f t="shared" si="18"/>
        <v>50.719049943061655</v>
      </c>
      <c r="O193">
        <f t="shared" si="19"/>
        <v>0.53161299890481395</v>
      </c>
      <c r="P193">
        <f t="shared" si="20"/>
        <v>0</v>
      </c>
      <c r="Q193">
        <f t="shared" si="16"/>
        <v>0</v>
      </c>
      <c r="R193" t="str">
        <f t="shared" si="21"/>
        <v>41-1</v>
      </c>
      <c r="S193">
        <f t="shared" si="22"/>
        <v>0</v>
      </c>
      <c r="T193">
        <f t="shared" si="23"/>
        <v>0</v>
      </c>
    </row>
    <row r="194" spans="1:20">
      <c r="A194">
        <v>41</v>
      </c>
      <c r="B194" t="s">
        <v>381</v>
      </c>
      <c r="C194" t="s">
        <v>6</v>
      </c>
      <c r="D194">
        <v>41</v>
      </c>
      <c r="E194">
        <v>2</v>
      </c>
      <c r="F194" t="s">
        <v>383</v>
      </c>
      <c r="G194">
        <v>8</v>
      </c>
      <c r="H194" t="s">
        <v>384</v>
      </c>
      <c r="I194" t="str">
        <f>VLOOKUP(A194&amp;"-"&amp;E194,Sheet2!$N$2:$O$578,2,FALSE)</f>
        <v>m</v>
      </c>
      <c r="J194">
        <f>VLOOKUP(A194&amp;"-"&amp;E194,Sheet4!$A$2:$J$578,10,FALSE)</f>
        <v>0.54142588143627035</v>
      </c>
      <c r="K194" t="str">
        <f>VLOOKUP(D194&amp;"-"&amp;E194,Sheet3!$G$2:$N$600,7,FALSE)</f>
        <v>f</v>
      </c>
      <c r="L194">
        <f>VLOOKUP(A194&amp;"-"&amp;E194,Sheet4!$A$2:$J$578,9,FALSE)</f>
        <v>0.45857411856372965</v>
      </c>
      <c r="M194" t="str">
        <f t="shared" si="17"/>
        <v>--</v>
      </c>
      <c r="N194">
        <f t="shared" si="18"/>
        <v>54.142588143627037</v>
      </c>
      <c r="O194">
        <f t="shared" si="19"/>
        <v>0.82090218756537348</v>
      </c>
      <c r="P194">
        <f t="shared" si="20"/>
        <v>0.17909781243462652</v>
      </c>
      <c r="Q194">
        <f t="shared" ref="Q194:Q257" si="24">IF(ISNA(P194),"",P194)</f>
        <v>0.17909781243462652</v>
      </c>
      <c r="R194" t="str">
        <f t="shared" si="21"/>
        <v>41-2</v>
      </c>
      <c r="S194" t="str">
        <f t="shared" si="22"/>
        <v>--</v>
      </c>
      <c r="T194">
        <f t="shared" si="23"/>
        <v>0.17909781243462652</v>
      </c>
    </row>
    <row r="195" spans="1:20">
      <c r="A195">
        <v>41</v>
      </c>
      <c r="B195" t="s">
        <v>381</v>
      </c>
      <c r="C195" t="s">
        <v>9</v>
      </c>
      <c r="D195">
        <v>41</v>
      </c>
      <c r="E195">
        <v>3</v>
      </c>
      <c r="F195" t="s">
        <v>385</v>
      </c>
      <c r="G195">
        <v>8</v>
      </c>
      <c r="H195" t="s">
        <v>386</v>
      </c>
      <c r="I195" t="str">
        <f>VLOOKUP(A195&amp;"-"&amp;E195,Sheet2!$N$2:$O$578,2,FALSE)</f>
        <v>m</v>
      </c>
      <c r="J195">
        <f>VLOOKUP(A195&amp;"-"&amp;E195,Sheet4!$A$2:$J$578,10,FALSE)</f>
        <v>0.53784384076541947</v>
      </c>
      <c r="K195" t="str">
        <f>VLOOKUP(D195&amp;"-"&amp;E195,Sheet3!$G$2:$N$600,7,FALSE)</f>
        <v>f</v>
      </c>
      <c r="L195">
        <f>VLOOKUP(A195&amp;"-"&amp;E195,Sheet4!$A$2:$J$578,9,FALSE)</f>
        <v>0.46215615923458053</v>
      </c>
      <c r="M195" t="str">
        <f t="shared" ref="M195:M258" si="25">IF(I195&amp;K195="mm",0,IF(I195&amp;K195="ff",1,"--"))</f>
        <v>--</v>
      </c>
      <c r="N195">
        <f t="shared" ref="N195:N258" si="26">100*MAX(L195,J195)</f>
        <v>53.784384076541947</v>
      </c>
      <c r="O195">
        <f t="shared" ref="O195:O258" si="27">MIN(1,MAX(0.5,0.1652*LN(N195-50) + 0.5861))</f>
        <v>0.80596189574927657</v>
      </c>
      <c r="P195">
        <f t="shared" ref="P195:P258" si="28">IF(M195="--",IF(OR(AND(L195=MAX(L195,J195),K195="f"),AND(J195=MAX(L195,J195),I195="f")),O195,1-O195),M195)</f>
        <v>0.19403810425072343</v>
      </c>
      <c r="Q195">
        <f t="shared" si="24"/>
        <v>0.19403810425072343</v>
      </c>
      <c r="R195" t="str">
        <f t="shared" ref="R195:R258" si="29">A195&amp;"-"&amp;E195</f>
        <v>41-3</v>
      </c>
      <c r="S195" t="str">
        <f t="shared" ref="S195:S258" si="30">M195</f>
        <v>--</v>
      </c>
      <c r="T195">
        <f t="shared" ref="T195:T258" si="31">Q195</f>
        <v>0.19403810425072343</v>
      </c>
    </row>
    <row r="196" spans="1:20">
      <c r="A196">
        <v>42</v>
      </c>
      <c r="B196" t="s">
        <v>387</v>
      </c>
      <c r="C196" t="s">
        <v>3</v>
      </c>
      <c r="D196">
        <v>42</v>
      </c>
      <c r="E196">
        <v>1</v>
      </c>
      <c r="F196" t="s">
        <v>388</v>
      </c>
      <c r="G196">
        <v>7</v>
      </c>
      <c r="H196" t="s">
        <v>332</v>
      </c>
      <c r="I196" t="str">
        <f>VLOOKUP(A196&amp;"-"&amp;E196,Sheet2!$N$2:$O$578,2,FALSE)</f>
        <v>m</v>
      </c>
      <c r="J196">
        <f>VLOOKUP(A196&amp;"-"&amp;E196,Sheet4!$A$2:$J$578,10,FALSE)</f>
        <v>0.43769968051118213</v>
      </c>
      <c r="K196" t="str">
        <f>VLOOKUP(D196&amp;"-"&amp;E196,Sheet3!$G$2:$N$600,7,FALSE)</f>
        <v>m</v>
      </c>
      <c r="L196">
        <f>VLOOKUP(A196&amp;"-"&amp;E196,Sheet4!$A$2:$J$578,9,FALSE)</f>
        <v>0.56230031948881787</v>
      </c>
      <c r="M196">
        <f t="shared" si="25"/>
        <v>0</v>
      </c>
      <c r="N196">
        <f t="shared" si="26"/>
        <v>56.230031948881788</v>
      </c>
      <c r="O196">
        <f t="shared" si="27"/>
        <v>0.88831381736011394</v>
      </c>
      <c r="P196">
        <f t="shared" si="28"/>
        <v>0</v>
      </c>
      <c r="Q196">
        <f t="shared" si="24"/>
        <v>0</v>
      </c>
      <c r="R196" t="str">
        <f t="shared" si="29"/>
        <v>42-1</v>
      </c>
      <c r="S196">
        <f t="shared" si="30"/>
        <v>0</v>
      </c>
      <c r="T196">
        <f t="shared" si="31"/>
        <v>0</v>
      </c>
    </row>
    <row r="197" spans="1:20">
      <c r="A197">
        <v>42</v>
      </c>
      <c r="B197" t="s">
        <v>387</v>
      </c>
      <c r="C197" t="s">
        <v>6</v>
      </c>
      <c r="D197">
        <v>42</v>
      </c>
      <c r="E197">
        <v>2</v>
      </c>
      <c r="F197" t="s">
        <v>389</v>
      </c>
      <c r="G197">
        <v>10</v>
      </c>
      <c r="H197" t="s">
        <v>390</v>
      </c>
      <c r="I197" t="str">
        <f>VLOOKUP(A197&amp;"-"&amp;E197,Sheet2!$N$2:$O$578,2,FALSE)</f>
        <v>f</v>
      </c>
      <c r="J197">
        <f>VLOOKUP(A197&amp;"-"&amp;E197,Sheet4!$A$2:$J$578,10,FALSE)</f>
        <v>0.42540115264127032</v>
      </c>
      <c r="K197" t="str">
        <f>VLOOKUP(D197&amp;"-"&amp;E197,Sheet3!$G$2:$N$600,7,FALSE)</f>
        <v>m</v>
      </c>
      <c r="L197">
        <f>VLOOKUP(A197&amp;"-"&amp;E197,Sheet4!$A$2:$J$578,9,FALSE)</f>
        <v>0.57459884735872968</v>
      </c>
      <c r="M197" t="str">
        <f t="shared" si="25"/>
        <v>--</v>
      </c>
      <c r="N197">
        <f t="shared" si="26"/>
        <v>57.459884735872969</v>
      </c>
      <c r="O197">
        <f t="shared" si="27"/>
        <v>0.91807600191088268</v>
      </c>
      <c r="P197">
        <f t="shared" si="28"/>
        <v>8.1923998089117323E-2</v>
      </c>
      <c r="Q197">
        <f t="shared" si="24"/>
        <v>8.1923998089117323E-2</v>
      </c>
      <c r="R197" t="str">
        <f t="shared" si="29"/>
        <v>42-2</v>
      </c>
      <c r="S197" t="str">
        <f t="shared" si="30"/>
        <v>--</v>
      </c>
      <c r="T197">
        <f t="shared" si="31"/>
        <v>8.1923998089117323E-2</v>
      </c>
    </row>
    <row r="198" spans="1:20">
      <c r="A198">
        <v>42</v>
      </c>
      <c r="B198" t="s">
        <v>387</v>
      </c>
      <c r="C198" t="s">
        <v>9</v>
      </c>
      <c r="D198">
        <v>42</v>
      </c>
      <c r="E198">
        <v>3</v>
      </c>
      <c r="F198" t="s">
        <v>391</v>
      </c>
      <c r="G198">
        <v>9</v>
      </c>
      <c r="H198" t="s">
        <v>89</v>
      </c>
      <c r="I198" t="str">
        <f>VLOOKUP(A198&amp;"-"&amp;E198,Sheet2!$N$2:$O$578,2,FALSE)</f>
        <v>m</v>
      </c>
      <c r="J198">
        <f>VLOOKUP(A198&amp;"-"&amp;E198,Sheet4!$A$2:$J$578,10,FALSE)</f>
        <v>0.49874523351693117</v>
      </c>
      <c r="K198" t="str">
        <f>VLOOKUP(D198&amp;"-"&amp;E198,Sheet3!$G$2:$N$600,7,FALSE)</f>
        <v>m</v>
      </c>
      <c r="L198">
        <f>VLOOKUP(A198&amp;"-"&amp;E198,Sheet4!$A$2:$J$578,9,FALSE)</f>
        <v>0.50125476648306877</v>
      </c>
      <c r="M198">
        <f t="shared" si="25"/>
        <v>0</v>
      </c>
      <c r="N198">
        <f t="shared" si="26"/>
        <v>50.125476648306879</v>
      </c>
      <c r="O198">
        <f t="shared" si="27"/>
        <v>0.5</v>
      </c>
      <c r="P198">
        <f t="shared" si="28"/>
        <v>0</v>
      </c>
      <c r="Q198">
        <f t="shared" si="24"/>
        <v>0</v>
      </c>
      <c r="R198" t="str">
        <f t="shared" si="29"/>
        <v>42-3</v>
      </c>
      <c r="S198">
        <f t="shared" si="30"/>
        <v>0</v>
      </c>
      <c r="T198">
        <f t="shared" si="31"/>
        <v>0</v>
      </c>
    </row>
    <row r="199" spans="1:20">
      <c r="A199">
        <v>42</v>
      </c>
      <c r="B199" t="s">
        <v>387</v>
      </c>
      <c r="C199" t="s">
        <v>12</v>
      </c>
      <c r="D199">
        <v>42</v>
      </c>
      <c r="E199">
        <v>4</v>
      </c>
      <c r="F199" t="s">
        <v>392</v>
      </c>
      <c r="G199">
        <v>5</v>
      </c>
      <c r="H199" t="s">
        <v>393</v>
      </c>
      <c r="I199" t="str">
        <f>VLOOKUP(A199&amp;"-"&amp;E199,Sheet2!$N$2:$O$578,2,FALSE)</f>
        <v>m</v>
      </c>
      <c r="J199">
        <f>VLOOKUP(A199&amp;"-"&amp;E199,Sheet4!$A$2:$J$578,10,FALSE)</f>
        <v>0.49065414379257888</v>
      </c>
      <c r="K199" t="str">
        <f>VLOOKUP(D199&amp;"-"&amp;E199,Sheet3!$G$2:$N$600,7,FALSE)</f>
        <v>f</v>
      </c>
      <c r="L199">
        <f>VLOOKUP(A199&amp;"-"&amp;E199,Sheet4!$A$2:$J$578,9,FALSE)</f>
        <v>0.50934585620742112</v>
      </c>
      <c r="M199" t="str">
        <f t="shared" si="25"/>
        <v>--</v>
      </c>
      <c r="N199">
        <f t="shared" si="26"/>
        <v>50.934585620742112</v>
      </c>
      <c r="O199">
        <f t="shared" si="27"/>
        <v>0.57492388393337091</v>
      </c>
      <c r="P199">
        <f t="shared" si="28"/>
        <v>0.57492388393337091</v>
      </c>
      <c r="Q199">
        <f t="shared" si="24"/>
        <v>0.57492388393337091</v>
      </c>
      <c r="R199" t="str">
        <f t="shared" si="29"/>
        <v>42-4</v>
      </c>
      <c r="S199" t="str">
        <f t="shared" si="30"/>
        <v>--</v>
      </c>
      <c r="T199">
        <f t="shared" si="31"/>
        <v>0.57492388393337091</v>
      </c>
    </row>
    <row r="200" spans="1:20">
      <c r="A200">
        <v>42</v>
      </c>
      <c r="B200" t="s">
        <v>387</v>
      </c>
      <c r="C200" t="s">
        <v>15</v>
      </c>
      <c r="D200">
        <v>42</v>
      </c>
      <c r="E200">
        <v>5</v>
      </c>
      <c r="F200" t="s">
        <v>394</v>
      </c>
      <c r="G200">
        <v>5</v>
      </c>
      <c r="H200" t="s">
        <v>98</v>
      </c>
      <c r="I200" t="str">
        <f>VLOOKUP(A200&amp;"-"&amp;E200,Sheet2!$N$2:$O$578,2,FALSE)</f>
        <v>m</v>
      </c>
      <c r="J200">
        <f>VLOOKUP(A200&amp;"-"&amp;E200,Sheet4!$A$2:$J$578,10,FALSE)</f>
        <v>0.5154096526471037</v>
      </c>
      <c r="K200" t="str">
        <f>VLOOKUP(D200&amp;"-"&amp;E200,Sheet3!$G$2:$N$600,7,FALSE)</f>
        <v>f</v>
      </c>
      <c r="L200">
        <f>VLOOKUP(A200&amp;"-"&amp;E200,Sheet4!$A$2:$J$578,9,FALSE)</f>
        <v>0.4845903473528963</v>
      </c>
      <c r="M200" t="str">
        <f t="shared" si="25"/>
        <v>--</v>
      </c>
      <c r="N200">
        <f t="shared" si="26"/>
        <v>51.540965264710373</v>
      </c>
      <c r="O200">
        <f t="shared" si="27"/>
        <v>0.65753396933382191</v>
      </c>
      <c r="P200">
        <f t="shared" si="28"/>
        <v>0.34246603066617809</v>
      </c>
      <c r="Q200">
        <f t="shared" si="24"/>
        <v>0.34246603066617809</v>
      </c>
      <c r="R200" t="str">
        <f t="shared" si="29"/>
        <v>42-5</v>
      </c>
      <c r="S200" t="str">
        <f t="shared" si="30"/>
        <v>--</v>
      </c>
      <c r="T200">
        <f t="shared" si="31"/>
        <v>0.34246603066617809</v>
      </c>
    </row>
    <row r="201" spans="1:20">
      <c r="A201">
        <v>42</v>
      </c>
      <c r="B201" t="s">
        <v>387</v>
      </c>
      <c r="C201" t="s">
        <v>55</v>
      </c>
      <c r="D201">
        <v>42</v>
      </c>
      <c r="E201">
        <v>6</v>
      </c>
      <c r="F201" t="s">
        <v>395</v>
      </c>
      <c r="G201">
        <v>5</v>
      </c>
      <c r="H201" t="s">
        <v>396</v>
      </c>
      <c r="I201" t="str">
        <f>VLOOKUP(A201&amp;"-"&amp;E201,Sheet2!$N$2:$O$578,2,FALSE)</f>
        <v>m</v>
      </c>
      <c r="J201">
        <f>VLOOKUP(A201&amp;"-"&amp;E201,Sheet4!$A$2:$J$578,10,FALSE)</f>
        <v>0.54856618831635562</v>
      </c>
      <c r="K201" t="str">
        <f>VLOOKUP(D201&amp;"-"&amp;E201,Sheet3!$G$2:$N$600,7,FALSE)</f>
        <v>f</v>
      </c>
      <c r="L201">
        <f>VLOOKUP(A201&amp;"-"&amp;E201,Sheet4!$A$2:$J$578,9,FALSE)</f>
        <v>0.45143381168364438</v>
      </c>
      <c r="M201" t="str">
        <f t="shared" si="25"/>
        <v>--</v>
      </c>
      <c r="N201">
        <f t="shared" si="26"/>
        <v>54.856618831635565</v>
      </c>
      <c r="O201">
        <f t="shared" si="27"/>
        <v>0.8471725780488869</v>
      </c>
      <c r="P201">
        <f t="shared" si="28"/>
        <v>0.1528274219511131</v>
      </c>
      <c r="Q201">
        <f t="shared" si="24"/>
        <v>0.1528274219511131</v>
      </c>
      <c r="R201" t="str">
        <f t="shared" si="29"/>
        <v>42-6</v>
      </c>
      <c r="S201" t="str">
        <f t="shared" si="30"/>
        <v>--</v>
      </c>
      <c r="T201">
        <f t="shared" si="31"/>
        <v>0.1528274219511131</v>
      </c>
    </row>
    <row r="202" spans="1:20">
      <c r="A202">
        <v>43</v>
      </c>
      <c r="B202" t="s">
        <v>397</v>
      </c>
      <c r="C202" t="s">
        <v>3</v>
      </c>
      <c r="D202">
        <v>43</v>
      </c>
      <c r="E202">
        <v>1</v>
      </c>
      <c r="F202" t="s">
        <v>398</v>
      </c>
      <c r="G202">
        <v>8</v>
      </c>
      <c r="H202" t="s">
        <v>100</v>
      </c>
      <c r="I202" t="str">
        <f>VLOOKUP(A202&amp;"-"&amp;E202,Sheet2!$N$2:$O$578,2,FALSE)</f>
        <v>m</v>
      </c>
      <c r="J202">
        <f>VLOOKUP(A202&amp;"-"&amp;E202,Sheet4!$A$2:$J$578,10,FALSE)</f>
        <v>0.50181564807246515</v>
      </c>
      <c r="K202" t="str">
        <f>VLOOKUP(D202&amp;"-"&amp;E202,Sheet3!$G$2:$N$600,7,FALSE)</f>
        <v>m</v>
      </c>
      <c r="L202">
        <f>VLOOKUP(A202&amp;"-"&amp;E202,Sheet4!$A$2:$J$578,9,FALSE)</f>
        <v>0.49818435192753485</v>
      </c>
      <c r="M202">
        <f t="shared" si="25"/>
        <v>0</v>
      </c>
      <c r="N202">
        <f t="shared" si="26"/>
        <v>50.181564807246517</v>
      </c>
      <c r="O202">
        <f t="shared" si="27"/>
        <v>0.5</v>
      </c>
      <c r="P202">
        <f t="shared" si="28"/>
        <v>0</v>
      </c>
      <c r="Q202">
        <f t="shared" si="24"/>
        <v>0</v>
      </c>
      <c r="R202" t="str">
        <f t="shared" si="29"/>
        <v>43-1</v>
      </c>
      <c r="S202">
        <f t="shared" si="30"/>
        <v>0</v>
      </c>
      <c r="T202">
        <f t="shared" si="31"/>
        <v>0</v>
      </c>
    </row>
    <row r="203" spans="1:20">
      <c r="A203">
        <v>43</v>
      </c>
      <c r="B203" t="s">
        <v>397</v>
      </c>
      <c r="C203" t="s">
        <v>6</v>
      </c>
      <c r="D203">
        <v>43</v>
      </c>
      <c r="E203">
        <v>2</v>
      </c>
      <c r="F203" t="s">
        <v>399</v>
      </c>
      <c r="G203">
        <v>12</v>
      </c>
      <c r="H203" t="s">
        <v>238</v>
      </c>
      <c r="I203" t="str">
        <f>VLOOKUP(A203&amp;"-"&amp;E203,Sheet2!$N$2:$O$578,2,FALSE)</f>
        <v>m</v>
      </c>
      <c r="J203">
        <f>VLOOKUP(A203&amp;"-"&amp;E203,Sheet4!$A$2:$J$578,10,FALSE)</f>
        <v>0.46758415651673541</v>
      </c>
      <c r="K203" t="str">
        <f>VLOOKUP(D203&amp;"-"&amp;E203,Sheet3!$G$2:$N$600,7,FALSE)</f>
        <v>m</v>
      </c>
      <c r="L203">
        <f>VLOOKUP(A203&amp;"-"&amp;E203,Sheet4!$A$2:$J$578,9,FALSE)</f>
        <v>0.53241584348326465</v>
      </c>
      <c r="M203">
        <f t="shared" si="25"/>
        <v>0</v>
      </c>
      <c r="N203">
        <f t="shared" si="26"/>
        <v>53.241584348326462</v>
      </c>
      <c r="O203">
        <f t="shared" si="27"/>
        <v>0.78038547654378665</v>
      </c>
      <c r="P203">
        <f t="shared" si="28"/>
        <v>0</v>
      </c>
      <c r="Q203">
        <f t="shared" si="24"/>
        <v>0</v>
      </c>
      <c r="R203" t="str">
        <f t="shared" si="29"/>
        <v>43-2</v>
      </c>
      <c r="S203">
        <f t="shared" si="30"/>
        <v>0</v>
      </c>
      <c r="T203">
        <f t="shared" si="31"/>
        <v>0</v>
      </c>
    </row>
    <row r="204" spans="1:20">
      <c r="A204">
        <v>44</v>
      </c>
      <c r="B204" t="s">
        <v>400</v>
      </c>
      <c r="C204" t="s">
        <v>3</v>
      </c>
      <c r="D204">
        <v>44</v>
      </c>
      <c r="E204">
        <v>1</v>
      </c>
      <c r="F204" t="s">
        <v>401</v>
      </c>
      <c r="G204">
        <v>9</v>
      </c>
      <c r="H204" t="s">
        <v>89</v>
      </c>
      <c r="I204" t="str">
        <f>VLOOKUP(A204&amp;"-"&amp;E204,Sheet2!$N$2:$O$578,2,FALSE)</f>
        <v>m</v>
      </c>
      <c r="J204">
        <f>VLOOKUP(A204&amp;"-"&amp;E204,Sheet4!$A$2:$J$578,10,FALSE)</f>
        <v>0.43311367092590325</v>
      </c>
      <c r="K204" t="str">
        <f>VLOOKUP(D204&amp;"-"&amp;E204,Sheet3!$G$2:$N$600,7,FALSE)</f>
        <v>m</v>
      </c>
      <c r="L204">
        <f>VLOOKUP(A204&amp;"-"&amp;E204,Sheet4!$A$2:$J$578,9,FALSE)</f>
        <v>0.56688632907409675</v>
      </c>
      <c r="M204">
        <f t="shared" si="25"/>
        <v>0</v>
      </c>
      <c r="N204">
        <f t="shared" si="26"/>
        <v>56.688632907409676</v>
      </c>
      <c r="O204">
        <f t="shared" si="27"/>
        <v>0.90004765015825039</v>
      </c>
      <c r="P204">
        <f t="shared" si="28"/>
        <v>0</v>
      </c>
      <c r="Q204">
        <f t="shared" si="24"/>
        <v>0</v>
      </c>
      <c r="R204" t="str">
        <f t="shared" si="29"/>
        <v>44-1</v>
      </c>
      <c r="S204">
        <f t="shared" si="30"/>
        <v>0</v>
      </c>
      <c r="T204">
        <f t="shared" si="31"/>
        <v>0</v>
      </c>
    </row>
    <row r="205" spans="1:20">
      <c r="A205">
        <v>44</v>
      </c>
      <c r="B205" t="s">
        <v>400</v>
      </c>
      <c r="C205" t="s">
        <v>6</v>
      </c>
      <c r="D205">
        <v>44</v>
      </c>
      <c r="E205">
        <v>2</v>
      </c>
      <c r="F205" t="s">
        <v>402</v>
      </c>
      <c r="G205">
        <v>9</v>
      </c>
      <c r="H205" t="s">
        <v>403</v>
      </c>
      <c r="I205" t="str">
        <f>VLOOKUP(A205&amp;"-"&amp;E205,Sheet2!$N$2:$O$578,2,FALSE)</f>
        <v>f</v>
      </c>
      <c r="J205">
        <f>VLOOKUP(A205&amp;"-"&amp;E205,Sheet4!$A$2:$J$578,10,FALSE)</f>
        <v>0.40001254449375129</v>
      </c>
      <c r="K205" t="str">
        <f>VLOOKUP(D205&amp;"-"&amp;E205,Sheet3!$G$2:$N$600,7,FALSE)</f>
        <v>f</v>
      </c>
      <c r="L205">
        <f>VLOOKUP(A205&amp;"-"&amp;E205,Sheet4!$A$2:$J$578,9,FALSE)</f>
        <v>0.59998745550624877</v>
      </c>
      <c r="M205">
        <f t="shared" si="25"/>
        <v>1</v>
      </c>
      <c r="N205">
        <f t="shared" si="26"/>
        <v>59.998745550624875</v>
      </c>
      <c r="O205">
        <f t="shared" si="27"/>
        <v>0.96646633255900127</v>
      </c>
      <c r="P205">
        <f t="shared" si="28"/>
        <v>1</v>
      </c>
      <c r="Q205">
        <f t="shared" si="24"/>
        <v>1</v>
      </c>
      <c r="R205" t="str">
        <f t="shared" si="29"/>
        <v>44-2</v>
      </c>
      <c r="S205">
        <f t="shared" si="30"/>
        <v>1</v>
      </c>
      <c r="T205">
        <f t="shared" si="31"/>
        <v>1</v>
      </c>
    </row>
    <row r="206" spans="1:20">
      <c r="A206">
        <v>44</v>
      </c>
      <c r="B206" t="s">
        <v>400</v>
      </c>
      <c r="C206" t="s">
        <v>9</v>
      </c>
      <c r="D206">
        <v>44</v>
      </c>
      <c r="E206">
        <v>3</v>
      </c>
      <c r="F206" t="s">
        <v>404</v>
      </c>
      <c r="G206">
        <v>7</v>
      </c>
      <c r="H206" t="s">
        <v>405</v>
      </c>
      <c r="I206" t="str">
        <f>VLOOKUP(A206&amp;"-"&amp;E206,Sheet2!$N$2:$O$578,2,FALSE)</f>
        <v>f</v>
      </c>
      <c r="J206">
        <f>VLOOKUP(A206&amp;"-"&amp;E206,Sheet4!$A$2:$J$578,10,FALSE)</f>
        <v>0.3477552577894536</v>
      </c>
      <c r="K206" t="str">
        <f>VLOOKUP(D206&amp;"-"&amp;E206,Sheet3!$G$2:$N$600,7,FALSE)</f>
        <v>m</v>
      </c>
      <c r="L206">
        <f>VLOOKUP(A206&amp;"-"&amp;E206,Sheet4!$A$2:$J$578,9,FALSE)</f>
        <v>0.6522447422105464</v>
      </c>
      <c r="M206" t="str">
        <f t="shared" si="25"/>
        <v>--</v>
      </c>
      <c r="N206">
        <f t="shared" si="26"/>
        <v>65.224474221054635</v>
      </c>
      <c r="O206">
        <f t="shared" si="27"/>
        <v>1</v>
      </c>
      <c r="P206">
        <f t="shared" si="28"/>
        <v>0</v>
      </c>
      <c r="Q206">
        <f t="shared" si="24"/>
        <v>0</v>
      </c>
      <c r="R206" t="str">
        <f t="shared" si="29"/>
        <v>44-3</v>
      </c>
      <c r="S206" t="str">
        <f t="shared" si="30"/>
        <v>--</v>
      </c>
      <c r="T206">
        <f t="shared" si="31"/>
        <v>0</v>
      </c>
    </row>
    <row r="207" spans="1:20">
      <c r="A207">
        <v>44</v>
      </c>
      <c r="B207" t="s">
        <v>400</v>
      </c>
      <c r="C207" t="s">
        <v>12</v>
      </c>
      <c r="D207">
        <v>44</v>
      </c>
      <c r="E207">
        <v>4</v>
      </c>
      <c r="F207" t="s">
        <v>406</v>
      </c>
      <c r="G207">
        <v>9</v>
      </c>
      <c r="H207" t="s">
        <v>25</v>
      </c>
      <c r="I207" t="str">
        <f>VLOOKUP(A207&amp;"-"&amp;E207,Sheet2!$N$2:$O$578,2,FALSE)</f>
        <v>f</v>
      </c>
      <c r="J207">
        <f>VLOOKUP(A207&amp;"-"&amp;E207,Sheet4!$A$2:$J$578,10,FALSE)</f>
        <v>0.35455535060929516</v>
      </c>
      <c r="K207" t="str">
        <f>VLOOKUP(D207&amp;"-"&amp;E207,Sheet3!$G$2:$N$600,7,FALSE)</f>
        <v>m</v>
      </c>
      <c r="L207">
        <f>VLOOKUP(A207&amp;"-"&amp;E207,Sheet4!$A$2:$J$578,9,FALSE)</f>
        <v>0.64544464939070489</v>
      </c>
      <c r="M207" t="str">
        <f t="shared" si="25"/>
        <v>--</v>
      </c>
      <c r="N207">
        <f t="shared" si="26"/>
        <v>64.544464939070494</v>
      </c>
      <c r="O207">
        <f t="shared" si="27"/>
        <v>1</v>
      </c>
      <c r="P207">
        <f t="shared" si="28"/>
        <v>0</v>
      </c>
      <c r="Q207">
        <f t="shared" si="24"/>
        <v>0</v>
      </c>
      <c r="R207" t="str">
        <f t="shared" si="29"/>
        <v>44-4</v>
      </c>
      <c r="S207" t="str">
        <f t="shared" si="30"/>
        <v>--</v>
      </c>
      <c r="T207">
        <f t="shared" si="31"/>
        <v>0</v>
      </c>
    </row>
    <row r="208" spans="1:20">
      <c r="A208">
        <v>44</v>
      </c>
      <c r="B208" t="s">
        <v>400</v>
      </c>
      <c r="C208" t="s">
        <v>15</v>
      </c>
      <c r="D208">
        <v>44</v>
      </c>
      <c r="E208">
        <v>5</v>
      </c>
      <c r="F208" t="s">
        <v>407</v>
      </c>
      <c r="G208">
        <v>8</v>
      </c>
      <c r="H208" t="s">
        <v>386</v>
      </c>
      <c r="I208" t="str">
        <f>VLOOKUP(A208&amp;"-"&amp;E208,Sheet2!$N$2:$O$578,2,FALSE)</f>
        <v>m</v>
      </c>
      <c r="J208">
        <f>VLOOKUP(A208&amp;"-"&amp;E208,Sheet4!$A$2:$J$578,10,FALSE)</f>
        <v>0.43745900871357629</v>
      </c>
      <c r="K208" t="str">
        <f>VLOOKUP(D208&amp;"-"&amp;E208,Sheet3!$G$2:$N$600,7,FALSE)</f>
        <v>m</v>
      </c>
      <c r="L208">
        <f>VLOOKUP(A208&amp;"-"&amp;E208,Sheet4!$A$2:$J$578,9,FALSE)</f>
        <v>0.56254099128642365</v>
      </c>
      <c r="M208">
        <f t="shared" si="25"/>
        <v>0</v>
      </c>
      <c r="N208">
        <f t="shared" si="26"/>
        <v>56.254099128642366</v>
      </c>
      <c r="O208">
        <f t="shared" si="27"/>
        <v>0.88895077046437732</v>
      </c>
      <c r="P208">
        <f t="shared" si="28"/>
        <v>0</v>
      </c>
      <c r="Q208">
        <f t="shared" si="24"/>
        <v>0</v>
      </c>
      <c r="R208" t="str">
        <f t="shared" si="29"/>
        <v>44-5</v>
      </c>
      <c r="S208">
        <f t="shared" si="30"/>
        <v>0</v>
      </c>
      <c r="T208">
        <f t="shared" si="31"/>
        <v>0</v>
      </c>
    </row>
    <row r="209" spans="1:20">
      <c r="A209">
        <v>44</v>
      </c>
      <c r="B209" t="s">
        <v>400</v>
      </c>
      <c r="C209" t="s">
        <v>55</v>
      </c>
      <c r="D209">
        <v>44</v>
      </c>
      <c r="E209">
        <v>6</v>
      </c>
      <c r="F209" t="s">
        <v>408</v>
      </c>
      <c r="G209">
        <v>7</v>
      </c>
      <c r="H209" t="s">
        <v>14</v>
      </c>
      <c r="I209" t="str">
        <f>VLOOKUP(A209&amp;"-"&amp;E209,Sheet2!$N$2:$O$578,2,FALSE)</f>
        <v>m</v>
      </c>
      <c r="J209">
        <f>VLOOKUP(A209&amp;"-"&amp;E209,Sheet4!$A$2:$J$578,10,FALSE)</f>
        <v>0.47616353757852187</v>
      </c>
      <c r="K209" t="str">
        <f>VLOOKUP(D209&amp;"-"&amp;E209,Sheet3!$G$2:$N$600,7,FALSE)</f>
        <v>m</v>
      </c>
      <c r="L209">
        <f>VLOOKUP(A209&amp;"-"&amp;E209,Sheet4!$A$2:$J$578,9,FALSE)</f>
        <v>0.52383646242147819</v>
      </c>
      <c r="M209">
        <f t="shared" si="25"/>
        <v>0</v>
      </c>
      <c r="N209">
        <f t="shared" si="26"/>
        <v>52.383646242147819</v>
      </c>
      <c r="O209">
        <f t="shared" si="27"/>
        <v>0.72959789899218808</v>
      </c>
      <c r="P209">
        <f t="shared" si="28"/>
        <v>0</v>
      </c>
      <c r="Q209">
        <f t="shared" si="24"/>
        <v>0</v>
      </c>
      <c r="R209" t="str">
        <f t="shared" si="29"/>
        <v>44-6</v>
      </c>
      <c r="S209">
        <f t="shared" si="30"/>
        <v>0</v>
      </c>
      <c r="T209">
        <f t="shared" si="31"/>
        <v>0</v>
      </c>
    </row>
    <row r="210" spans="1:20">
      <c r="A210">
        <v>44</v>
      </c>
      <c r="B210" t="s">
        <v>400</v>
      </c>
      <c r="C210" t="s">
        <v>58</v>
      </c>
      <c r="D210">
        <v>44</v>
      </c>
      <c r="E210">
        <v>7</v>
      </c>
      <c r="F210" t="s">
        <v>409</v>
      </c>
      <c r="G210">
        <v>11</v>
      </c>
      <c r="H210" t="s">
        <v>410</v>
      </c>
      <c r="I210" t="str">
        <f>VLOOKUP(A210&amp;"-"&amp;E210,Sheet2!$N$2:$O$578,2,FALSE)</f>
        <v>m</v>
      </c>
      <c r="J210">
        <f>VLOOKUP(A210&amp;"-"&amp;E210,Sheet4!$A$2:$J$578,10,FALSE)</f>
        <v>0.51538828946884985</v>
      </c>
      <c r="K210" t="str">
        <f>VLOOKUP(D210&amp;"-"&amp;E210,Sheet3!$G$2:$N$600,7,FALSE)</f>
        <v>f</v>
      </c>
      <c r="L210">
        <f>VLOOKUP(A210&amp;"-"&amp;E210,Sheet4!$A$2:$J$578,9,FALSE)</f>
        <v>0.4846117105311501</v>
      </c>
      <c r="M210" t="str">
        <f t="shared" si="25"/>
        <v>--</v>
      </c>
      <c r="N210">
        <f t="shared" si="26"/>
        <v>51.538828946884983</v>
      </c>
      <c r="O210">
        <f t="shared" si="27"/>
        <v>0.65730478534482095</v>
      </c>
      <c r="P210">
        <f t="shared" si="28"/>
        <v>0.34269521465517905</v>
      </c>
      <c r="Q210">
        <f t="shared" si="24"/>
        <v>0.34269521465517905</v>
      </c>
      <c r="R210" t="str">
        <f t="shared" si="29"/>
        <v>44-7</v>
      </c>
      <c r="S210" t="str">
        <f t="shared" si="30"/>
        <v>--</v>
      </c>
      <c r="T210">
        <f t="shared" si="31"/>
        <v>0.34269521465517905</v>
      </c>
    </row>
    <row r="211" spans="1:20">
      <c r="A211">
        <v>44</v>
      </c>
      <c r="B211" t="s">
        <v>400</v>
      </c>
      <c r="C211" t="s">
        <v>60</v>
      </c>
      <c r="D211">
        <v>44</v>
      </c>
      <c r="E211">
        <v>8</v>
      </c>
      <c r="F211" t="s">
        <v>411</v>
      </c>
      <c r="G211">
        <v>10</v>
      </c>
      <c r="H211" t="s">
        <v>412</v>
      </c>
      <c r="I211" t="str">
        <f>VLOOKUP(A211&amp;"-"&amp;E211,Sheet2!$N$2:$O$578,2,FALSE)</f>
        <v>f</v>
      </c>
      <c r="J211">
        <f>VLOOKUP(A211&amp;"-"&amp;E211,Sheet4!$A$2:$J$578,10,FALSE)</f>
        <v>0.34130275287887973</v>
      </c>
      <c r="K211" t="str">
        <f>VLOOKUP(D211&amp;"-"&amp;E211,Sheet3!$G$2:$N$600,7,FALSE)</f>
        <v>f</v>
      </c>
      <c r="L211">
        <f>VLOOKUP(A211&amp;"-"&amp;E211,Sheet4!$A$2:$J$578,9,FALSE)</f>
        <v>0.65869724712112032</v>
      </c>
      <c r="M211">
        <f t="shared" si="25"/>
        <v>1</v>
      </c>
      <c r="N211">
        <f t="shared" si="26"/>
        <v>65.869724712112031</v>
      </c>
      <c r="O211">
        <f t="shared" si="27"/>
        <v>1</v>
      </c>
      <c r="P211">
        <f t="shared" si="28"/>
        <v>1</v>
      </c>
      <c r="Q211">
        <f t="shared" si="24"/>
        <v>1</v>
      </c>
      <c r="R211" t="str">
        <f t="shared" si="29"/>
        <v>44-8</v>
      </c>
      <c r="S211">
        <f t="shared" si="30"/>
        <v>1</v>
      </c>
      <c r="T211">
        <f t="shared" si="31"/>
        <v>1</v>
      </c>
    </row>
    <row r="212" spans="1:20">
      <c r="A212">
        <v>44</v>
      </c>
      <c r="B212" t="s">
        <v>400</v>
      </c>
      <c r="C212" t="s">
        <v>63</v>
      </c>
      <c r="D212">
        <v>44</v>
      </c>
      <c r="E212">
        <v>9</v>
      </c>
      <c r="F212" t="s">
        <v>413</v>
      </c>
      <c r="G212">
        <v>9</v>
      </c>
      <c r="H212" t="s">
        <v>83</v>
      </c>
      <c r="I212" t="str">
        <f>VLOOKUP(A212&amp;"-"&amp;E212,Sheet2!$N$2:$O$578,2,FALSE)</f>
        <v>m</v>
      </c>
      <c r="J212">
        <f>VLOOKUP(A212&amp;"-"&amp;E212,Sheet4!$A$2:$J$578,10,FALSE)</f>
        <v>0.50174617627735962</v>
      </c>
      <c r="K212" t="str">
        <f>VLOOKUP(D212&amp;"-"&amp;E212,Sheet3!$G$2:$N$600,7,FALSE)</f>
        <v>f</v>
      </c>
      <c r="L212">
        <f>VLOOKUP(A212&amp;"-"&amp;E212,Sheet4!$A$2:$J$578,9,FALSE)</f>
        <v>0.49825382372264038</v>
      </c>
      <c r="M212" t="str">
        <f t="shared" si="25"/>
        <v>--</v>
      </c>
      <c r="N212">
        <f t="shared" si="26"/>
        <v>50.174617627735962</v>
      </c>
      <c r="O212">
        <f t="shared" si="27"/>
        <v>0.5</v>
      </c>
      <c r="P212">
        <f t="shared" si="28"/>
        <v>0.5</v>
      </c>
      <c r="Q212">
        <f t="shared" si="24"/>
        <v>0.5</v>
      </c>
      <c r="R212" t="str">
        <f t="shared" si="29"/>
        <v>44-9</v>
      </c>
      <c r="S212" t="str">
        <f t="shared" si="30"/>
        <v>--</v>
      </c>
      <c r="T212">
        <f t="shared" si="31"/>
        <v>0.5</v>
      </c>
    </row>
    <row r="213" spans="1:20">
      <c r="A213">
        <v>44</v>
      </c>
      <c r="B213" t="s">
        <v>400</v>
      </c>
      <c r="C213" t="s">
        <v>120</v>
      </c>
      <c r="D213">
        <v>44</v>
      </c>
      <c r="E213">
        <v>10</v>
      </c>
      <c r="F213" t="s">
        <v>414</v>
      </c>
      <c r="G213">
        <v>8</v>
      </c>
      <c r="H213" t="s">
        <v>100</v>
      </c>
      <c r="I213" t="str">
        <f>VLOOKUP(A213&amp;"-"&amp;E213,Sheet2!$N$2:$O$578,2,FALSE)</f>
        <v>m</v>
      </c>
      <c r="J213">
        <f>VLOOKUP(A213&amp;"-"&amp;E213,Sheet4!$A$2:$J$578,10,FALSE)</f>
        <v>0.48639072130886057</v>
      </c>
      <c r="K213" t="str">
        <f>VLOOKUP(D213&amp;"-"&amp;E213,Sheet3!$G$2:$N$600,7,FALSE)</f>
        <v>f</v>
      </c>
      <c r="L213">
        <f>VLOOKUP(A213&amp;"-"&amp;E213,Sheet4!$A$2:$J$578,9,FALSE)</f>
        <v>0.51360927869113948</v>
      </c>
      <c r="M213" t="str">
        <f t="shared" si="25"/>
        <v>--</v>
      </c>
      <c r="N213">
        <f t="shared" si="26"/>
        <v>51.360927869113951</v>
      </c>
      <c r="O213">
        <f t="shared" si="27"/>
        <v>0.63700914277474929</v>
      </c>
      <c r="P213">
        <f t="shared" si="28"/>
        <v>0.63700914277474929</v>
      </c>
      <c r="Q213">
        <f t="shared" si="24"/>
        <v>0.63700914277474929</v>
      </c>
      <c r="R213" t="str">
        <f t="shared" si="29"/>
        <v>44-10</v>
      </c>
      <c r="S213" t="str">
        <f t="shared" si="30"/>
        <v>--</v>
      </c>
      <c r="T213">
        <f t="shared" si="31"/>
        <v>0.63700914277474929</v>
      </c>
    </row>
    <row r="214" spans="1:20">
      <c r="A214">
        <v>45</v>
      </c>
      <c r="B214" t="s">
        <v>415</v>
      </c>
      <c r="C214" t="s">
        <v>3</v>
      </c>
      <c r="D214">
        <v>45</v>
      </c>
      <c r="E214">
        <v>1</v>
      </c>
      <c r="F214" t="s">
        <v>416</v>
      </c>
      <c r="G214">
        <v>8</v>
      </c>
      <c r="H214" t="s">
        <v>247</v>
      </c>
      <c r="I214" t="str">
        <f>VLOOKUP(A214&amp;"-"&amp;E214,Sheet2!$N$2:$O$578,2,FALSE)</f>
        <v>m</v>
      </c>
      <c r="J214">
        <f>VLOOKUP(A214&amp;"-"&amp;E214,Sheet4!$A$2:$J$578,10,FALSE)</f>
        <v>0.51553118384062746</v>
      </c>
      <c r="K214" t="str">
        <f>VLOOKUP(D214&amp;"-"&amp;E214,Sheet3!$G$2:$N$600,7,FALSE)</f>
        <v>m</v>
      </c>
      <c r="L214">
        <f>VLOOKUP(A214&amp;"-"&amp;E214,Sheet4!$A$2:$J$578,9,FALSE)</f>
        <v>0.48446881615937248</v>
      </c>
      <c r="M214">
        <f t="shared" si="25"/>
        <v>0</v>
      </c>
      <c r="N214">
        <f t="shared" si="26"/>
        <v>51.553118384062749</v>
      </c>
      <c r="O214">
        <f t="shared" si="27"/>
        <v>0.65883174009244683</v>
      </c>
      <c r="P214">
        <f t="shared" si="28"/>
        <v>0</v>
      </c>
      <c r="Q214">
        <f t="shared" si="24"/>
        <v>0</v>
      </c>
      <c r="R214" t="str">
        <f t="shared" si="29"/>
        <v>45-1</v>
      </c>
      <c r="S214">
        <f t="shared" si="30"/>
        <v>0</v>
      </c>
      <c r="T214">
        <f t="shared" si="31"/>
        <v>0</v>
      </c>
    </row>
    <row r="215" spans="1:20">
      <c r="A215">
        <v>45</v>
      </c>
      <c r="B215" t="s">
        <v>415</v>
      </c>
      <c r="C215" t="s">
        <v>6</v>
      </c>
      <c r="D215">
        <v>45</v>
      </c>
      <c r="E215">
        <v>2</v>
      </c>
      <c r="F215" t="s">
        <v>417</v>
      </c>
      <c r="G215">
        <v>6</v>
      </c>
      <c r="H215" t="s">
        <v>418</v>
      </c>
      <c r="I215" t="str">
        <f>VLOOKUP(A215&amp;"-"&amp;E215,Sheet2!$N$2:$O$578,2,FALSE)</f>
        <v>m</v>
      </c>
      <c r="J215">
        <f>VLOOKUP(A215&amp;"-"&amp;E215,Sheet4!$A$2:$J$578,10,FALSE)</f>
        <v>0.51771809947560787</v>
      </c>
      <c r="K215" t="str">
        <f>VLOOKUP(D215&amp;"-"&amp;E215,Sheet3!$G$2:$N$600,7,FALSE)</f>
        <v>m</v>
      </c>
      <c r="L215">
        <f>VLOOKUP(A215&amp;"-"&amp;E215,Sheet4!$A$2:$J$578,9,FALSE)</f>
        <v>0.48228190052439218</v>
      </c>
      <c r="M215">
        <f t="shared" si="25"/>
        <v>0</v>
      </c>
      <c r="N215">
        <f t="shared" si="26"/>
        <v>51.77180994756079</v>
      </c>
      <c r="O215">
        <f t="shared" si="27"/>
        <v>0.68059466322329265</v>
      </c>
      <c r="P215">
        <f t="shared" si="28"/>
        <v>0</v>
      </c>
      <c r="Q215">
        <f t="shared" si="24"/>
        <v>0</v>
      </c>
      <c r="R215" t="str">
        <f t="shared" si="29"/>
        <v>45-2</v>
      </c>
      <c r="S215">
        <f t="shared" si="30"/>
        <v>0</v>
      </c>
      <c r="T215">
        <f t="shared" si="31"/>
        <v>0</v>
      </c>
    </row>
    <row r="216" spans="1:20">
      <c r="A216">
        <v>45</v>
      </c>
      <c r="B216" t="s">
        <v>415</v>
      </c>
      <c r="C216" t="s">
        <v>9</v>
      </c>
      <c r="D216">
        <v>45</v>
      </c>
      <c r="E216">
        <v>3</v>
      </c>
      <c r="F216" t="s">
        <v>419</v>
      </c>
      <c r="G216">
        <v>7</v>
      </c>
      <c r="H216" t="s">
        <v>33</v>
      </c>
      <c r="I216" t="str">
        <f>VLOOKUP(A216&amp;"-"&amp;E216,Sheet2!$N$2:$O$578,2,FALSE)</f>
        <v>m</v>
      </c>
      <c r="J216">
        <f>VLOOKUP(A216&amp;"-"&amp;E216,Sheet4!$A$2:$J$578,10,FALSE)</f>
        <v>0.56353813017924292</v>
      </c>
      <c r="K216" t="str">
        <f>VLOOKUP(D216&amp;"-"&amp;E216,Sheet3!$G$2:$N$600,7,FALSE)</f>
        <v>m</v>
      </c>
      <c r="L216">
        <f>VLOOKUP(A216&amp;"-"&amp;E216,Sheet4!$A$2:$J$578,9,FALSE)</f>
        <v>0.43646186982075713</v>
      </c>
      <c r="M216">
        <f t="shared" si="25"/>
        <v>0</v>
      </c>
      <c r="N216">
        <f t="shared" si="26"/>
        <v>56.353813017924296</v>
      </c>
      <c r="O216">
        <f t="shared" si="27"/>
        <v>0.89156390383418849</v>
      </c>
      <c r="P216">
        <f t="shared" si="28"/>
        <v>0</v>
      </c>
      <c r="Q216">
        <f t="shared" si="24"/>
        <v>0</v>
      </c>
      <c r="R216" t="str">
        <f t="shared" si="29"/>
        <v>45-3</v>
      </c>
      <c r="S216">
        <f t="shared" si="30"/>
        <v>0</v>
      </c>
      <c r="T216">
        <f t="shared" si="31"/>
        <v>0</v>
      </c>
    </row>
    <row r="217" spans="1:20">
      <c r="A217">
        <v>45</v>
      </c>
      <c r="B217" t="s">
        <v>415</v>
      </c>
      <c r="C217" t="s">
        <v>12</v>
      </c>
      <c r="D217">
        <v>45</v>
      </c>
      <c r="E217">
        <v>4</v>
      </c>
      <c r="F217" t="s">
        <v>420</v>
      </c>
      <c r="G217">
        <v>12</v>
      </c>
      <c r="H217" t="s">
        <v>238</v>
      </c>
      <c r="I217" t="str">
        <f>VLOOKUP(A217&amp;"-"&amp;E217,Sheet2!$N$2:$O$578,2,FALSE)</f>
        <v>m</v>
      </c>
      <c r="J217">
        <f>VLOOKUP(A217&amp;"-"&amp;E217,Sheet4!$A$2:$J$578,10,FALSE)</f>
        <v>0.57545492105121343</v>
      </c>
      <c r="K217" t="str">
        <f>VLOOKUP(D217&amp;"-"&amp;E217,Sheet3!$G$2:$N$600,7,FALSE)</f>
        <v>f</v>
      </c>
      <c r="L217">
        <f>VLOOKUP(A217&amp;"-"&amp;E217,Sheet4!$A$2:$J$578,9,FALSE)</f>
        <v>0.42454507894878657</v>
      </c>
      <c r="M217" t="str">
        <f t="shared" si="25"/>
        <v>--</v>
      </c>
      <c r="N217">
        <f t="shared" si="26"/>
        <v>57.54549210512134</v>
      </c>
      <c r="O217">
        <f t="shared" si="27"/>
        <v>0.91996099167010026</v>
      </c>
      <c r="P217">
        <f t="shared" si="28"/>
        <v>8.0039008329899741E-2</v>
      </c>
      <c r="Q217">
        <f t="shared" si="24"/>
        <v>8.0039008329899741E-2</v>
      </c>
      <c r="R217" t="str">
        <f t="shared" si="29"/>
        <v>45-4</v>
      </c>
      <c r="S217" t="str">
        <f t="shared" si="30"/>
        <v>--</v>
      </c>
      <c r="T217">
        <f t="shared" si="31"/>
        <v>8.0039008329899741E-2</v>
      </c>
    </row>
    <row r="218" spans="1:20">
      <c r="A218">
        <v>45</v>
      </c>
      <c r="B218" t="s">
        <v>415</v>
      </c>
      <c r="C218" t="s">
        <v>15</v>
      </c>
      <c r="D218">
        <v>45</v>
      </c>
      <c r="E218">
        <v>5</v>
      </c>
      <c r="F218" t="s">
        <v>421</v>
      </c>
      <c r="G218">
        <v>9</v>
      </c>
      <c r="H218" t="s">
        <v>422</v>
      </c>
      <c r="I218" t="str">
        <f>VLOOKUP(A218&amp;"-"&amp;E218,Sheet2!$N$2:$O$578,2,FALSE)</f>
        <v>f</v>
      </c>
      <c r="J218">
        <f>VLOOKUP(A218&amp;"-"&amp;E218,Sheet4!$A$2:$J$578,10,FALSE)</f>
        <v>0.55460797299994558</v>
      </c>
      <c r="K218" t="str">
        <f>VLOOKUP(D218&amp;"-"&amp;E218,Sheet3!$G$2:$N$600,7,FALSE)</f>
        <v>f</v>
      </c>
      <c r="L218">
        <f>VLOOKUP(A218&amp;"-"&amp;E218,Sheet4!$A$2:$J$578,9,FALSE)</f>
        <v>0.44539202700005442</v>
      </c>
      <c r="M218">
        <f t="shared" si="25"/>
        <v>1</v>
      </c>
      <c r="N218">
        <f t="shared" si="26"/>
        <v>55.46079729999456</v>
      </c>
      <c r="O218">
        <f t="shared" si="27"/>
        <v>0.8665426617424099</v>
      </c>
      <c r="P218">
        <f t="shared" si="28"/>
        <v>1</v>
      </c>
      <c r="Q218">
        <f t="shared" si="24"/>
        <v>1</v>
      </c>
      <c r="R218" t="str">
        <f t="shared" si="29"/>
        <v>45-5</v>
      </c>
      <c r="S218">
        <f t="shared" si="30"/>
        <v>1</v>
      </c>
      <c r="T218">
        <f t="shared" si="31"/>
        <v>1</v>
      </c>
    </row>
    <row r="219" spans="1:20">
      <c r="A219">
        <v>45</v>
      </c>
      <c r="B219" t="s">
        <v>415</v>
      </c>
      <c r="C219" t="s">
        <v>55</v>
      </c>
      <c r="D219">
        <v>45</v>
      </c>
      <c r="E219">
        <v>6</v>
      </c>
      <c r="F219" t="s">
        <v>423</v>
      </c>
      <c r="G219">
        <v>13</v>
      </c>
      <c r="H219" t="s">
        <v>424</v>
      </c>
      <c r="I219" t="str">
        <f>VLOOKUP(A219&amp;"-"&amp;E219,Sheet2!$N$2:$O$578,2,FALSE)</f>
        <v>m</v>
      </c>
      <c r="J219">
        <f>VLOOKUP(A219&amp;"-"&amp;E219,Sheet4!$A$2:$J$578,10,FALSE)</f>
        <v>0.51838849882982285</v>
      </c>
      <c r="K219" t="str">
        <f>VLOOKUP(D219&amp;"-"&amp;E219,Sheet3!$G$2:$N$600,7,FALSE)</f>
        <v>f</v>
      </c>
      <c r="L219">
        <f>VLOOKUP(A219&amp;"-"&amp;E219,Sheet4!$A$2:$J$578,9,FALSE)</f>
        <v>0.4816115011701772</v>
      </c>
      <c r="M219" t="str">
        <f t="shared" si="25"/>
        <v>--</v>
      </c>
      <c r="N219">
        <f t="shared" si="26"/>
        <v>51.838849882982288</v>
      </c>
      <c r="O219">
        <f t="shared" si="27"/>
        <v>0.68672997963997018</v>
      </c>
      <c r="P219">
        <f t="shared" si="28"/>
        <v>0.31327002036002982</v>
      </c>
      <c r="Q219">
        <f t="shared" si="24"/>
        <v>0.31327002036002982</v>
      </c>
      <c r="R219" t="str">
        <f t="shared" si="29"/>
        <v>45-6</v>
      </c>
      <c r="S219" t="str">
        <f t="shared" si="30"/>
        <v>--</v>
      </c>
      <c r="T219">
        <f t="shared" si="31"/>
        <v>0.31327002036002982</v>
      </c>
    </row>
    <row r="220" spans="1:20">
      <c r="A220">
        <v>46</v>
      </c>
      <c r="B220" t="s">
        <v>425</v>
      </c>
      <c r="C220" t="s">
        <v>3</v>
      </c>
      <c r="D220">
        <v>46</v>
      </c>
      <c r="E220">
        <v>1</v>
      </c>
      <c r="F220" t="s">
        <v>426</v>
      </c>
      <c r="G220">
        <v>9</v>
      </c>
      <c r="H220" t="s">
        <v>427</v>
      </c>
      <c r="I220" t="str">
        <f>VLOOKUP(A220&amp;"-"&amp;E220,Sheet2!$N$2:$O$578,2,FALSE)</f>
        <v>m</v>
      </c>
      <c r="J220">
        <f>VLOOKUP(A220&amp;"-"&amp;E220,Sheet4!$A$2:$J$578,10,FALSE)</f>
        <v>0.38661880125294762</v>
      </c>
      <c r="K220" t="str">
        <f>VLOOKUP(D220&amp;"-"&amp;E220,Sheet3!$G$2:$N$600,7,FALSE)</f>
        <v>f</v>
      </c>
      <c r="L220">
        <f>VLOOKUP(A220&amp;"-"&amp;E220,Sheet4!$A$2:$J$578,9,FALSE)</f>
        <v>0.61338119874705244</v>
      </c>
      <c r="M220" t="str">
        <f t="shared" si="25"/>
        <v>--</v>
      </c>
      <c r="N220">
        <f t="shared" si="26"/>
        <v>61.338119874705242</v>
      </c>
      <c r="O220">
        <f t="shared" si="27"/>
        <v>0.98723376472870983</v>
      </c>
      <c r="P220">
        <f t="shared" si="28"/>
        <v>0.98723376472870983</v>
      </c>
      <c r="Q220">
        <f t="shared" si="24"/>
        <v>0.98723376472870983</v>
      </c>
      <c r="R220" t="str">
        <f t="shared" si="29"/>
        <v>46-1</v>
      </c>
      <c r="S220" t="str">
        <f t="shared" si="30"/>
        <v>--</v>
      </c>
      <c r="T220">
        <f t="shared" si="31"/>
        <v>0.98723376472870983</v>
      </c>
    </row>
    <row r="221" spans="1:20">
      <c r="A221">
        <v>46</v>
      </c>
      <c r="B221" t="s">
        <v>425</v>
      </c>
      <c r="C221" t="s">
        <v>6</v>
      </c>
      <c r="D221">
        <v>46</v>
      </c>
      <c r="E221">
        <v>2</v>
      </c>
      <c r="F221" t="s">
        <v>428</v>
      </c>
      <c r="G221">
        <v>6</v>
      </c>
      <c r="H221" t="s">
        <v>429</v>
      </c>
      <c r="I221" t="str">
        <f>VLOOKUP(A221&amp;"-"&amp;E221,Sheet2!$N$2:$O$578,2,FALSE)</f>
        <v>f</v>
      </c>
      <c r="J221">
        <f>VLOOKUP(A221&amp;"-"&amp;E221,Sheet4!$A$2:$J$578,10,FALSE)</f>
        <v>0.37520040741648902</v>
      </c>
      <c r="K221" t="str">
        <f>VLOOKUP(D221&amp;"-"&amp;E221,Sheet3!$G$2:$N$600,7,FALSE)</f>
        <v>m</v>
      </c>
      <c r="L221">
        <f>VLOOKUP(A221&amp;"-"&amp;E221,Sheet4!$A$2:$J$578,9,FALSE)</f>
        <v>0.62479959258351092</v>
      </c>
      <c r="M221" t="str">
        <f t="shared" si="25"/>
        <v>--</v>
      </c>
      <c r="N221">
        <f t="shared" si="26"/>
        <v>62.479959258351094</v>
      </c>
      <c r="O221">
        <f t="shared" si="27"/>
        <v>1</v>
      </c>
      <c r="P221">
        <f t="shared" si="28"/>
        <v>0</v>
      </c>
      <c r="Q221">
        <f t="shared" si="24"/>
        <v>0</v>
      </c>
      <c r="R221" t="str">
        <f t="shared" si="29"/>
        <v>46-2</v>
      </c>
      <c r="S221" t="str">
        <f t="shared" si="30"/>
        <v>--</v>
      </c>
      <c r="T221">
        <f t="shared" si="31"/>
        <v>0</v>
      </c>
    </row>
    <row r="222" spans="1:20">
      <c r="A222">
        <v>47</v>
      </c>
      <c r="B222" t="s">
        <v>430</v>
      </c>
      <c r="C222" t="s">
        <v>3</v>
      </c>
      <c r="D222">
        <v>47</v>
      </c>
      <c r="E222">
        <v>1</v>
      </c>
      <c r="F222" t="s">
        <v>431</v>
      </c>
      <c r="G222">
        <v>5</v>
      </c>
      <c r="H222" t="s">
        <v>42</v>
      </c>
      <c r="I222" t="str">
        <f>VLOOKUP(A222&amp;"-"&amp;E222,Sheet2!$N$2:$O$578,2,FALSE)</f>
        <v>m</v>
      </c>
      <c r="J222">
        <f>VLOOKUP(A222&amp;"-"&amp;E222,Sheet4!$A$2:$J$578,10,FALSE)</f>
        <v>0.48844351058671409</v>
      </c>
      <c r="K222" t="str">
        <f>VLOOKUP(D222&amp;"-"&amp;E222,Sheet3!$G$2:$N$600,7,FALSE)</f>
        <v>f</v>
      </c>
      <c r="L222">
        <f>VLOOKUP(A222&amp;"-"&amp;E222,Sheet4!$A$2:$J$578,9,FALSE)</f>
        <v>0.51155648941328591</v>
      </c>
      <c r="M222" t="str">
        <f t="shared" si="25"/>
        <v>--</v>
      </c>
      <c r="N222">
        <f t="shared" si="26"/>
        <v>51.155648941328593</v>
      </c>
      <c r="O222">
        <f t="shared" si="27"/>
        <v>0.6099981690339471</v>
      </c>
      <c r="P222">
        <f t="shared" si="28"/>
        <v>0.6099981690339471</v>
      </c>
      <c r="Q222">
        <f t="shared" si="24"/>
        <v>0.6099981690339471</v>
      </c>
      <c r="R222" t="str">
        <f t="shared" si="29"/>
        <v>47-1</v>
      </c>
      <c r="S222" t="str">
        <f t="shared" si="30"/>
        <v>--</v>
      </c>
      <c r="T222">
        <f t="shared" si="31"/>
        <v>0.6099981690339471</v>
      </c>
    </row>
    <row r="223" spans="1:20">
      <c r="A223">
        <v>47</v>
      </c>
      <c r="B223" t="s">
        <v>430</v>
      </c>
      <c r="C223" t="s">
        <v>6</v>
      </c>
      <c r="D223">
        <v>47</v>
      </c>
      <c r="E223">
        <v>2</v>
      </c>
      <c r="F223" t="s">
        <v>432</v>
      </c>
      <c r="G223">
        <v>7</v>
      </c>
      <c r="H223" t="s">
        <v>14</v>
      </c>
      <c r="I223" t="str">
        <f>VLOOKUP(A223&amp;"-"&amp;E223,Sheet2!$N$2:$O$578,2,FALSE)</f>
        <v>m</v>
      </c>
      <c r="J223">
        <f>VLOOKUP(A223&amp;"-"&amp;E223,Sheet4!$A$2:$J$578,10,FALSE)</f>
        <v>0.48886898244915561</v>
      </c>
      <c r="K223" t="str">
        <f>VLOOKUP(D223&amp;"-"&amp;E223,Sheet3!$G$2:$N$600,7,FALSE)</f>
        <v>m</v>
      </c>
      <c r="L223">
        <f>VLOOKUP(A223&amp;"-"&amp;E223,Sheet4!$A$2:$J$578,9,FALSE)</f>
        <v>0.51113101755084434</v>
      </c>
      <c r="M223">
        <f t="shared" si="25"/>
        <v>0</v>
      </c>
      <c r="N223">
        <f t="shared" si="26"/>
        <v>51.113101755084436</v>
      </c>
      <c r="O223">
        <f t="shared" si="27"/>
        <v>0.60380126132290546</v>
      </c>
      <c r="P223">
        <f t="shared" si="28"/>
        <v>0</v>
      </c>
      <c r="Q223">
        <f t="shared" si="24"/>
        <v>0</v>
      </c>
      <c r="R223" t="str">
        <f t="shared" si="29"/>
        <v>47-2</v>
      </c>
      <c r="S223">
        <f t="shared" si="30"/>
        <v>0</v>
      </c>
      <c r="T223">
        <f t="shared" si="31"/>
        <v>0</v>
      </c>
    </row>
    <row r="224" spans="1:20">
      <c r="A224">
        <v>47</v>
      </c>
      <c r="B224" t="s">
        <v>430</v>
      </c>
      <c r="C224" t="s">
        <v>9</v>
      </c>
      <c r="D224">
        <v>47</v>
      </c>
      <c r="E224">
        <v>3</v>
      </c>
      <c r="F224" t="s">
        <v>433</v>
      </c>
      <c r="G224">
        <v>11</v>
      </c>
      <c r="H224" t="s">
        <v>163</v>
      </c>
      <c r="I224" t="str">
        <f>VLOOKUP(A224&amp;"-"&amp;E224,Sheet2!$N$2:$O$578,2,FALSE)</f>
        <v>m</v>
      </c>
      <c r="J224">
        <f>VLOOKUP(A224&amp;"-"&amp;E224,Sheet4!$A$2:$J$578,10,FALSE)</f>
        <v>0.481793975703112</v>
      </c>
      <c r="K224" t="str">
        <f>VLOOKUP(D224&amp;"-"&amp;E224,Sheet3!$G$2:$N$600,7,FALSE)</f>
        <v>m</v>
      </c>
      <c r="L224">
        <f>VLOOKUP(A224&amp;"-"&amp;E224,Sheet4!$A$2:$J$578,9,FALSE)</f>
        <v>0.518206024296888</v>
      </c>
      <c r="M224">
        <f t="shared" si="25"/>
        <v>0</v>
      </c>
      <c r="N224">
        <f t="shared" si="26"/>
        <v>51.820602429688797</v>
      </c>
      <c r="O224">
        <f t="shared" si="27"/>
        <v>0.68508246301126541</v>
      </c>
      <c r="P224">
        <f t="shared" si="28"/>
        <v>0</v>
      </c>
      <c r="Q224">
        <f t="shared" si="24"/>
        <v>0</v>
      </c>
      <c r="R224" t="str">
        <f t="shared" si="29"/>
        <v>47-3</v>
      </c>
      <c r="S224">
        <f t="shared" si="30"/>
        <v>0</v>
      </c>
      <c r="T224">
        <f t="shared" si="31"/>
        <v>0</v>
      </c>
    </row>
    <row r="225" spans="1:20">
      <c r="A225">
        <v>48</v>
      </c>
      <c r="B225" t="s">
        <v>434</v>
      </c>
      <c r="C225" t="s">
        <v>3</v>
      </c>
      <c r="D225">
        <v>48</v>
      </c>
      <c r="E225">
        <v>1</v>
      </c>
      <c r="F225" t="s">
        <v>435</v>
      </c>
      <c r="G225" t="e">
        <v>#VALUE!</v>
      </c>
      <c r="H225" t="e">
        <v>#VALUE!</v>
      </c>
      <c r="I225" t="str">
        <f>VLOOKUP(A225&amp;"-"&amp;E225,Sheet2!$N$2:$O$578,2,FALSE)</f>
        <v>m</v>
      </c>
      <c r="J225">
        <f>VLOOKUP(A225&amp;"-"&amp;E225,Sheet4!$A$2:$J$578,10,FALSE)</f>
        <v>0.500468486476357</v>
      </c>
      <c r="K225" t="s">
        <v>34</v>
      </c>
      <c r="L225">
        <f>VLOOKUP(A225&amp;"-"&amp;E225,Sheet4!$A$2:$J$578,9,FALSE)</f>
        <v>0.49953151352364294</v>
      </c>
      <c r="M225">
        <f t="shared" si="25"/>
        <v>0</v>
      </c>
      <c r="N225">
        <f t="shared" si="26"/>
        <v>50.046848647635699</v>
      </c>
      <c r="O225">
        <f t="shared" si="27"/>
        <v>0.5</v>
      </c>
      <c r="P225">
        <f t="shared" si="28"/>
        <v>0</v>
      </c>
      <c r="Q225">
        <f t="shared" si="24"/>
        <v>0</v>
      </c>
      <c r="R225" t="str">
        <f t="shared" si="29"/>
        <v>48-1</v>
      </c>
      <c r="S225">
        <f t="shared" si="30"/>
        <v>0</v>
      </c>
      <c r="T225">
        <f t="shared" si="31"/>
        <v>0</v>
      </c>
    </row>
    <row r="226" spans="1:20">
      <c r="A226">
        <v>49</v>
      </c>
      <c r="B226" t="s">
        <v>436</v>
      </c>
      <c r="C226" t="s">
        <v>3</v>
      </c>
      <c r="D226">
        <v>49</v>
      </c>
      <c r="E226">
        <v>1</v>
      </c>
      <c r="F226" t="s">
        <v>437</v>
      </c>
      <c r="G226">
        <v>5</v>
      </c>
      <c r="H226" t="s">
        <v>396</v>
      </c>
      <c r="I226" t="str">
        <f>VLOOKUP(A226&amp;"-"&amp;E226,Sheet2!$N$2:$O$578,2,FALSE)</f>
        <v>m</v>
      </c>
      <c r="J226">
        <f>VLOOKUP(A226&amp;"-"&amp;E226,Sheet4!$A$2:$J$578,10,FALSE)</f>
        <v>0.48420820606480464</v>
      </c>
      <c r="K226" t="str">
        <f>VLOOKUP(D226&amp;"-"&amp;E226,Sheet3!$G$2:$N$600,7,FALSE)</f>
        <v>m</v>
      </c>
      <c r="L226">
        <f>VLOOKUP(A226&amp;"-"&amp;E226,Sheet4!$A$2:$J$578,9,FALSE)</f>
        <v>0.51579179393519536</v>
      </c>
      <c r="M226">
        <f t="shared" si="25"/>
        <v>0</v>
      </c>
      <c r="N226">
        <f t="shared" si="26"/>
        <v>51.579179393519539</v>
      </c>
      <c r="O226">
        <f t="shared" si="27"/>
        <v>0.6615807623214337</v>
      </c>
      <c r="P226">
        <f t="shared" si="28"/>
        <v>0</v>
      </c>
      <c r="Q226">
        <f t="shared" si="24"/>
        <v>0</v>
      </c>
      <c r="R226" t="str">
        <f t="shared" si="29"/>
        <v>49-1</v>
      </c>
      <c r="S226">
        <f t="shared" si="30"/>
        <v>0</v>
      </c>
      <c r="T226">
        <f t="shared" si="31"/>
        <v>0</v>
      </c>
    </row>
    <row r="227" spans="1:20">
      <c r="A227">
        <v>49</v>
      </c>
      <c r="B227" t="s">
        <v>436</v>
      </c>
      <c r="C227" t="s">
        <v>6</v>
      </c>
      <c r="D227">
        <v>49</v>
      </c>
      <c r="E227">
        <v>2</v>
      </c>
      <c r="F227" t="s">
        <v>438</v>
      </c>
      <c r="G227">
        <v>8</v>
      </c>
      <c r="H227" t="s">
        <v>439</v>
      </c>
      <c r="I227" t="str">
        <f>VLOOKUP(A227&amp;"-"&amp;E227,Sheet2!$N$2:$O$578,2,FALSE)</f>
        <v>m</v>
      </c>
      <c r="J227">
        <f>VLOOKUP(A227&amp;"-"&amp;E227,Sheet4!$A$2:$J$578,10,FALSE)</f>
        <v>0.46160832708609656</v>
      </c>
      <c r="K227" t="str">
        <f>VLOOKUP(D227&amp;"-"&amp;E227,Sheet3!$G$2:$N$600,7,FALSE)</f>
        <v>m</v>
      </c>
      <c r="L227">
        <f>VLOOKUP(A227&amp;"-"&amp;E227,Sheet4!$A$2:$J$578,9,FALSE)</f>
        <v>0.53839167291390344</v>
      </c>
      <c r="M227">
        <f t="shared" si="25"/>
        <v>0</v>
      </c>
      <c r="N227">
        <f t="shared" si="26"/>
        <v>53.839167291390346</v>
      </c>
      <c r="O227">
        <f t="shared" si="27"/>
        <v>0.80833620725916799</v>
      </c>
      <c r="P227">
        <f t="shared" si="28"/>
        <v>0</v>
      </c>
      <c r="Q227">
        <f t="shared" si="24"/>
        <v>0</v>
      </c>
      <c r="R227" t="str">
        <f t="shared" si="29"/>
        <v>49-2</v>
      </c>
      <c r="S227">
        <f t="shared" si="30"/>
        <v>0</v>
      </c>
      <c r="T227">
        <f t="shared" si="31"/>
        <v>0</v>
      </c>
    </row>
    <row r="228" spans="1:20">
      <c r="A228">
        <v>49</v>
      </c>
      <c r="B228" t="s">
        <v>436</v>
      </c>
      <c r="C228" t="s">
        <v>9</v>
      </c>
      <c r="D228">
        <v>49</v>
      </c>
      <c r="E228">
        <v>3</v>
      </c>
      <c r="F228" t="s">
        <v>440</v>
      </c>
      <c r="G228">
        <v>13</v>
      </c>
      <c r="H228" t="s">
        <v>274</v>
      </c>
      <c r="I228" t="str">
        <f>VLOOKUP(A228&amp;"-"&amp;E228,Sheet2!$N$2:$O$578,2,FALSE)</f>
        <v>m</v>
      </c>
      <c r="J228">
        <f>VLOOKUP(A228&amp;"-"&amp;E228,Sheet4!$A$2:$J$578,10,FALSE)</f>
        <v>0.53439919781627765</v>
      </c>
      <c r="K228" t="str">
        <f>VLOOKUP(D228&amp;"-"&amp;E228,Sheet3!$G$2:$N$600,7,FALSE)</f>
        <v>m</v>
      </c>
      <c r="L228">
        <f>VLOOKUP(A228&amp;"-"&amp;E228,Sheet4!$A$2:$J$578,9,FALSE)</f>
        <v>0.46560080218372235</v>
      </c>
      <c r="M228">
        <f t="shared" si="25"/>
        <v>0</v>
      </c>
      <c r="N228">
        <f t="shared" si="26"/>
        <v>53.439919781627765</v>
      </c>
      <c r="O228">
        <f t="shared" si="27"/>
        <v>0.79019603468052413</v>
      </c>
      <c r="P228">
        <f t="shared" si="28"/>
        <v>0</v>
      </c>
      <c r="Q228">
        <f t="shared" si="24"/>
        <v>0</v>
      </c>
      <c r="R228" t="str">
        <f t="shared" si="29"/>
        <v>49-3</v>
      </c>
      <c r="S228">
        <f t="shared" si="30"/>
        <v>0</v>
      </c>
      <c r="T228">
        <f t="shared" si="31"/>
        <v>0</v>
      </c>
    </row>
    <row r="229" spans="1:20">
      <c r="A229">
        <v>49</v>
      </c>
      <c r="B229" t="s">
        <v>436</v>
      </c>
      <c r="C229" t="s">
        <v>12</v>
      </c>
      <c r="D229">
        <v>49</v>
      </c>
      <c r="E229">
        <v>4</v>
      </c>
      <c r="F229" t="s">
        <v>441</v>
      </c>
      <c r="G229">
        <v>7</v>
      </c>
      <c r="H229" t="s">
        <v>14</v>
      </c>
      <c r="I229" t="str">
        <f>VLOOKUP(A229&amp;"-"&amp;E229,Sheet2!$N$2:$O$578,2,FALSE)</f>
        <v>m</v>
      </c>
      <c r="J229">
        <f>VLOOKUP(A229&amp;"-"&amp;E229,Sheet4!$A$2:$J$578,10,FALSE)</f>
        <v>0.55905224787363306</v>
      </c>
      <c r="K229" t="str">
        <f>VLOOKUP(D229&amp;"-"&amp;E229,Sheet3!$G$2:$N$600,7,FALSE)</f>
        <v>f</v>
      </c>
      <c r="L229">
        <f>VLOOKUP(A229&amp;"-"&amp;E229,Sheet4!$A$2:$J$578,9,FALSE)</f>
        <v>0.44094775212636694</v>
      </c>
      <c r="M229" t="str">
        <f t="shared" si="25"/>
        <v>--</v>
      </c>
      <c r="N229">
        <f t="shared" si="26"/>
        <v>55.905224787363309</v>
      </c>
      <c r="O229">
        <f t="shared" si="27"/>
        <v>0.87946835767912601</v>
      </c>
      <c r="P229">
        <f t="shared" si="28"/>
        <v>0.12053164232087399</v>
      </c>
      <c r="Q229">
        <f t="shared" si="24"/>
        <v>0.12053164232087399</v>
      </c>
      <c r="R229" t="str">
        <f t="shared" si="29"/>
        <v>49-4</v>
      </c>
      <c r="S229" t="str">
        <f t="shared" si="30"/>
        <v>--</v>
      </c>
      <c r="T229">
        <f t="shared" si="31"/>
        <v>0.12053164232087399</v>
      </c>
    </row>
    <row r="230" spans="1:20">
      <c r="A230">
        <v>49</v>
      </c>
      <c r="B230" t="s">
        <v>436</v>
      </c>
      <c r="C230" t="s">
        <v>15</v>
      </c>
      <c r="D230">
        <v>49</v>
      </c>
      <c r="E230">
        <v>5</v>
      </c>
      <c r="F230" t="s">
        <v>442</v>
      </c>
      <c r="G230">
        <v>7</v>
      </c>
      <c r="H230" t="s">
        <v>332</v>
      </c>
      <c r="I230" t="str">
        <f>VLOOKUP(A230&amp;"-"&amp;E230,Sheet2!$N$2:$O$578,2,FALSE)</f>
        <v>m</v>
      </c>
      <c r="J230">
        <f>VLOOKUP(A230&amp;"-"&amp;E230,Sheet4!$A$2:$J$578,10,FALSE)</f>
        <v>0.51217697199296441</v>
      </c>
      <c r="K230" t="str">
        <f>VLOOKUP(D230&amp;"-"&amp;E230,Sheet3!$G$2:$N$600,7,FALSE)</f>
        <v>f</v>
      </c>
      <c r="L230">
        <f>VLOOKUP(A230&amp;"-"&amp;E230,Sheet4!$A$2:$J$578,9,FALSE)</f>
        <v>0.48782302800703559</v>
      </c>
      <c r="M230" t="str">
        <f t="shared" si="25"/>
        <v>--</v>
      </c>
      <c r="N230">
        <f t="shared" si="26"/>
        <v>51.217697199296438</v>
      </c>
      <c r="O230">
        <f t="shared" si="27"/>
        <v>0.61863804533972866</v>
      </c>
      <c r="P230">
        <f t="shared" si="28"/>
        <v>0.38136195466027134</v>
      </c>
      <c r="Q230">
        <f t="shared" si="24"/>
        <v>0.38136195466027134</v>
      </c>
      <c r="R230" t="str">
        <f t="shared" si="29"/>
        <v>49-5</v>
      </c>
      <c r="S230" t="str">
        <f t="shared" si="30"/>
        <v>--</v>
      </c>
      <c r="T230">
        <f t="shared" si="31"/>
        <v>0.38136195466027134</v>
      </c>
    </row>
    <row r="231" spans="1:20">
      <c r="A231">
        <v>49</v>
      </c>
      <c r="B231" t="s">
        <v>436</v>
      </c>
      <c r="C231" t="s">
        <v>55</v>
      </c>
      <c r="D231">
        <v>49</v>
      </c>
      <c r="E231">
        <v>6</v>
      </c>
      <c r="F231" t="s">
        <v>443</v>
      </c>
      <c r="G231">
        <v>6</v>
      </c>
      <c r="H231" t="s">
        <v>231</v>
      </c>
      <c r="I231" t="str">
        <f>VLOOKUP(A231&amp;"-"&amp;E231,Sheet2!$N$2:$O$578,2,FALSE)</f>
        <v>m</v>
      </c>
      <c r="J231">
        <f>VLOOKUP(A231&amp;"-"&amp;E231,Sheet4!$A$2:$J$578,10,FALSE)</f>
        <v>0.52947796610169495</v>
      </c>
      <c r="K231" t="str">
        <f>VLOOKUP(D231&amp;"-"&amp;E231,Sheet3!$G$2:$N$600,7,FALSE)</f>
        <v>f</v>
      </c>
      <c r="L231">
        <f>VLOOKUP(A231&amp;"-"&amp;E231,Sheet4!$A$2:$J$578,9,FALSE)</f>
        <v>0.4705220338983051</v>
      </c>
      <c r="M231" t="str">
        <f t="shared" si="25"/>
        <v>--</v>
      </c>
      <c r="N231">
        <f t="shared" si="26"/>
        <v>52.947796610169497</v>
      </c>
      <c r="O231">
        <f t="shared" si="27"/>
        <v>0.76469077820797837</v>
      </c>
      <c r="P231">
        <f t="shared" si="28"/>
        <v>0.23530922179202163</v>
      </c>
      <c r="Q231">
        <f t="shared" si="24"/>
        <v>0.23530922179202163</v>
      </c>
      <c r="R231" t="str">
        <f t="shared" si="29"/>
        <v>49-6</v>
      </c>
      <c r="S231" t="str">
        <f t="shared" si="30"/>
        <v>--</v>
      </c>
      <c r="T231">
        <f t="shared" si="31"/>
        <v>0.23530922179202163</v>
      </c>
    </row>
    <row r="232" spans="1:20">
      <c r="A232">
        <v>49</v>
      </c>
      <c r="B232" t="s">
        <v>436</v>
      </c>
      <c r="C232" t="s">
        <v>58</v>
      </c>
      <c r="D232">
        <v>49</v>
      </c>
      <c r="E232">
        <v>7</v>
      </c>
      <c r="F232" t="s">
        <v>444</v>
      </c>
      <c r="G232">
        <v>5</v>
      </c>
      <c r="H232" t="s">
        <v>203</v>
      </c>
      <c r="I232" t="str">
        <f>VLOOKUP(A232&amp;"-"&amp;E232,Sheet2!$N$2:$O$578,2,FALSE)</f>
        <v>m</v>
      </c>
      <c r="J232">
        <f>VLOOKUP(A232&amp;"-"&amp;E232,Sheet4!$A$2:$J$578,10,FALSE)</f>
        <v>0.50889466320207877</v>
      </c>
      <c r="K232" t="str">
        <f>VLOOKUP(D232&amp;"-"&amp;E232,Sheet3!$G$2:$N$600,7,FALSE)</f>
        <v>f</v>
      </c>
      <c r="L232">
        <f>VLOOKUP(A232&amp;"-"&amp;E232,Sheet4!$A$2:$J$578,9,FALSE)</f>
        <v>0.49110533679792123</v>
      </c>
      <c r="M232" t="str">
        <f t="shared" si="25"/>
        <v>--</v>
      </c>
      <c r="N232">
        <f t="shared" si="26"/>
        <v>50.889466320207873</v>
      </c>
      <c r="O232">
        <f t="shared" si="27"/>
        <v>0.56674952327862738</v>
      </c>
      <c r="P232">
        <f t="shared" si="28"/>
        <v>0.43325047672137262</v>
      </c>
      <c r="Q232">
        <f t="shared" si="24"/>
        <v>0.43325047672137262</v>
      </c>
      <c r="R232" t="str">
        <f t="shared" si="29"/>
        <v>49-7</v>
      </c>
      <c r="S232" t="str">
        <f t="shared" si="30"/>
        <v>--</v>
      </c>
      <c r="T232">
        <f t="shared" si="31"/>
        <v>0.43325047672137262</v>
      </c>
    </row>
    <row r="233" spans="1:20">
      <c r="A233">
        <v>50</v>
      </c>
      <c r="B233" t="s">
        <v>445</v>
      </c>
      <c r="C233" t="s">
        <v>3</v>
      </c>
      <c r="D233">
        <v>50</v>
      </c>
      <c r="E233">
        <v>1</v>
      </c>
      <c r="F233" t="s">
        <v>446</v>
      </c>
      <c r="G233">
        <v>9</v>
      </c>
      <c r="H233" t="s">
        <v>83</v>
      </c>
      <c r="I233" t="str">
        <f>VLOOKUP(A233&amp;"-"&amp;E233,Sheet2!$N$2:$O$578,2,FALSE)</f>
        <v>m</v>
      </c>
      <c r="J233">
        <f>VLOOKUP(A233&amp;"-"&amp;E233,Sheet4!$A$2:$J$578,10,FALSE)</f>
        <v>0.50873892016639966</v>
      </c>
      <c r="K233" t="str">
        <f>VLOOKUP(D233&amp;"-"&amp;E233,Sheet3!$G$2:$N$600,7,FALSE)</f>
        <v>f</v>
      </c>
      <c r="L233">
        <f>VLOOKUP(A233&amp;"-"&amp;E233,Sheet4!$A$2:$J$578,9,FALSE)</f>
        <v>0.4912610798336004</v>
      </c>
      <c r="M233" t="str">
        <f t="shared" si="25"/>
        <v>--</v>
      </c>
      <c r="N233">
        <f t="shared" si="26"/>
        <v>50.873892016639964</v>
      </c>
      <c r="O233">
        <f t="shared" si="27"/>
        <v>0.56383129412471256</v>
      </c>
      <c r="P233">
        <f t="shared" si="28"/>
        <v>0.43616870587528744</v>
      </c>
      <c r="Q233">
        <f t="shared" si="24"/>
        <v>0.43616870587528744</v>
      </c>
      <c r="R233" t="str">
        <f t="shared" si="29"/>
        <v>50-1</v>
      </c>
      <c r="S233" t="str">
        <f t="shared" si="30"/>
        <v>--</v>
      </c>
      <c r="T233">
        <f t="shared" si="31"/>
        <v>0.43616870587528744</v>
      </c>
    </row>
    <row r="234" spans="1:20">
      <c r="A234">
        <v>50</v>
      </c>
      <c r="B234" t="s">
        <v>445</v>
      </c>
      <c r="C234" t="s">
        <v>6</v>
      </c>
      <c r="D234">
        <v>50</v>
      </c>
      <c r="E234">
        <v>2</v>
      </c>
      <c r="F234" t="s">
        <v>447</v>
      </c>
      <c r="G234">
        <v>9</v>
      </c>
      <c r="H234" t="s">
        <v>448</v>
      </c>
      <c r="I234" t="str">
        <f>VLOOKUP(A234&amp;"-"&amp;E234,Sheet2!$N$2:$O$578,2,FALSE)</f>
        <v>m</v>
      </c>
      <c r="J234">
        <f>VLOOKUP(A234&amp;"-"&amp;E234,Sheet4!$A$2:$J$578,10,FALSE)</f>
        <v>0.5532925186400437</v>
      </c>
      <c r="K234" t="str">
        <f>VLOOKUP(D234&amp;"-"&amp;E234,Sheet3!$G$2:$N$600,7,FALSE)</f>
        <v>m</v>
      </c>
      <c r="L234">
        <f>VLOOKUP(A234&amp;"-"&amp;E234,Sheet4!$A$2:$J$578,9,FALSE)</f>
        <v>0.44670748135995625</v>
      </c>
      <c r="M234">
        <f t="shared" si="25"/>
        <v>0</v>
      </c>
      <c r="N234">
        <f t="shared" si="26"/>
        <v>55.32925186400437</v>
      </c>
      <c r="O234">
        <f t="shared" si="27"/>
        <v>0.8625144349144731</v>
      </c>
      <c r="P234">
        <f t="shared" si="28"/>
        <v>0</v>
      </c>
      <c r="Q234">
        <f t="shared" si="24"/>
        <v>0</v>
      </c>
      <c r="R234" t="str">
        <f t="shared" si="29"/>
        <v>50-2</v>
      </c>
      <c r="S234">
        <f t="shared" si="30"/>
        <v>0</v>
      </c>
      <c r="T234">
        <f t="shared" si="31"/>
        <v>0</v>
      </c>
    </row>
    <row r="235" spans="1:20">
      <c r="A235">
        <v>50</v>
      </c>
      <c r="B235" t="s">
        <v>445</v>
      </c>
      <c r="C235" t="s">
        <v>9</v>
      </c>
      <c r="D235">
        <v>50</v>
      </c>
      <c r="E235">
        <v>3</v>
      </c>
      <c r="F235" t="s">
        <v>449</v>
      </c>
      <c r="G235">
        <v>6</v>
      </c>
      <c r="H235" t="s">
        <v>102</v>
      </c>
      <c r="I235" t="str">
        <f>VLOOKUP(A235&amp;"-"&amp;E235,Sheet2!$N$2:$O$578,2,FALSE)</f>
        <v>m</v>
      </c>
      <c r="J235">
        <f>VLOOKUP(A235&amp;"-"&amp;E235,Sheet4!$A$2:$J$578,10,FALSE)</f>
        <v>0.51495442404206648</v>
      </c>
      <c r="K235" t="str">
        <f>VLOOKUP(D235&amp;"-"&amp;E235,Sheet3!$G$2:$N$600,7,FALSE)</f>
        <v>m</v>
      </c>
      <c r="L235">
        <f>VLOOKUP(A235&amp;"-"&amp;E235,Sheet4!$A$2:$J$578,9,FALSE)</f>
        <v>0.48504557595793357</v>
      </c>
      <c r="M235">
        <f t="shared" si="25"/>
        <v>0</v>
      </c>
      <c r="N235">
        <f t="shared" si="26"/>
        <v>51.495442404206649</v>
      </c>
      <c r="O235">
        <f t="shared" si="27"/>
        <v>0.65258012854317882</v>
      </c>
      <c r="P235">
        <f t="shared" si="28"/>
        <v>0</v>
      </c>
      <c r="Q235">
        <f t="shared" si="24"/>
        <v>0</v>
      </c>
      <c r="R235" t="str">
        <f t="shared" si="29"/>
        <v>50-3</v>
      </c>
      <c r="S235">
        <f t="shared" si="30"/>
        <v>0</v>
      </c>
      <c r="T235">
        <f t="shared" si="31"/>
        <v>0</v>
      </c>
    </row>
    <row r="236" spans="1:20">
      <c r="A236">
        <v>50</v>
      </c>
      <c r="B236" t="s">
        <v>445</v>
      </c>
      <c r="C236" t="s">
        <v>12</v>
      </c>
      <c r="D236">
        <v>50</v>
      </c>
      <c r="E236">
        <v>4</v>
      </c>
      <c r="F236" t="s">
        <v>450</v>
      </c>
      <c r="G236">
        <v>6</v>
      </c>
      <c r="H236" t="s">
        <v>307</v>
      </c>
      <c r="I236" t="str">
        <f>VLOOKUP(A236&amp;"-"&amp;E236,Sheet2!$N$2:$O$578,2,FALSE)</f>
        <v>m</v>
      </c>
      <c r="J236">
        <f>VLOOKUP(A236&amp;"-"&amp;E236,Sheet4!$A$2:$J$578,10,FALSE)</f>
        <v>0.41857050566746934</v>
      </c>
      <c r="K236" t="str">
        <f>VLOOKUP(D236&amp;"-"&amp;E236,Sheet3!$G$2:$N$600,7,FALSE)</f>
        <v>m</v>
      </c>
      <c r="L236">
        <f>VLOOKUP(A236&amp;"-"&amp;E236,Sheet4!$A$2:$J$578,9,FALSE)</f>
        <v>0.58142949433253066</v>
      </c>
      <c r="M236">
        <f t="shared" si="25"/>
        <v>0</v>
      </c>
      <c r="N236">
        <f t="shared" si="26"/>
        <v>58.142949433253065</v>
      </c>
      <c r="O236">
        <f t="shared" si="27"/>
        <v>0.93254958517336584</v>
      </c>
      <c r="P236">
        <f t="shared" si="28"/>
        <v>0</v>
      </c>
      <c r="Q236">
        <f t="shared" si="24"/>
        <v>0</v>
      </c>
      <c r="R236" t="str">
        <f t="shared" si="29"/>
        <v>50-4</v>
      </c>
      <c r="S236">
        <f t="shared" si="30"/>
        <v>0</v>
      </c>
      <c r="T236">
        <f t="shared" si="31"/>
        <v>0</v>
      </c>
    </row>
    <row r="237" spans="1:20">
      <c r="A237">
        <v>51</v>
      </c>
      <c r="B237" t="s">
        <v>451</v>
      </c>
      <c r="C237" t="s">
        <v>3</v>
      </c>
      <c r="D237">
        <v>51</v>
      </c>
      <c r="E237">
        <v>1</v>
      </c>
      <c r="F237" t="s">
        <v>452</v>
      </c>
      <c r="G237">
        <v>7</v>
      </c>
      <c r="H237" t="s">
        <v>334</v>
      </c>
      <c r="I237" t="str">
        <f>VLOOKUP(A237&amp;"-"&amp;E237,Sheet2!$N$2:$O$578,2,FALSE)</f>
        <v>m</v>
      </c>
      <c r="J237">
        <f>VLOOKUP(A237&amp;"-"&amp;E237,Sheet4!$A$2:$J$578,10,FALSE)</f>
        <v>0.51915453114727972</v>
      </c>
      <c r="K237" t="str">
        <f>VLOOKUP(D237&amp;"-"&amp;E237,Sheet3!$G$2:$N$600,7,FALSE)</f>
        <v>f</v>
      </c>
      <c r="L237">
        <f>VLOOKUP(A237&amp;"-"&amp;E237,Sheet4!$A$2:$J$578,9,FALSE)</f>
        <v>0.48084546885272028</v>
      </c>
      <c r="M237" t="str">
        <f t="shared" si="25"/>
        <v>--</v>
      </c>
      <c r="N237">
        <f t="shared" si="26"/>
        <v>51.915453114727974</v>
      </c>
      <c r="O237">
        <f t="shared" si="27"/>
        <v>0.69347243517465718</v>
      </c>
      <c r="P237">
        <f t="shared" si="28"/>
        <v>0.30652756482534282</v>
      </c>
      <c r="Q237">
        <f t="shared" si="24"/>
        <v>0.30652756482534282</v>
      </c>
      <c r="R237" t="str">
        <f t="shared" si="29"/>
        <v>51-1</v>
      </c>
      <c r="S237" t="str">
        <f t="shared" si="30"/>
        <v>--</v>
      </c>
      <c r="T237">
        <f t="shared" si="31"/>
        <v>0.30652756482534282</v>
      </c>
    </row>
    <row r="238" spans="1:20">
      <c r="A238">
        <v>51</v>
      </c>
      <c r="B238" t="s">
        <v>451</v>
      </c>
      <c r="C238" t="s">
        <v>6</v>
      </c>
      <c r="D238">
        <v>51</v>
      </c>
      <c r="E238">
        <v>2</v>
      </c>
      <c r="F238" t="s">
        <v>453</v>
      </c>
      <c r="G238">
        <v>10</v>
      </c>
      <c r="H238" t="s">
        <v>328</v>
      </c>
      <c r="I238" t="str">
        <f>VLOOKUP(A238&amp;"-"&amp;E238,Sheet2!$N$2:$O$578,2,FALSE)</f>
        <v>f</v>
      </c>
      <c r="J238">
        <f>VLOOKUP(A238&amp;"-"&amp;E238,Sheet4!$A$2:$J$578,10,FALSE)</f>
        <v>0.53594406634683323</v>
      </c>
      <c r="K238" t="str">
        <f>VLOOKUP(D238&amp;"-"&amp;E238,Sheet3!$G$2:$N$600,7,FALSE)</f>
        <v>m</v>
      </c>
      <c r="L238">
        <f>VLOOKUP(A238&amp;"-"&amp;E238,Sheet4!$A$2:$J$578,9,FALSE)</f>
        <v>0.46405593365316672</v>
      </c>
      <c r="M238" t="str">
        <f t="shared" si="25"/>
        <v>--</v>
      </c>
      <c r="N238">
        <f t="shared" si="26"/>
        <v>53.594406634683324</v>
      </c>
      <c r="O238">
        <f t="shared" si="27"/>
        <v>0.79745339834573792</v>
      </c>
      <c r="P238">
        <f t="shared" si="28"/>
        <v>0.79745339834573792</v>
      </c>
      <c r="Q238">
        <f t="shared" si="24"/>
        <v>0.79745339834573792</v>
      </c>
      <c r="R238" t="str">
        <f t="shared" si="29"/>
        <v>51-2</v>
      </c>
      <c r="S238" t="str">
        <f t="shared" si="30"/>
        <v>--</v>
      </c>
      <c r="T238">
        <f t="shared" si="31"/>
        <v>0.79745339834573792</v>
      </c>
    </row>
    <row r="239" spans="1:20">
      <c r="A239">
        <v>51</v>
      </c>
      <c r="B239" t="s">
        <v>451</v>
      </c>
      <c r="C239" t="s">
        <v>9</v>
      </c>
      <c r="D239">
        <v>51</v>
      </c>
      <c r="E239">
        <v>3</v>
      </c>
      <c r="F239" t="s">
        <v>454</v>
      </c>
      <c r="G239">
        <v>16</v>
      </c>
      <c r="H239" t="s">
        <v>455</v>
      </c>
      <c r="I239" t="str">
        <f>VLOOKUP(A239&amp;"-"&amp;E239,Sheet2!$N$2:$O$578,2,FALSE)</f>
        <v>m</v>
      </c>
      <c r="J239">
        <f>VLOOKUP(A239&amp;"-"&amp;E239,Sheet4!$A$2:$J$578,10,FALSE)</f>
        <v>0.55287994912815019</v>
      </c>
      <c r="K239" t="str">
        <f>VLOOKUP(D239&amp;"-"&amp;E239,Sheet3!$G$2:$N$600,7,FALSE)</f>
        <v>m</v>
      </c>
      <c r="L239">
        <f>VLOOKUP(A239&amp;"-"&amp;E239,Sheet4!$A$2:$J$578,9,FALSE)</f>
        <v>0.44712005087184981</v>
      </c>
      <c r="M239">
        <f t="shared" si="25"/>
        <v>0</v>
      </c>
      <c r="N239">
        <f t="shared" si="26"/>
        <v>55.287994912815023</v>
      </c>
      <c r="O239">
        <f t="shared" si="27"/>
        <v>0.86123054601465265</v>
      </c>
      <c r="P239">
        <f t="shared" si="28"/>
        <v>0</v>
      </c>
      <c r="Q239">
        <f t="shared" si="24"/>
        <v>0</v>
      </c>
      <c r="R239" t="str">
        <f t="shared" si="29"/>
        <v>51-3</v>
      </c>
      <c r="S239">
        <f t="shared" si="30"/>
        <v>0</v>
      </c>
      <c r="T239">
        <f t="shared" si="31"/>
        <v>0</v>
      </c>
    </row>
    <row r="240" spans="1:20">
      <c r="A240">
        <v>51</v>
      </c>
      <c r="B240" t="s">
        <v>451</v>
      </c>
      <c r="C240" t="s">
        <v>12</v>
      </c>
      <c r="D240">
        <v>51</v>
      </c>
      <c r="E240">
        <v>4</v>
      </c>
      <c r="F240" t="s">
        <v>456</v>
      </c>
      <c r="G240">
        <v>8</v>
      </c>
      <c r="H240" t="s">
        <v>457</v>
      </c>
      <c r="I240" t="str">
        <f>VLOOKUP(A240&amp;"-"&amp;E240,Sheet2!$N$2:$O$578,2,FALSE)</f>
        <v>m</v>
      </c>
      <c r="J240">
        <f>VLOOKUP(A240&amp;"-"&amp;E240,Sheet4!$A$2:$J$578,10,FALSE)</f>
        <v>0.54372308991135498</v>
      </c>
      <c r="K240" t="str">
        <f>VLOOKUP(D240&amp;"-"&amp;E240,Sheet3!$G$2:$N$600,7,FALSE)</f>
        <v>m</v>
      </c>
      <c r="L240">
        <f>VLOOKUP(A240&amp;"-"&amp;E240,Sheet4!$A$2:$J$578,9,FALSE)</f>
        <v>0.45627691008864502</v>
      </c>
      <c r="M240">
        <f t="shared" si="25"/>
        <v>0</v>
      </c>
      <c r="N240">
        <f t="shared" si="26"/>
        <v>54.372308991135498</v>
      </c>
      <c r="O240">
        <f t="shared" si="27"/>
        <v>0.82981811331469835</v>
      </c>
      <c r="P240">
        <f t="shared" si="28"/>
        <v>0</v>
      </c>
      <c r="Q240">
        <f t="shared" si="24"/>
        <v>0</v>
      </c>
      <c r="R240" t="str">
        <f t="shared" si="29"/>
        <v>51-4</v>
      </c>
      <c r="S240">
        <f t="shared" si="30"/>
        <v>0</v>
      </c>
      <c r="T240">
        <f t="shared" si="31"/>
        <v>0</v>
      </c>
    </row>
    <row r="241" spans="1:20">
      <c r="A241">
        <v>51</v>
      </c>
      <c r="B241" t="s">
        <v>451</v>
      </c>
      <c r="C241" t="s">
        <v>15</v>
      </c>
      <c r="D241">
        <v>51</v>
      </c>
      <c r="E241">
        <v>5</v>
      </c>
      <c r="F241" t="s">
        <v>458</v>
      </c>
      <c r="G241">
        <v>15</v>
      </c>
      <c r="H241" t="s">
        <v>459</v>
      </c>
      <c r="I241" t="str">
        <f>VLOOKUP(A241&amp;"-"&amp;E241,Sheet2!$N$2:$O$578,2,FALSE)</f>
        <v>m</v>
      </c>
      <c r="J241">
        <f>VLOOKUP(A241&amp;"-"&amp;E241,Sheet4!$A$2:$J$578,10,FALSE)</f>
        <v>0.60711277334141989</v>
      </c>
      <c r="K241" t="str">
        <f>VLOOKUP(D241&amp;"-"&amp;E241,Sheet3!$G$2:$N$600,7,FALSE)</f>
        <v>f</v>
      </c>
      <c r="L241">
        <f>VLOOKUP(A241&amp;"-"&amp;E241,Sheet4!$A$2:$J$578,9,FALSE)</f>
        <v>0.39288722665858011</v>
      </c>
      <c r="M241" t="str">
        <f t="shared" si="25"/>
        <v>--</v>
      </c>
      <c r="N241">
        <f t="shared" si="26"/>
        <v>60.71127733414199</v>
      </c>
      <c r="O241">
        <f t="shared" si="27"/>
        <v>0.97783828800832917</v>
      </c>
      <c r="P241">
        <f t="shared" si="28"/>
        <v>2.2161711991670829E-2</v>
      </c>
      <c r="Q241">
        <f t="shared" si="24"/>
        <v>2.2161711991670829E-2</v>
      </c>
      <c r="R241" t="str">
        <f t="shared" si="29"/>
        <v>51-5</v>
      </c>
      <c r="S241" t="str">
        <f t="shared" si="30"/>
        <v>--</v>
      </c>
      <c r="T241">
        <f t="shared" si="31"/>
        <v>2.2161711991670829E-2</v>
      </c>
    </row>
    <row r="242" spans="1:20">
      <c r="A242">
        <v>53</v>
      </c>
      <c r="B242" t="s">
        <v>464</v>
      </c>
      <c r="C242" t="s">
        <v>3</v>
      </c>
      <c r="D242">
        <v>53</v>
      </c>
      <c r="E242">
        <v>1</v>
      </c>
      <c r="F242" t="s">
        <v>465</v>
      </c>
      <c r="G242">
        <v>6</v>
      </c>
      <c r="H242" t="s">
        <v>466</v>
      </c>
      <c r="I242" t="str">
        <f>VLOOKUP(A242&amp;"-"&amp;E242,Sheet2!$N$2:$O$578,2,FALSE)</f>
        <v>f</v>
      </c>
      <c r="J242">
        <f>VLOOKUP(A242&amp;"-"&amp;E242,Sheet4!$A$2:$J$578,10,FALSE)</f>
        <v>0.48699146865966297</v>
      </c>
      <c r="K242" t="str">
        <f>VLOOKUP(D242&amp;"-"&amp;E242,Sheet3!$G$2:$N$600,7,FALSE)</f>
        <v>m</v>
      </c>
      <c r="L242">
        <f>VLOOKUP(A242&amp;"-"&amp;E242,Sheet4!$A$2:$J$578,9,FALSE)</f>
        <v>0.51300853134033697</v>
      </c>
      <c r="M242" t="str">
        <f t="shared" si="25"/>
        <v>--</v>
      </c>
      <c r="N242">
        <f t="shared" si="26"/>
        <v>51.300853134033694</v>
      </c>
      <c r="O242">
        <f t="shared" si="27"/>
        <v>0.62955095457995458</v>
      </c>
      <c r="P242">
        <f t="shared" si="28"/>
        <v>0.37044904542004542</v>
      </c>
      <c r="Q242">
        <f t="shared" si="24"/>
        <v>0.37044904542004542</v>
      </c>
      <c r="R242" t="str">
        <f t="shared" si="29"/>
        <v>53-1</v>
      </c>
      <c r="S242" t="str">
        <f t="shared" si="30"/>
        <v>--</v>
      </c>
      <c r="T242">
        <f t="shared" si="31"/>
        <v>0.37044904542004542</v>
      </c>
    </row>
    <row r="243" spans="1:20">
      <c r="A243">
        <v>53</v>
      </c>
      <c r="B243" t="s">
        <v>464</v>
      </c>
      <c r="C243" t="s">
        <v>6</v>
      </c>
      <c r="D243">
        <v>53</v>
      </c>
      <c r="E243">
        <v>2</v>
      </c>
      <c r="F243" t="s">
        <v>467</v>
      </c>
      <c r="G243">
        <v>10</v>
      </c>
      <c r="H243" t="s">
        <v>351</v>
      </c>
      <c r="I243" t="str">
        <f>VLOOKUP(A243&amp;"-"&amp;E243,Sheet2!$N$2:$O$578,2,FALSE)</f>
        <v>m</v>
      </c>
      <c r="J243">
        <f>VLOOKUP(A243&amp;"-"&amp;E243,Sheet4!$A$2:$J$578,10,FALSE)</f>
        <v>0.55243732018084668</v>
      </c>
      <c r="K243" t="str">
        <f>VLOOKUP(D243&amp;"-"&amp;E243,Sheet3!$G$2:$N$600,7,FALSE)</f>
        <v>f</v>
      </c>
      <c r="L243">
        <f>VLOOKUP(A243&amp;"-"&amp;E243,Sheet4!$A$2:$J$578,9,FALSE)</f>
        <v>0.44756267981915332</v>
      </c>
      <c r="M243" t="str">
        <f t="shared" si="25"/>
        <v>--</v>
      </c>
      <c r="N243">
        <f t="shared" si="26"/>
        <v>55.243732018084671</v>
      </c>
      <c r="O243">
        <f t="shared" si="27"/>
        <v>0.85984192792543612</v>
      </c>
      <c r="P243">
        <f t="shared" si="28"/>
        <v>0.14015807207456388</v>
      </c>
      <c r="Q243">
        <f t="shared" si="24"/>
        <v>0.14015807207456388</v>
      </c>
      <c r="R243" t="str">
        <f t="shared" si="29"/>
        <v>53-2</v>
      </c>
      <c r="S243" t="str">
        <f t="shared" si="30"/>
        <v>--</v>
      </c>
      <c r="T243">
        <f t="shared" si="31"/>
        <v>0.14015807207456388</v>
      </c>
    </row>
    <row r="244" spans="1:20">
      <c r="A244">
        <v>53</v>
      </c>
      <c r="B244" t="s">
        <v>464</v>
      </c>
      <c r="C244" t="s">
        <v>9</v>
      </c>
      <c r="D244">
        <v>53</v>
      </c>
      <c r="E244">
        <v>3</v>
      </c>
      <c r="F244" t="s">
        <v>468</v>
      </c>
      <c r="G244">
        <v>8</v>
      </c>
      <c r="H244" t="s">
        <v>469</v>
      </c>
      <c r="I244" t="str">
        <f>VLOOKUP(A244&amp;"-"&amp;E244,Sheet2!$N$2:$O$578,2,FALSE)</f>
        <v>m</v>
      </c>
      <c r="J244">
        <f>VLOOKUP(A244&amp;"-"&amp;E244,Sheet4!$A$2:$J$578,10,FALSE)</f>
        <v>0.55105942608573633</v>
      </c>
      <c r="K244" t="str">
        <f>VLOOKUP(D244&amp;"-"&amp;E244,Sheet3!$G$2:$N$600,7,FALSE)</f>
        <v>m</v>
      </c>
      <c r="L244">
        <f>VLOOKUP(A244&amp;"-"&amp;E244,Sheet4!$A$2:$J$578,9,FALSE)</f>
        <v>0.44894057391426367</v>
      </c>
      <c r="M244">
        <f t="shared" si="25"/>
        <v>0</v>
      </c>
      <c r="N244">
        <f t="shared" si="26"/>
        <v>55.105942608573635</v>
      </c>
      <c r="O244">
        <f t="shared" si="27"/>
        <v>0.8554429190109526</v>
      </c>
      <c r="P244">
        <f t="shared" si="28"/>
        <v>0</v>
      </c>
      <c r="Q244">
        <f t="shared" si="24"/>
        <v>0</v>
      </c>
      <c r="R244" t="str">
        <f t="shared" si="29"/>
        <v>53-3</v>
      </c>
      <c r="S244">
        <f t="shared" si="30"/>
        <v>0</v>
      </c>
      <c r="T244">
        <f t="shared" si="31"/>
        <v>0</v>
      </c>
    </row>
    <row r="245" spans="1:20">
      <c r="A245">
        <v>54</v>
      </c>
      <c r="B245" t="s">
        <v>470</v>
      </c>
      <c r="C245" t="s">
        <v>3</v>
      </c>
      <c r="D245">
        <v>54</v>
      </c>
      <c r="E245">
        <v>1</v>
      </c>
      <c r="F245" t="s">
        <v>435</v>
      </c>
      <c r="G245" t="e">
        <v>#VALUE!</v>
      </c>
      <c r="H245" t="e">
        <v>#VALUE!</v>
      </c>
      <c r="I245" t="str">
        <f>VLOOKUP(A245&amp;"-"&amp;E245,Sheet2!$N$2:$O$578,2,FALSE)</f>
        <v>m</v>
      </c>
      <c r="J245">
        <f>VLOOKUP(A245&amp;"-"&amp;E245,Sheet4!$A$2:$J$578,10,FALSE)</f>
        <v>0.46275634543012983</v>
      </c>
      <c r="K245" t="str">
        <f>VLOOKUP(D245&amp;"-"&amp;E245,Sheet3!$G$2:$N$600,7,FALSE)</f>
        <v>f</v>
      </c>
      <c r="L245">
        <f>VLOOKUP(A245&amp;"-"&amp;E245,Sheet4!$A$2:$J$578,9,FALSE)</f>
        <v>0.53724365456987022</v>
      </c>
      <c r="M245" t="str">
        <f t="shared" si="25"/>
        <v>--</v>
      </c>
      <c r="N245">
        <f t="shared" si="26"/>
        <v>53.724365456987023</v>
      </c>
      <c r="O245">
        <f t="shared" si="27"/>
        <v>0.80332090018157309</v>
      </c>
      <c r="P245">
        <f t="shared" si="28"/>
        <v>0.80332090018157309</v>
      </c>
      <c r="Q245">
        <f t="shared" si="24"/>
        <v>0.80332090018157309</v>
      </c>
      <c r="R245" t="str">
        <f t="shared" si="29"/>
        <v>54-1</v>
      </c>
      <c r="S245" t="str">
        <f t="shared" si="30"/>
        <v>--</v>
      </c>
      <c r="T245">
        <f t="shared" si="31"/>
        <v>0.80332090018157309</v>
      </c>
    </row>
    <row r="246" spans="1:20">
      <c r="A246">
        <v>54</v>
      </c>
      <c r="B246" t="s">
        <v>470</v>
      </c>
      <c r="C246" t="s">
        <v>6</v>
      </c>
      <c r="D246">
        <v>54</v>
      </c>
      <c r="E246">
        <v>2</v>
      </c>
      <c r="F246" t="s">
        <v>471</v>
      </c>
      <c r="G246">
        <v>8</v>
      </c>
      <c r="H246" t="s">
        <v>105</v>
      </c>
      <c r="I246" t="str">
        <f>VLOOKUP(A246&amp;"-"&amp;E246,Sheet2!$N$2:$O$578,2,FALSE)</f>
        <v>f</v>
      </c>
      <c r="J246">
        <f>VLOOKUP(A246&amp;"-"&amp;E246,Sheet4!$A$2:$J$578,10,FALSE)</f>
        <v>0.46989233266779867</v>
      </c>
      <c r="K246" t="str">
        <f>VLOOKUP(D246&amp;"-"&amp;E246,Sheet3!$G$2:$N$600,7,FALSE)</f>
        <v>m</v>
      </c>
      <c r="L246">
        <f>VLOOKUP(A246&amp;"-"&amp;E246,Sheet4!$A$2:$J$578,9,FALSE)</f>
        <v>0.53010766733220127</v>
      </c>
      <c r="M246" t="str">
        <f t="shared" si="25"/>
        <v>--</v>
      </c>
      <c r="N246">
        <f t="shared" si="26"/>
        <v>53.01076673322013</v>
      </c>
      <c r="O246">
        <f t="shared" si="27"/>
        <v>0.76818257682463309</v>
      </c>
      <c r="P246">
        <f t="shared" si="28"/>
        <v>0.23181742317536691</v>
      </c>
      <c r="Q246">
        <f t="shared" si="24"/>
        <v>0.23181742317536691</v>
      </c>
      <c r="R246" t="str">
        <f t="shared" si="29"/>
        <v>54-2</v>
      </c>
      <c r="S246" t="str">
        <f t="shared" si="30"/>
        <v>--</v>
      </c>
      <c r="T246">
        <f t="shared" si="31"/>
        <v>0.23181742317536691</v>
      </c>
    </row>
    <row r="247" spans="1:20">
      <c r="A247">
        <v>54</v>
      </c>
      <c r="B247" t="s">
        <v>470</v>
      </c>
      <c r="C247" t="s">
        <v>9</v>
      </c>
      <c r="D247">
        <v>54</v>
      </c>
      <c r="E247">
        <v>3</v>
      </c>
      <c r="F247" t="s">
        <v>472</v>
      </c>
      <c r="G247">
        <v>8</v>
      </c>
      <c r="H247" t="s">
        <v>11</v>
      </c>
      <c r="I247" t="str">
        <f>VLOOKUP(A247&amp;"-"&amp;E247,Sheet2!$N$2:$O$578,2,FALSE)</f>
        <v>m</v>
      </c>
      <c r="J247">
        <f>VLOOKUP(A247&amp;"-"&amp;E247,Sheet4!$A$2:$J$578,10,FALSE)</f>
        <v>0.41088108645246768</v>
      </c>
      <c r="K247" t="str">
        <f>VLOOKUP(D247&amp;"-"&amp;E247,Sheet3!$G$2:$N$600,7,FALSE)</f>
        <v>m</v>
      </c>
      <c r="L247">
        <f>VLOOKUP(A247&amp;"-"&amp;E247,Sheet4!$A$2:$J$578,9,FALSE)</f>
        <v>0.58911891354753232</v>
      </c>
      <c r="M247">
        <f t="shared" si="25"/>
        <v>0</v>
      </c>
      <c r="N247">
        <f t="shared" si="26"/>
        <v>58.91189135475323</v>
      </c>
      <c r="O247">
        <f t="shared" si="27"/>
        <v>0.94745624851419574</v>
      </c>
      <c r="P247">
        <f t="shared" si="28"/>
        <v>0</v>
      </c>
      <c r="Q247">
        <f t="shared" si="24"/>
        <v>0</v>
      </c>
      <c r="R247" t="str">
        <f t="shared" si="29"/>
        <v>54-3</v>
      </c>
      <c r="S247">
        <f t="shared" si="30"/>
        <v>0</v>
      </c>
      <c r="T247">
        <f t="shared" si="31"/>
        <v>0</v>
      </c>
    </row>
    <row r="248" spans="1:20">
      <c r="A248">
        <v>54</v>
      </c>
      <c r="B248" t="s">
        <v>470</v>
      </c>
      <c r="C248" t="s">
        <v>12</v>
      </c>
      <c r="D248">
        <v>54</v>
      </c>
      <c r="E248">
        <v>4</v>
      </c>
      <c r="F248" t="s">
        <v>473</v>
      </c>
      <c r="G248">
        <v>8</v>
      </c>
      <c r="H248" t="s">
        <v>219</v>
      </c>
      <c r="I248" t="str">
        <f>VLOOKUP(A248&amp;"-"&amp;E248,Sheet2!$N$2:$O$578,2,FALSE)</f>
        <v>m</v>
      </c>
      <c r="J248">
        <f>VLOOKUP(A248&amp;"-"&amp;E248,Sheet4!$A$2:$J$578,10,FALSE)</f>
        <v>0.50548665760235123</v>
      </c>
      <c r="K248" t="str">
        <f>VLOOKUP(D248&amp;"-"&amp;E248,Sheet3!$G$2:$N$600,7,FALSE)</f>
        <v>f</v>
      </c>
      <c r="L248">
        <f>VLOOKUP(A248&amp;"-"&amp;E248,Sheet4!$A$2:$J$578,9,FALSE)</f>
        <v>0.49451334239764877</v>
      </c>
      <c r="M248" t="str">
        <f t="shared" si="25"/>
        <v>--</v>
      </c>
      <c r="N248">
        <f t="shared" si="26"/>
        <v>50.548665760235124</v>
      </c>
      <c r="O248">
        <f t="shared" si="27"/>
        <v>0.5</v>
      </c>
      <c r="P248">
        <f t="shared" si="28"/>
        <v>0.5</v>
      </c>
      <c r="Q248">
        <f t="shared" si="24"/>
        <v>0.5</v>
      </c>
      <c r="R248" t="str">
        <f t="shared" si="29"/>
        <v>54-4</v>
      </c>
      <c r="S248" t="str">
        <f t="shared" si="30"/>
        <v>--</v>
      </c>
      <c r="T248">
        <f t="shared" si="31"/>
        <v>0.5</v>
      </c>
    </row>
    <row r="249" spans="1:20">
      <c r="A249">
        <v>54</v>
      </c>
      <c r="B249" t="s">
        <v>470</v>
      </c>
      <c r="C249" t="s">
        <v>15</v>
      </c>
      <c r="D249">
        <v>54</v>
      </c>
      <c r="E249">
        <v>5</v>
      </c>
      <c r="F249" t="s">
        <v>474</v>
      </c>
      <c r="G249">
        <v>7</v>
      </c>
      <c r="H249" t="s">
        <v>475</v>
      </c>
      <c r="I249" t="str">
        <f>VLOOKUP(A249&amp;"-"&amp;E249,Sheet2!$N$2:$O$578,2,FALSE)</f>
        <v>f</v>
      </c>
      <c r="J249">
        <f>VLOOKUP(A249&amp;"-"&amp;E249,Sheet4!$A$2:$J$578,10,FALSE)</f>
        <v>0.5283790693710585</v>
      </c>
      <c r="K249" t="str">
        <f>VLOOKUP(D249&amp;"-"&amp;E249,Sheet3!$G$2:$N$600,7,FALSE)</f>
        <v>m</v>
      </c>
      <c r="L249">
        <f>VLOOKUP(A249&amp;"-"&amp;E249,Sheet4!$A$2:$J$578,9,FALSE)</f>
        <v>0.47162093062894156</v>
      </c>
      <c r="M249" t="str">
        <f t="shared" si="25"/>
        <v>--</v>
      </c>
      <c r="N249">
        <f t="shared" si="26"/>
        <v>52.837906937105849</v>
      </c>
      <c r="O249">
        <f t="shared" si="27"/>
        <v>0.75841463312694712</v>
      </c>
      <c r="P249">
        <f t="shared" si="28"/>
        <v>0.75841463312694712</v>
      </c>
      <c r="Q249">
        <f t="shared" si="24"/>
        <v>0.75841463312694712</v>
      </c>
      <c r="R249" t="str">
        <f t="shared" si="29"/>
        <v>54-5</v>
      </c>
      <c r="S249" t="str">
        <f t="shared" si="30"/>
        <v>--</v>
      </c>
      <c r="T249">
        <f t="shared" si="31"/>
        <v>0.75841463312694712</v>
      </c>
    </row>
    <row r="250" spans="1:20">
      <c r="A250">
        <v>54</v>
      </c>
      <c r="B250" t="s">
        <v>470</v>
      </c>
      <c r="C250" t="s">
        <v>55</v>
      </c>
      <c r="D250">
        <v>54</v>
      </c>
      <c r="E250">
        <v>6</v>
      </c>
      <c r="F250" t="s">
        <v>476</v>
      </c>
      <c r="G250">
        <v>9</v>
      </c>
      <c r="H250" t="s">
        <v>477</v>
      </c>
      <c r="I250" t="str">
        <f>VLOOKUP(A250&amp;"-"&amp;E250,Sheet2!$N$2:$O$578,2,FALSE)</f>
        <v>m</v>
      </c>
      <c r="J250">
        <f>VLOOKUP(A250&amp;"-"&amp;E250,Sheet4!$A$2:$J$578,10,FALSE)</f>
        <v>0.43558594714744381</v>
      </c>
      <c r="K250" t="str">
        <f>VLOOKUP(D250&amp;"-"&amp;E250,Sheet3!$G$2:$N$600,7,FALSE)</f>
        <v>m</v>
      </c>
      <c r="L250">
        <f>VLOOKUP(A250&amp;"-"&amp;E250,Sheet4!$A$2:$J$578,9,FALSE)</f>
        <v>0.56441405285255619</v>
      </c>
      <c r="M250">
        <f t="shared" si="25"/>
        <v>0</v>
      </c>
      <c r="N250">
        <f t="shared" si="26"/>
        <v>56.44140528525562</v>
      </c>
      <c r="O250">
        <f t="shared" si="27"/>
        <v>0.89382575951643228</v>
      </c>
      <c r="P250">
        <f t="shared" si="28"/>
        <v>0</v>
      </c>
      <c r="Q250">
        <f t="shared" si="24"/>
        <v>0</v>
      </c>
      <c r="R250" t="str">
        <f t="shared" si="29"/>
        <v>54-6</v>
      </c>
      <c r="S250">
        <f t="shared" si="30"/>
        <v>0</v>
      </c>
      <c r="T250">
        <f t="shared" si="31"/>
        <v>0</v>
      </c>
    </row>
    <row r="251" spans="1:20">
      <c r="A251">
        <v>55</v>
      </c>
      <c r="B251" t="s">
        <v>478</v>
      </c>
      <c r="C251" t="s">
        <v>3</v>
      </c>
      <c r="D251">
        <v>55</v>
      </c>
      <c r="E251">
        <v>1</v>
      </c>
      <c r="F251" t="s">
        <v>479</v>
      </c>
      <c r="G251">
        <v>9</v>
      </c>
      <c r="H251" t="s">
        <v>282</v>
      </c>
      <c r="I251" t="str">
        <f>VLOOKUP(A251&amp;"-"&amp;E251,Sheet2!$N$2:$O$578,2,FALSE)</f>
        <v>m</v>
      </c>
      <c r="J251">
        <f>VLOOKUP(A251&amp;"-"&amp;E251,Sheet4!$A$2:$J$578,10,FALSE)</f>
        <v>0.53175913419047138</v>
      </c>
      <c r="K251" t="str">
        <f>VLOOKUP(D251&amp;"-"&amp;E251,Sheet3!$G$2:$N$600,7,FALSE)</f>
        <v>f</v>
      </c>
      <c r="L251">
        <f>VLOOKUP(A251&amp;"-"&amp;E251,Sheet4!$A$2:$J$578,9,FALSE)</f>
        <v>0.46824086580952856</v>
      </c>
      <c r="M251" t="str">
        <f t="shared" si="25"/>
        <v>--</v>
      </c>
      <c r="N251">
        <f t="shared" si="26"/>
        <v>53.175913419047141</v>
      </c>
      <c r="O251">
        <f t="shared" si="27"/>
        <v>0.7770043405877205</v>
      </c>
      <c r="P251">
        <f t="shared" si="28"/>
        <v>0.2229956594122795</v>
      </c>
      <c r="Q251">
        <f t="shared" si="24"/>
        <v>0.2229956594122795</v>
      </c>
      <c r="R251" t="str">
        <f t="shared" si="29"/>
        <v>55-1</v>
      </c>
      <c r="S251" t="str">
        <f t="shared" si="30"/>
        <v>--</v>
      </c>
      <c r="T251">
        <f t="shared" si="31"/>
        <v>0.2229956594122795</v>
      </c>
    </row>
    <row r="252" spans="1:20">
      <c r="A252">
        <v>55</v>
      </c>
      <c r="B252" t="s">
        <v>478</v>
      </c>
      <c r="C252" t="s">
        <v>6</v>
      </c>
      <c r="D252">
        <v>55</v>
      </c>
      <c r="E252">
        <v>2</v>
      </c>
      <c r="F252" t="s">
        <v>480</v>
      </c>
      <c r="G252">
        <v>7</v>
      </c>
      <c r="H252" t="s">
        <v>33</v>
      </c>
      <c r="I252" t="str">
        <f>VLOOKUP(A252&amp;"-"&amp;E252,Sheet2!$N$2:$O$578,2,FALSE)</f>
        <v>m</v>
      </c>
      <c r="J252">
        <f>VLOOKUP(A252&amp;"-"&amp;E252,Sheet4!$A$2:$J$578,10,FALSE)</f>
        <v>0.54617719639230411</v>
      </c>
      <c r="K252" t="str">
        <f>VLOOKUP(D252&amp;"-"&amp;E252,Sheet3!$G$2:$N$600,7,FALSE)</f>
        <v>m</v>
      </c>
      <c r="L252">
        <f>VLOOKUP(A252&amp;"-"&amp;E252,Sheet4!$A$2:$J$578,9,FALSE)</f>
        <v>0.45382280360769583</v>
      </c>
      <c r="M252">
        <f t="shared" si="25"/>
        <v>0</v>
      </c>
      <c r="N252">
        <f t="shared" si="26"/>
        <v>54.617719639230408</v>
      </c>
      <c r="O252">
        <f t="shared" si="27"/>
        <v>0.83883964497838703</v>
      </c>
      <c r="P252">
        <f t="shared" si="28"/>
        <v>0</v>
      </c>
      <c r="Q252">
        <f t="shared" si="24"/>
        <v>0</v>
      </c>
      <c r="R252" t="str">
        <f t="shared" si="29"/>
        <v>55-2</v>
      </c>
      <c r="S252">
        <f t="shared" si="30"/>
        <v>0</v>
      </c>
      <c r="T252">
        <f t="shared" si="31"/>
        <v>0</v>
      </c>
    </row>
    <row r="253" spans="1:20">
      <c r="A253">
        <v>56</v>
      </c>
      <c r="B253" t="s">
        <v>481</v>
      </c>
      <c r="C253" t="s">
        <v>3</v>
      </c>
      <c r="D253">
        <v>56</v>
      </c>
      <c r="E253">
        <v>1</v>
      </c>
      <c r="F253" t="s">
        <v>482</v>
      </c>
      <c r="G253">
        <v>9</v>
      </c>
      <c r="H253" t="s">
        <v>89</v>
      </c>
      <c r="I253" t="str">
        <f>VLOOKUP(A253&amp;"-"&amp;E253,Sheet2!$N$2:$O$578,2,FALSE)</f>
        <v>m</v>
      </c>
      <c r="J253">
        <f>VLOOKUP(A253&amp;"-"&amp;E253,Sheet4!$A$2:$J$578,10,FALSE)</f>
        <v>0.51784174280393458</v>
      </c>
      <c r="K253" t="str">
        <f>VLOOKUP(D253&amp;"-"&amp;E253,Sheet3!$G$2:$N$600,7,FALSE)</f>
        <v>f</v>
      </c>
      <c r="L253">
        <f>VLOOKUP(A253&amp;"-"&amp;E253,Sheet4!$A$2:$J$578,9,FALSE)</f>
        <v>0.48215825719606542</v>
      </c>
      <c r="M253" t="str">
        <f t="shared" si="25"/>
        <v>--</v>
      </c>
      <c r="N253">
        <f t="shared" si="26"/>
        <v>51.784174280393458</v>
      </c>
      <c r="O253">
        <f t="shared" si="27"/>
        <v>0.68174348497536974</v>
      </c>
      <c r="P253">
        <f t="shared" si="28"/>
        <v>0.31825651502463026</v>
      </c>
      <c r="Q253">
        <f t="shared" si="24"/>
        <v>0.31825651502463026</v>
      </c>
      <c r="R253" t="str">
        <f t="shared" si="29"/>
        <v>56-1</v>
      </c>
      <c r="S253" t="str">
        <f t="shared" si="30"/>
        <v>--</v>
      </c>
      <c r="T253">
        <f t="shared" si="31"/>
        <v>0.31825651502463026</v>
      </c>
    </row>
    <row r="254" spans="1:20">
      <c r="A254">
        <v>56</v>
      </c>
      <c r="B254" t="s">
        <v>481</v>
      </c>
      <c r="C254" t="s">
        <v>6</v>
      </c>
      <c r="D254">
        <v>56</v>
      </c>
      <c r="E254">
        <v>2</v>
      </c>
      <c r="F254" t="s">
        <v>483</v>
      </c>
      <c r="G254">
        <v>7</v>
      </c>
      <c r="H254" t="s">
        <v>14</v>
      </c>
      <c r="I254" t="str">
        <f>VLOOKUP(A254&amp;"-"&amp;E254,Sheet2!$N$2:$O$578,2,FALSE)</f>
        <v>m</v>
      </c>
      <c r="J254">
        <f>VLOOKUP(A254&amp;"-"&amp;E254,Sheet4!$A$2:$J$578,10,FALSE)</f>
        <v>0.5059270998415214</v>
      </c>
      <c r="K254" t="str">
        <f>VLOOKUP(D254&amp;"-"&amp;E254,Sheet3!$G$2:$N$600,7,FALSE)</f>
        <v>f</v>
      </c>
      <c r="L254">
        <f>VLOOKUP(A254&amp;"-"&amp;E254,Sheet4!$A$2:$J$578,9,FALSE)</f>
        <v>0.4940729001584786</v>
      </c>
      <c r="M254" t="str">
        <f t="shared" si="25"/>
        <v>--</v>
      </c>
      <c r="N254">
        <f t="shared" si="26"/>
        <v>50.592709984152137</v>
      </c>
      <c r="O254">
        <f t="shared" si="27"/>
        <v>0.5</v>
      </c>
      <c r="P254">
        <f t="shared" si="28"/>
        <v>0.5</v>
      </c>
      <c r="Q254">
        <f t="shared" si="24"/>
        <v>0.5</v>
      </c>
      <c r="R254" t="str">
        <f t="shared" si="29"/>
        <v>56-2</v>
      </c>
      <c r="S254" t="str">
        <f t="shared" si="30"/>
        <v>--</v>
      </c>
      <c r="T254">
        <f t="shared" si="31"/>
        <v>0.5</v>
      </c>
    </row>
    <row r="255" spans="1:20">
      <c r="A255">
        <v>56</v>
      </c>
      <c r="B255" t="s">
        <v>481</v>
      </c>
      <c r="C255" t="s">
        <v>9</v>
      </c>
      <c r="D255">
        <v>56</v>
      </c>
      <c r="E255">
        <v>3</v>
      </c>
      <c r="F255" t="s">
        <v>484</v>
      </c>
      <c r="G255">
        <v>5</v>
      </c>
      <c r="H255" t="s">
        <v>98</v>
      </c>
      <c r="I255" t="str">
        <f>VLOOKUP(A255&amp;"-"&amp;E255,Sheet2!$N$2:$O$578,2,FALSE)</f>
        <v>m</v>
      </c>
      <c r="J255">
        <f>VLOOKUP(A255&amp;"-"&amp;E255,Sheet4!$A$2:$J$578,10,FALSE)</f>
        <v>0.49066448191108619</v>
      </c>
      <c r="K255" t="str">
        <f>VLOOKUP(D255&amp;"-"&amp;E255,Sheet3!$G$2:$N$600,7,FALSE)</f>
        <v>m</v>
      </c>
      <c r="L255">
        <f>VLOOKUP(A255&amp;"-"&amp;E255,Sheet4!$A$2:$J$578,9,FALSE)</f>
        <v>0.50933551808891375</v>
      </c>
      <c r="M255">
        <f t="shared" si="25"/>
        <v>0</v>
      </c>
      <c r="N255">
        <f t="shared" si="26"/>
        <v>50.933551808891373</v>
      </c>
      <c r="O255">
        <f t="shared" si="27"/>
        <v>0.57474104327885922</v>
      </c>
      <c r="P255">
        <f t="shared" si="28"/>
        <v>0</v>
      </c>
      <c r="Q255">
        <f t="shared" si="24"/>
        <v>0</v>
      </c>
      <c r="R255" t="str">
        <f t="shared" si="29"/>
        <v>56-3</v>
      </c>
      <c r="S255">
        <f t="shared" si="30"/>
        <v>0</v>
      </c>
      <c r="T255">
        <f t="shared" si="31"/>
        <v>0</v>
      </c>
    </row>
    <row r="256" spans="1:20">
      <c r="A256">
        <v>56</v>
      </c>
      <c r="B256" t="s">
        <v>481</v>
      </c>
      <c r="C256" t="s">
        <v>12</v>
      </c>
      <c r="D256">
        <v>56</v>
      </c>
      <c r="E256">
        <v>4</v>
      </c>
      <c r="F256" t="s">
        <v>485</v>
      </c>
      <c r="G256">
        <v>9</v>
      </c>
      <c r="H256" t="s">
        <v>89</v>
      </c>
      <c r="I256" t="str">
        <f>VLOOKUP(A256&amp;"-"&amp;E256,Sheet2!$N$2:$O$578,2,FALSE)</f>
        <v>m</v>
      </c>
      <c r="J256">
        <f>VLOOKUP(A256&amp;"-"&amp;E256,Sheet4!$A$2:$J$578,10,FALSE)</f>
        <v>0.50370118680678588</v>
      </c>
      <c r="K256" t="str">
        <f>VLOOKUP(D256&amp;"-"&amp;E256,Sheet3!$G$2:$N$600,7,FALSE)</f>
        <v>m</v>
      </c>
      <c r="L256">
        <f>VLOOKUP(A256&amp;"-"&amp;E256,Sheet4!$A$2:$J$578,9,FALSE)</f>
        <v>0.49629881319321406</v>
      </c>
      <c r="M256">
        <f t="shared" si="25"/>
        <v>0</v>
      </c>
      <c r="N256">
        <f t="shared" si="26"/>
        <v>50.370118680678587</v>
      </c>
      <c r="O256">
        <f t="shared" si="27"/>
        <v>0.5</v>
      </c>
      <c r="P256">
        <f t="shared" si="28"/>
        <v>0</v>
      </c>
      <c r="Q256">
        <f t="shared" si="24"/>
        <v>0</v>
      </c>
      <c r="R256" t="str">
        <f t="shared" si="29"/>
        <v>56-4</v>
      </c>
      <c r="S256">
        <f t="shared" si="30"/>
        <v>0</v>
      </c>
      <c r="T256">
        <f t="shared" si="31"/>
        <v>0</v>
      </c>
    </row>
    <row r="257" spans="1:20">
      <c r="A257">
        <v>56</v>
      </c>
      <c r="B257" t="s">
        <v>481</v>
      </c>
      <c r="C257" t="s">
        <v>15</v>
      </c>
      <c r="D257">
        <v>56</v>
      </c>
      <c r="E257">
        <v>5</v>
      </c>
      <c r="F257" t="s">
        <v>486</v>
      </c>
      <c r="G257">
        <v>9</v>
      </c>
      <c r="H257" t="s">
        <v>487</v>
      </c>
      <c r="I257" t="str">
        <f>VLOOKUP(A257&amp;"-"&amp;E257,Sheet2!$N$2:$O$578,2,FALSE)</f>
        <v>f</v>
      </c>
      <c r="J257">
        <f>VLOOKUP(A257&amp;"-"&amp;E257,Sheet4!$A$2:$J$578,10,FALSE)</f>
        <v>0.42352787910369982</v>
      </c>
      <c r="K257" t="str">
        <f>VLOOKUP(D257&amp;"-"&amp;E257,Sheet3!$G$2:$N$600,7,FALSE)</f>
        <v>m</v>
      </c>
      <c r="L257">
        <f>VLOOKUP(A257&amp;"-"&amp;E257,Sheet4!$A$2:$J$578,9,FALSE)</f>
        <v>0.57647212089630018</v>
      </c>
      <c r="M257" t="str">
        <f t="shared" si="25"/>
        <v>--</v>
      </c>
      <c r="N257">
        <f t="shared" si="26"/>
        <v>57.647212089630017</v>
      </c>
      <c r="O257">
        <f t="shared" si="27"/>
        <v>0.92217315776335629</v>
      </c>
      <c r="P257">
        <f t="shared" si="28"/>
        <v>7.7826842236643712E-2</v>
      </c>
      <c r="Q257">
        <f t="shared" si="24"/>
        <v>7.7826842236643712E-2</v>
      </c>
      <c r="R257" t="str">
        <f t="shared" si="29"/>
        <v>56-5</v>
      </c>
      <c r="S257" t="str">
        <f t="shared" si="30"/>
        <v>--</v>
      </c>
      <c r="T257">
        <f t="shared" si="31"/>
        <v>7.7826842236643712E-2</v>
      </c>
    </row>
    <row r="258" spans="1:20">
      <c r="A258">
        <v>56</v>
      </c>
      <c r="B258" t="s">
        <v>481</v>
      </c>
      <c r="C258" t="s">
        <v>55</v>
      </c>
      <c r="D258">
        <v>56</v>
      </c>
      <c r="E258">
        <v>6</v>
      </c>
      <c r="F258" t="s">
        <v>488</v>
      </c>
      <c r="G258">
        <v>8</v>
      </c>
      <c r="H258" t="s">
        <v>219</v>
      </c>
      <c r="I258" t="str">
        <f>VLOOKUP(A258&amp;"-"&amp;E258,Sheet2!$N$2:$O$578,2,FALSE)</f>
        <v>m</v>
      </c>
      <c r="J258">
        <f>VLOOKUP(A258&amp;"-"&amp;E258,Sheet4!$A$2:$J$578,10,FALSE)</f>
        <v>0.43605192606180332</v>
      </c>
      <c r="K258" t="str">
        <f>VLOOKUP(D258&amp;"-"&amp;E258,Sheet3!$G$2:$N$600,7,FALSE)</f>
        <v>m</v>
      </c>
      <c r="L258">
        <f>VLOOKUP(A258&amp;"-"&amp;E258,Sheet4!$A$2:$J$578,9,FALSE)</f>
        <v>0.56394807393819668</v>
      </c>
      <c r="M258">
        <f t="shared" si="25"/>
        <v>0</v>
      </c>
      <c r="N258">
        <f t="shared" si="26"/>
        <v>56.394807393819669</v>
      </c>
      <c r="O258">
        <f t="shared" si="27"/>
        <v>0.89262633945799452</v>
      </c>
      <c r="P258">
        <f t="shared" si="28"/>
        <v>0</v>
      </c>
      <c r="Q258">
        <f t="shared" ref="Q258:Q321" si="32">IF(ISNA(P258),"",P258)</f>
        <v>0</v>
      </c>
      <c r="R258" t="str">
        <f t="shared" si="29"/>
        <v>56-6</v>
      </c>
      <c r="S258">
        <f t="shared" si="30"/>
        <v>0</v>
      </c>
      <c r="T258">
        <f t="shared" si="31"/>
        <v>0</v>
      </c>
    </row>
    <row r="259" spans="1:20">
      <c r="A259">
        <v>57</v>
      </c>
      <c r="B259" t="s">
        <v>489</v>
      </c>
      <c r="C259" t="s">
        <v>3</v>
      </c>
      <c r="D259">
        <v>57</v>
      </c>
      <c r="E259">
        <v>1</v>
      </c>
      <c r="F259" t="s">
        <v>490</v>
      </c>
      <c r="G259">
        <v>7</v>
      </c>
      <c r="H259" t="s">
        <v>368</v>
      </c>
      <c r="I259" t="str">
        <f>VLOOKUP(A259&amp;"-"&amp;E259,Sheet2!$N$2:$O$578,2,FALSE)</f>
        <v>m</v>
      </c>
      <c r="J259">
        <f>VLOOKUP(A259&amp;"-"&amp;E259,Sheet4!$A$2:$J$578,10,FALSE)</f>
        <v>0.47729862929308486</v>
      </c>
      <c r="K259" t="str">
        <f>VLOOKUP(D259&amp;"-"&amp;E259,Sheet3!$G$2:$N$600,7,FALSE)</f>
        <v>f</v>
      </c>
      <c r="L259">
        <f>VLOOKUP(A259&amp;"-"&amp;E259,Sheet4!$A$2:$J$578,9,FALSE)</f>
        <v>0.52270137070691514</v>
      </c>
      <c r="M259" t="str">
        <f t="shared" ref="M259:M322" si="33">IF(I259&amp;K259="mm",0,IF(I259&amp;K259="ff",1,"--"))</f>
        <v>--</v>
      </c>
      <c r="N259">
        <f t="shared" ref="N259:N322" si="34">100*MAX(L259,J259)</f>
        <v>52.270137070691511</v>
      </c>
      <c r="O259">
        <f t="shared" ref="O259:O322" si="35">MIN(1,MAX(0.5,0.1652*LN(N259-50) + 0.5861))</f>
        <v>0.72153760322639549</v>
      </c>
      <c r="P259">
        <f t="shared" ref="P259:P322" si="36">IF(M259="--",IF(OR(AND(L259=MAX(L259,J259),K259="f"),AND(J259=MAX(L259,J259),I259="f")),O259,1-O259),M259)</f>
        <v>0.72153760322639549</v>
      </c>
      <c r="Q259">
        <f t="shared" si="32"/>
        <v>0.72153760322639549</v>
      </c>
      <c r="R259" t="str">
        <f t="shared" ref="R259:R322" si="37">A259&amp;"-"&amp;E259</f>
        <v>57-1</v>
      </c>
      <c r="S259" t="str">
        <f t="shared" ref="S259:S322" si="38">M259</f>
        <v>--</v>
      </c>
      <c r="T259">
        <f t="shared" ref="T259:T322" si="39">Q259</f>
        <v>0.72153760322639549</v>
      </c>
    </row>
    <row r="260" spans="1:20">
      <c r="A260">
        <v>57</v>
      </c>
      <c r="B260" t="s">
        <v>489</v>
      </c>
      <c r="C260" t="s">
        <v>6</v>
      </c>
      <c r="D260">
        <v>57</v>
      </c>
      <c r="E260">
        <v>2</v>
      </c>
      <c r="F260" t="s">
        <v>491</v>
      </c>
      <c r="G260">
        <v>6</v>
      </c>
      <c r="H260" t="s">
        <v>492</v>
      </c>
      <c r="I260" t="str">
        <f>VLOOKUP(A260&amp;"-"&amp;E260,Sheet2!$N$2:$O$578,2,FALSE)</f>
        <v>m</v>
      </c>
      <c r="J260">
        <f>VLOOKUP(A260&amp;"-"&amp;E260,Sheet4!$A$2:$J$578,10,FALSE)</f>
        <v>0.5445637370217733</v>
      </c>
      <c r="K260" t="str">
        <f>VLOOKUP(D260&amp;"-"&amp;E260,Sheet3!$G$2:$N$600,7,FALSE)</f>
        <v>m</v>
      </c>
      <c r="L260">
        <f>VLOOKUP(A260&amp;"-"&amp;E260,Sheet4!$A$2:$J$578,9,FALSE)</f>
        <v>0.45543626297822665</v>
      </c>
      <c r="M260">
        <f t="shared" si="33"/>
        <v>0</v>
      </c>
      <c r="N260">
        <f t="shared" si="34"/>
        <v>54.456373702177331</v>
      </c>
      <c r="O260">
        <f t="shared" si="35"/>
        <v>0.83296420214098865</v>
      </c>
      <c r="P260">
        <f t="shared" si="36"/>
        <v>0</v>
      </c>
      <c r="Q260">
        <f t="shared" si="32"/>
        <v>0</v>
      </c>
      <c r="R260" t="str">
        <f t="shared" si="37"/>
        <v>57-2</v>
      </c>
      <c r="S260">
        <f t="shared" si="38"/>
        <v>0</v>
      </c>
      <c r="T260">
        <f t="shared" si="39"/>
        <v>0</v>
      </c>
    </row>
    <row r="261" spans="1:20">
      <c r="A261">
        <v>57</v>
      </c>
      <c r="B261" t="s">
        <v>489</v>
      </c>
      <c r="C261" t="s">
        <v>9</v>
      </c>
      <c r="D261">
        <v>57</v>
      </c>
      <c r="E261">
        <v>3</v>
      </c>
      <c r="F261" t="s">
        <v>493</v>
      </c>
      <c r="G261">
        <v>9</v>
      </c>
      <c r="H261" t="s">
        <v>494</v>
      </c>
      <c r="I261" t="str">
        <f>VLOOKUP(A261&amp;"-"&amp;E261,Sheet2!$N$2:$O$578,2,FALSE)</f>
        <v>f</v>
      </c>
      <c r="J261">
        <f>VLOOKUP(A261&amp;"-"&amp;E261,Sheet4!$A$2:$J$578,10,FALSE)</f>
        <v>0.52471489894802781</v>
      </c>
      <c r="K261" t="str">
        <f>VLOOKUP(D261&amp;"-"&amp;E261,Sheet3!$G$2:$N$600,7,FALSE)</f>
        <v>f</v>
      </c>
      <c r="L261">
        <f>VLOOKUP(A261&amp;"-"&amp;E261,Sheet4!$A$2:$J$578,9,FALSE)</f>
        <v>0.47528510105197219</v>
      </c>
      <c r="M261">
        <f t="shared" si="33"/>
        <v>1</v>
      </c>
      <c r="N261">
        <f t="shared" si="34"/>
        <v>52.471489894802779</v>
      </c>
      <c r="O261">
        <f t="shared" si="35"/>
        <v>0.73557645646899639</v>
      </c>
      <c r="P261">
        <f t="shared" si="36"/>
        <v>1</v>
      </c>
      <c r="Q261">
        <f t="shared" si="32"/>
        <v>1</v>
      </c>
      <c r="R261" t="str">
        <f t="shared" si="37"/>
        <v>57-3</v>
      </c>
      <c r="S261">
        <f t="shared" si="38"/>
        <v>1</v>
      </c>
      <c r="T261">
        <f t="shared" si="39"/>
        <v>1</v>
      </c>
    </row>
    <row r="262" spans="1:20">
      <c r="A262">
        <v>57</v>
      </c>
      <c r="B262" t="s">
        <v>489</v>
      </c>
      <c r="C262" t="s">
        <v>12</v>
      </c>
      <c r="D262">
        <v>57</v>
      </c>
      <c r="E262">
        <v>4</v>
      </c>
      <c r="F262" t="s">
        <v>495</v>
      </c>
      <c r="G262">
        <v>6</v>
      </c>
      <c r="H262" t="s">
        <v>102</v>
      </c>
      <c r="I262" t="str">
        <f>VLOOKUP(A262&amp;"-"&amp;E262,Sheet2!$N$2:$O$578,2,FALSE)</f>
        <v>m</v>
      </c>
      <c r="J262">
        <f>VLOOKUP(A262&amp;"-"&amp;E262,Sheet4!$A$2:$J$578,10,FALSE)</f>
        <v>0.63300645077213791</v>
      </c>
      <c r="K262" t="str">
        <f>VLOOKUP(D262&amp;"-"&amp;E262,Sheet3!$G$2:$N$600,7,FALSE)</f>
        <v>m</v>
      </c>
      <c r="L262">
        <f>VLOOKUP(A262&amp;"-"&amp;E262,Sheet4!$A$2:$J$578,9,FALSE)</f>
        <v>0.36699354922786215</v>
      </c>
      <c r="M262">
        <f t="shared" si="33"/>
        <v>0</v>
      </c>
      <c r="N262">
        <f t="shared" si="34"/>
        <v>63.300645077213794</v>
      </c>
      <c r="O262">
        <f t="shared" si="35"/>
        <v>1</v>
      </c>
      <c r="P262">
        <f t="shared" si="36"/>
        <v>0</v>
      </c>
      <c r="Q262">
        <f t="shared" si="32"/>
        <v>0</v>
      </c>
      <c r="R262" t="str">
        <f t="shared" si="37"/>
        <v>57-4</v>
      </c>
      <c r="S262">
        <f t="shared" si="38"/>
        <v>0</v>
      </c>
      <c r="T262">
        <f t="shared" si="39"/>
        <v>0</v>
      </c>
    </row>
    <row r="263" spans="1:20">
      <c r="A263">
        <v>57</v>
      </c>
      <c r="B263" t="s">
        <v>489</v>
      </c>
      <c r="C263" t="s">
        <v>15</v>
      </c>
      <c r="D263">
        <v>57</v>
      </c>
      <c r="E263">
        <v>5</v>
      </c>
      <c r="F263" t="s">
        <v>496</v>
      </c>
      <c r="G263">
        <v>8</v>
      </c>
      <c r="H263" t="s">
        <v>497</v>
      </c>
      <c r="I263" t="str">
        <f>VLOOKUP(A263&amp;"-"&amp;E263,Sheet2!$N$2:$O$578,2,FALSE)</f>
        <v>f</v>
      </c>
      <c r="J263">
        <f>VLOOKUP(A263&amp;"-"&amp;E263,Sheet4!$A$2:$J$578,10,FALSE)</f>
        <v>0.60548295714155165</v>
      </c>
      <c r="K263" t="str">
        <f>VLOOKUP(D263&amp;"-"&amp;E263,Sheet3!$G$2:$N$600,7,FALSE)</f>
        <v>f</v>
      </c>
      <c r="L263">
        <f>VLOOKUP(A263&amp;"-"&amp;E263,Sheet4!$A$2:$J$578,9,FALSE)</f>
        <v>0.3945170428584483</v>
      </c>
      <c r="M263">
        <f t="shared" si="33"/>
        <v>1</v>
      </c>
      <c r="N263">
        <f t="shared" si="34"/>
        <v>60.548295714155167</v>
      </c>
      <c r="O263">
        <f t="shared" si="35"/>
        <v>0.97530530288707307</v>
      </c>
      <c r="P263">
        <f t="shared" si="36"/>
        <v>1</v>
      </c>
      <c r="Q263">
        <f t="shared" si="32"/>
        <v>1</v>
      </c>
      <c r="R263" t="str">
        <f t="shared" si="37"/>
        <v>57-5</v>
      </c>
      <c r="S263">
        <f t="shared" si="38"/>
        <v>1</v>
      </c>
      <c r="T263">
        <f t="shared" si="39"/>
        <v>1</v>
      </c>
    </row>
    <row r="264" spans="1:20">
      <c r="A264">
        <v>57</v>
      </c>
      <c r="B264" t="s">
        <v>489</v>
      </c>
      <c r="C264" t="s">
        <v>55</v>
      </c>
      <c r="D264">
        <v>57</v>
      </c>
      <c r="E264">
        <v>6</v>
      </c>
      <c r="F264" t="s">
        <v>498</v>
      </c>
      <c r="G264">
        <v>7</v>
      </c>
      <c r="H264" t="s">
        <v>499</v>
      </c>
      <c r="I264" t="str">
        <f>VLOOKUP(A264&amp;"-"&amp;E264,Sheet2!$N$2:$O$578,2,FALSE)</f>
        <v>m</v>
      </c>
      <c r="J264">
        <f>VLOOKUP(A264&amp;"-"&amp;E264,Sheet4!$A$2:$J$578,10,FALSE)</f>
        <v>0.53011645290738851</v>
      </c>
      <c r="K264" t="str">
        <f>VLOOKUP(D264&amp;"-"&amp;E264,Sheet3!$G$2:$N$600,7,FALSE)</f>
        <v>m</v>
      </c>
      <c r="L264">
        <f>VLOOKUP(A264&amp;"-"&amp;E264,Sheet4!$A$2:$J$578,9,FALSE)</f>
        <v>0.46988354709261154</v>
      </c>
      <c r="M264">
        <f t="shared" si="33"/>
        <v>0</v>
      </c>
      <c r="N264">
        <f t="shared" si="34"/>
        <v>53.011645290738855</v>
      </c>
      <c r="O264">
        <f t="shared" si="35"/>
        <v>0.76823077601875855</v>
      </c>
      <c r="P264">
        <f t="shared" si="36"/>
        <v>0</v>
      </c>
      <c r="Q264">
        <f t="shared" si="32"/>
        <v>0</v>
      </c>
      <c r="R264" t="str">
        <f t="shared" si="37"/>
        <v>57-6</v>
      </c>
      <c r="S264">
        <f t="shared" si="38"/>
        <v>0</v>
      </c>
      <c r="T264">
        <f t="shared" si="39"/>
        <v>0</v>
      </c>
    </row>
    <row r="265" spans="1:20">
      <c r="A265">
        <v>57</v>
      </c>
      <c r="B265" t="s">
        <v>489</v>
      </c>
      <c r="C265" t="s">
        <v>58</v>
      </c>
      <c r="D265">
        <v>57</v>
      </c>
      <c r="E265">
        <v>7</v>
      </c>
      <c r="F265" t="s">
        <v>500</v>
      </c>
      <c r="G265">
        <v>6</v>
      </c>
      <c r="H265" t="s">
        <v>501</v>
      </c>
      <c r="I265" t="str">
        <f>VLOOKUP(A265&amp;"-"&amp;E265,Sheet2!$N$2:$O$578,2,FALSE)</f>
        <v>m</v>
      </c>
      <c r="J265">
        <f>VLOOKUP(A265&amp;"-"&amp;E265,Sheet4!$A$2:$J$578,10,FALSE)</f>
        <v>0.54659169498150761</v>
      </c>
      <c r="K265" t="str">
        <f>VLOOKUP(D265&amp;"-"&amp;E265,Sheet3!$G$2:$N$600,7,FALSE)</f>
        <v>f</v>
      </c>
      <c r="L265">
        <f>VLOOKUP(A265&amp;"-"&amp;E265,Sheet4!$A$2:$J$578,9,FALSE)</f>
        <v>0.45340830501849233</v>
      </c>
      <c r="M265" t="str">
        <f t="shared" si="33"/>
        <v>--</v>
      </c>
      <c r="N265">
        <f t="shared" si="34"/>
        <v>54.65916949815076</v>
      </c>
      <c r="O265">
        <f t="shared" si="35"/>
        <v>0.84031590758324837</v>
      </c>
      <c r="P265">
        <f t="shared" si="36"/>
        <v>0.15968409241675163</v>
      </c>
      <c r="Q265">
        <f t="shared" si="32"/>
        <v>0.15968409241675163</v>
      </c>
      <c r="R265" t="str">
        <f t="shared" si="37"/>
        <v>57-7</v>
      </c>
      <c r="S265" t="str">
        <f t="shared" si="38"/>
        <v>--</v>
      </c>
      <c r="T265">
        <f t="shared" si="39"/>
        <v>0.15968409241675163</v>
      </c>
    </row>
    <row r="266" spans="1:20">
      <c r="A266">
        <v>57</v>
      </c>
      <c r="B266" t="s">
        <v>489</v>
      </c>
      <c r="C266" t="s">
        <v>60</v>
      </c>
      <c r="D266">
        <v>57</v>
      </c>
      <c r="E266">
        <v>8</v>
      </c>
      <c r="F266" t="s">
        <v>502</v>
      </c>
      <c r="G266">
        <v>7</v>
      </c>
      <c r="H266" t="s">
        <v>200</v>
      </c>
      <c r="I266" t="str">
        <f>VLOOKUP(A266&amp;"-"&amp;E266,Sheet2!$N$2:$O$578,2,FALSE)</f>
        <v>f</v>
      </c>
      <c r="J266">
        <f>VLOOKUP(A266&amp;"-"&amp;E266,Sheet4!$A$2:$J$578,10,FALSE)</f>
        <v>0.41840624999999998</v>
      </c>
      <c r="K266" t="str">
        <f>VLOOKUP(D266&amp;"-"&amp;E266,Sheet3!$G$2:$N$600,7,FALSE)</f>
        <v>m</v>
      </c>
      <c r="L266">
        <f>VLOOKUP(A266&amp;"-"&amp;E266,Sheet4!$A$2:$J$578,9,FALSE)</f>
        <v>0.58159375000000002</v>
      </c>
      <c r="M266" t="str">
        <f t="shared" si="33"/>
        <v>--</v>
      </c>
      <c r="N266">
        <f t="shared" si="34"/>
        <v>58.159375000000004</v>
      </c>
      <c r="O266">
        <f t="shared" si="35"/>
        <v>0.93288248304396493</v>
      </c>
      <c r="P266">
        <f t="shared" si="36"/>
        <v>6.7117516956035073E-2</v>
      </c>
      <c r="Q266">
        <f t="shared" si="32"/>
        <v>6.7117516956035073E-2</v>
      </c>
      <c r="R266" t="str">
        <f t="shared" si="37"/>
        <v>57-8</v>
      </c>
      <c r="S266" t="str">
        <f t="shared" si="38"/>
        <v>--</v>
      </c>
      <c r="T266">
        <f t="shared" si="39"/>
        <v>6.7117516956035073E-2</v>
      </c>
    </row>
    <row r="267" spans="1:20">
      <c r="A267">
        <v>57</v>
      </c>
      <c r="B267" t="s">
        <v>489</v>
      </c>
      <c r="C267" t="s">
        <v>63</v>
      </c>
      <c r="D267">
        <v>57</v>
      </c>
      <c r="E267">
        <v>9</v>
      </c>
      <c r="F267" t="s">
        <v>503</v>
      </c>
      <c r="G267">
        <v>5</v>
      </c>
      <c r="H267" t="s">
        <v>323</v>
      </c>
      <c r="I267" t="str">
        <f>VLOOKUP(A267&amp;"-"&amp;E267,Sheet2!$N$2:$O$578,2,FALSE)</f>
        <v>f</v>
      </c>
      <c r="J267">
        <f>VLOOKUP(A267&amp;"-"&amp;E267,Sheet4!$A$2:$J$578,10,FALSE)</f>
        <v>0.54635409377186839</v>
      </c>
      <c r="K267" t="str">
        <f>VLOOKUP(D267&amp;"-"&amp;E267,Sheet3!$G$2:$N$600,7,FALSE)</f>
        <v>m</v>
      </c>
      <c r="L267">
        <f>VLOOKUP(A267&amp;"-"&amp;E267,Sheet4!$A$2:$J$578,9,FALSE)</f>
        <v>0.45364590622813156</v>
      </c>
      <c r="M267" t="str">
        <f t="shared" si="33"/>
        <v>--</v>
      </c>
      <c r="N267">
        <f t="shared" si="34"/>
        <v>54.635409377186839</v>
      </c>
      <c r="O267">
        <f t="shared" si="35"/>
        <v>0.8394712903959396</v>
      </c>
      <c r="P267">
        <f t="shared" si="36"/>
        <v>0.8394712903959396</v>
      </c>
      <c r="Q267">
        <f t="shared" si="32"/>
        <v>0.8394712903959396</v>
      </c>
      <c r="R267" t="str">
        <f t="shared" si="37"/>
        <v>57-9</v>
      </c>
      <c r="S267" t="str">
        <f t="shared" si="38"/>
        <v>--</v>
      </c>
      <c r="T267">
        <f t="shared" si="39"/>
        <v>0.8394712903959396</v>
      </c>
    </row>
    <row r="268" spans="1:20">
      <c r="A268">
        <v>58</v>
      </c>
      <c r="B268" t="s">
        <v>504</v>
      </c>
      <c r="C268" t="s">
        <v>3</v>
      </c>
      <c r="D268">
        <v>58</v>
      </c>
      <c r="E268">
        <v>1</v>
      </c>
      <c r="F268" t="s">
        <v>505</v>
      </c>
      <c r="G268">
        <v>9</v>
      </c>
      <c r="H268" t="s">
        <v>78</v>
      </c>
      <c r="I268" t="str">
        <f>VLOOKUP(A268&amp;"-"&amp;E268,Sheet2!$N$2:$O$578,2,FALSE)</f>
        <v>m</v>
      </c>
      <c r="J268">
        <f>VLOOKUP(A268&amp;"-"&amp;E268,Sheet4!$A$2:$J$578,10,FALSE)</f>
        <v>0.40695622376424229</v>
      </c>
      <c r="K268" t="str">
        <f>VLOOKUP(D268&amp;"-"&amp;E268,Sheet3!$G$2:$N$600,7,FALSE)</f>
        <v>f</v>
      </c>
      <c r="L268">
        <f>VLOOKUP(A268&amp;"-"&amp;E268,Sheet4!$A$2:$J$578,9,FALSE)</f>
        <v>0.59304377623575777</v>
      </c>
      <c r="M268" t="str">
        <f t="shared" si="33"/>
        <v>--</v>
      </c>
      <c r="N268">
        <f t="shared" si="34"/>
        <v>59.304377623575775</v>
      </c>
      <c r="O268">
        <f t="shared" si="35"/>
        <v>0.95457612226785837</v>
      </c>
      <c r="P268">
        <f t="shared" si="36"/>
        <v>0.95457612226785837</v>
      </c>
      <c r="Q268">
        <f t="shared" si="32"/>
        <v>0.95457612226785837</v>
      </c>
      <c r="R268" t="str">
        <f t="shared" si="37"/>
        <v>58-1</v>
      </c>
      <c r="S268" t="str">
        <f t="shared" si="38"/>
        <v>--</v>
      </c>
      <c r="T268">
        <f t="shared" si="39"/>
        <v>0.95457612226785837</v>
      </c>
    </row>
    <row r="269" spans="1:20">
      <c r="A269">
        <v>58</v>
      </c>
      <c r="B269" t="s">
        <v>504</v>
      </c>
      <c r="C269" t="s">
        <v>6</v>
      </c>
      <c r="D269">
        <v>58</v>
      </c>
      <c r="E269">
        <v>2</v>
      </c>
      <c r="F269" t="s">
        <v>506</v>
      </c>
      <c r="G269">
        <v>8</v>
      </c>
      <c r="H269" t="s">
        <v>65</v>
      </c>
      <c r="I269" t="str">
        <f>VLOOKUP(A269&amp;"-"&amp;E269,Sheet2!$N$2:$O$578,2,FALSE)</f>
        <v>f</v>
      </c>
      <c r="J269">
        <f>VLOOKUP(A269&amp;"-"&amp;E269,Sheet4!$A$2:$J$578,10,FALSE)</f>
        <v>0.4162003610108303</v>
      </c>
      <c r="K269" t="str">
        <f>VLOOKUP(D269&amp;"-"&amp;E269,Sheet3!$G$2:$N$600,7,FALSE)</f>
        <v>m</v>
      </c>
      <c r="L269">
        <f>VLOOKUP(A269&amp;"-"&amp;E269,Sheet4!$A$2:$J$578,9,FALSE)</f>
        <v>0.58379963898916964</v>
      </c>
      <c r="M269" t="str">
        <f t="shared" si="33"/>
        <v>--</v>
      </c>
      <c r="N269">
        <f t="shared" si="34"/>
        <v>58.379963898916962</v>
      </c>
      <c r="O269">
        <f t="shared" si="35"/>
        <v>0.93728936379042604</v>
      </c>
      <c r="P269">
        <f t="shared" si="36"/>
        <v>6.2710636209573956E-2</v>
      </c>
      <c r="Q269">
        <f t="shared" si="32"/>
        <v>6.2710636209573956E-2</v>
      </c>
      <c r="R269" t="str">
        <f t="shared" si="37"/>
        <v>58-2</v>
      </c>
      <c r="S269" t="str">
        <f t="shared" si="38"/>
        <v>--</v>
      </c>
      <c r="T269">
        <f t="shared" si="39"/>
        <v>6.2710636209573956E-2</v>
      </c>
    </row>
    <row r="270" spans="1:20">
      <c r="A270">
        <v>59</v>
      </c>
      <c r="B270" t="s">
        <v>507</v>
      </c>
      <c r="C270" t="s">
        <v>3</v>
      </c>
      <c r="D270">
        <v>59</v>
      </c>
      <c r="E270">
        <v>1</v>
      </c>
      <c r="F270" t="s">
        <v>508</v>
      </c>
      <c r="G270">
        <v>12</v>
      </c>
      <c r="H270" t="s">
        <v>509</v>
      </c>
      <c r="I270" t="str">
        <f>VLOOKUP(A270&amp;"-"&amp;E270,Sheet2!$N$2:$O$578,2,FALSE)</f>
        <v>m</v>
      </c>
      <c r="J270">
        <f>VLOOKUP(A270&amp;"-"&amp;E270,Sheet4!$A$2:$J$578,10,FALSE)</f>
        <v>0.37928370786516852</v>
      </c>
      <c r="K270" t="str">
        <f>VLOOKUP(D270&amp;"-"&amp;E270,Sheet3!$G$2:$N$600,7,FALSE)</f>
        <v>m</v>
      </c>
      <c r="L270">
        <f>VLOOKUP(A270&amp;"-"&amp;E270,Sheet4!$A$2:$J$578,9,FALSE)</f>
        <v>0.62071629213483148</v>
      </c>
      <c r="M270">
        <f t="shared" si="33"/>
        <v>0</v>
      </c>
      <c r="N270">
        <f t="shared" si="34"/>
        <v>62.071629213483149</v>
      </c>
      <c r="O270">
        <f t="shared" si="35"/>
        <v>0.99758974265810174</v>
      </c>
      <c r="P270">
        <f t="shared" si="36"/>
        <v>0</v>
      </c>
      <c r="Q270">
        <f t="shared" si="32"/>
        <v>0</v>
      </c>
      <c r="R270" t="str">
        <f t="shared" si="37"/>
        <v>59-1</v>
      </c>
      <c r="S270">
        <f t="shared" si="38"/>
        <v>0</v>
      </c>
      <c r="T270">
        <f t="shared" si="39"/>
        <v>0</v>
      </c>
    </row>
    <row r="271" spans="1:20">
      <c r="A271">
        <v>59</v>
      </c>
      <c r="B271" t="s">
        <v>507</v>
      </c>
      <c r="C271" t="s">
        <v>6</v>
      </c>
      <c r="D271">
        <v>59</v>
      </c>
      <c r="E271">
        <v>2</v>
      </c>
      <c r="F271" t="s">
        <v>510</v>
      </c>
      <c r="G271">
        <v>9</v>
      </c>
      <c r="H271" t="s">
        <v>511</v>
      </c>
      <c r="I271" t="str">
        <f>VLOOKUP(A271&amp;"-"&amp;E271,Sheet2!$N$2:$O$578,2,FALSE)</f>
        <v>f</v>
      </c>
      <c r="J271">
        <f>VLOOKUP(A271&amp;"-"&amp;E271,Sheet4!$A$2:$J$578,10,FALSE)</f>
        <v>0.39170492520066208</v>
      </c>
      <c r="K271" t="str">
        <f>VLOOKUP(D271&amp;"-"&amp;E271,Sheet3!$G$2:$N$600,7,FALSE)</f>
        <v>f</v>
      </c>
      <c r="L271">
        <f>VLOOKUP(A271&amp;"-"&amp;E271,Sheet4!$A$2:$J$578,9,FALSE)</f>
        <v>0.60829507479933786</v>
      </c>
      <c r="M271">
        <f t="shared" si="33"/>
        <v>1</v>
      </c>
      <c r="N271">
        <f t="shared" si="34"/>
        <v>60.829507479933788</v>
      </c>
      <c r="O271">
        <f t="shared" si="35"/>
        <v>0.97965176104469442</v>
      </c>
      <c r="P271">
        <f t="shared" si="36"/>
        <v>1</v>
      </c>
      <c r="Q271">
        <f t="shared" si="32"/>
        <v>1</v>
      </c>
      <c r="R271" t="str">
        <f t="shared" si="37"/>
        <v>59-2</v>
      </c>
      <c r="S271">
        <f t="shared" si="38"/>
        <v>1</v>
      </c>
      <c r="T271">
        <f t="shared" si="39"/>
        <v>1</v>
      </c>
    </row>
    <row r="272" spans="1:20">
      <c r="A272">
        <v>59</v>
      </c>
      <c r="B272" t="s">
        <v>507</v>
      </c>
      <c r="C272" t="s">
        <v>9</v>
      </c>
      <c r="D272">
        <v>59</v>
      </c>
      <c r="E272">
        <v>3</v>
      </c>
      <c r="F272" t="s">
        <v>512</v>
      </c>
      <c r="G272">
        <v>10</v>
      </c>
      <c r="H272" t="s">
        <v>513</v>
      </c>
      <c r="I272" t="str">
        <f>VLOOKUP(A272&amp;"-"&amp;E272,Sheet2!$N$2:$O$578,2,FALSE)</f>
        <v>f</v>
      </c>
      <c r="J272">
        <f>VLOOKUP(A272&amp;"-"&amp;E272,Sheet4!$A$2:$J$578,10,FALSE)</f>
        <v>0.47609126405967711</v>
      </c>
      <c r="K272" t="str">
        <f>VLOOKUP(D272&amp;"-"&amp;E272,Sheet3!$G$2:$N$600,7,FALSE)</f>
        <v>m</v>
      </c>
      <c r="L272">
        <f>VLOOKUP(A272&amp;"-"&amp;E272,Sheet4!$A$2:$J$578,9,FALSE)</f>
        <v>0.52390873594032283</v>
      </c>
      <c r="M272" t="str">
        <f t="shared" si="33"/>
        <v>--</v>
      </c>
      <c r="N272">
        <f t="shared" si="34"/>
        <v>52.390873594032286</v>
      </c>
      <c r="O272">
        <f t="shared" si="35"/>
        <v>0.73009803700992504</v>
      </c>
      <c r="P272">
        <f t="shared" si="36"/>
        <v>0.26990196299007496</v>
      </c>
      <c r="Q272">
        <f t="shared" si="32"/>
        <v>0.26990196299007496</v>
      </c>
      <c r="R272" t="str">
        <f t="shared" si="37"/>
        <v>59-3</v>
      </c>
      <c r="S272" t="str">
        <f t="shared" si="38"/>
        <v>--</v>
      </c>
      <c r="T272">
        <f t="shared" si="39"/>
        <v>0.26990196299007496</v>
      </c>
    </row>
    <row r="273" spans="1:20">
      <c r="A273">
        <v>59</v>
      </c>
      <c r="B273" t="s">
        <v>507</v>
      </c>
      <c r="C273" t="s">
        <v>12</v>
      </c>
      <c r="D273">
        <v>59</v>
      </c>
      <c r="E273">
        <v>4</v>
      </c>
      <c r="F273" t="s">
        <v>514</v>
      </c>
      <c r="G273">
        <v>14</v>
      </c>
      <c r="H273" t="s">
        <v>515</v>
      </c>
      <c r="I273" t="str">
        <f>VLOOKUP(A273&amp;"-"&amp;E273,Sheet2!$N$2:$O$578,2,FALSE)</f>
        <v>m</v>
      </c>
      <c r="J273">
        <f>VLOOKUP(A273&amp;"-"&amp;E273,Sheet4!$A$2:$J$578,10,FALSE)</f>
        <v>0.54154140286224905</v>
      </c>
      <c r="K273" t="str">
        <f>VLOOKUP(D273&amp;"-"&amp;E273,Sheet3!$G$2:$N$600,7,FALSE)</f>
        <v>f</v>
      </c>
      <c r="L273">
        <f>VLOOKUP(A273&amp;"-"&amp;E273,Sheet4!$A$2:$J$578,9,FALSE)</f>
        <v>0.45845859713775095</v>
      </c>
      <c r="M273" t="str">
        <f t="shared" si="33"/>
        <v>--</v>
      </c>
      <c r="N273">
        <f t="shared" si="34"/>
        <v>54.154140286224909</v>
      </c>
      <c r="O273">
        <f t="shared" si="35"/>
        <v>0.82136222797927583</v>
      </c>
      <c r="P273">
        <f t="shared" si="36"/>
        <v>0.17863777202072417</v>
      </c>
      <c r="Q273">
        <f t="shared" si="32"/>
        <v>0.17863777202072417</v>
      </c>
      <c r="R273" t="str">
        <f t="shared" si="37"/>
        <v>59-4</v>
      </c>
      <c r="S273" t="str">
        <f t="shared" si="38"/>
        <v>--</v>
      </c>
      <c r="T273">
        <f t="shared" si="39"/>
        <v>0.17863777202072417</v>
      </c>
    </row>
    <row r="274" spans="1:20">
      <c r="A274">
        <v>59</v>
      </c>
      <c r="B274" t="s">
        <v>507</v>
      </c>
      <c r="C274" t="s">
        <v>15</v>
      </c>
      <c r="D274">
        <v>59</v>
      </c>
      <c r="E274">
        <v>5</v>
      </c>
      <c r="F274" t="s">
        <v>516</v>
      </c>
      <c r="G274">
        <v>10</v>
      </c>
      <c r="H274" t="s">
        <v>517</v>
      </c>
      <c r="I274" t="str">
        <f>VLOOKUP(A274&amp;"-"&amp;E274,Sheet2!$N$2:$O$578,2,FALSE)</f>
        <v>m</v>
      </c>
      <c r="J274">
        <f>VLOOKUP(A274&amp;"-"&amp;E274,Sheet4!$A$2:$J$578,10,FALSE)</f>
        <v>0.49729796625551753</v>
      </c>
      <c r="K274" t="str">
        <f>VLOOKUP(D274&amp;"-"&amp;E274,Sheet3!$G$2:$N$600,7,FALSE)</f>
        <v>m</v>
      </c>
      <c r="L274">
        <f>VLOOKUP(A274&amp;"-"&amp;E274,Sheet4!$A$2:$J$578,9,FALSE)</f>
        <v>0.50270203374448252</v>
      </c>
      <c r="M274">
        <f t="shared" si="33"/>
        <v>0</v>
      </c>
      <c r="N274">
        <f t="shared" si="34"/>
        <v>50.270203374448251</v>
      </c>
      <c r="O274">
        <f t="shared" si="35"/>
        <v>0.5</v>
      </c>
      <c r="P274">
        <f t="shared" si="36"/>
        <v>0</v>
      </c>
      <c r="Q274">
        <f t="shared" si="32"/>
        <v>0</v>
      </c>
      <c r="R274" t="str">
        <f t="shared" si="37"/>
        <v>59-5</v>
      </c>
      <c r="S274">
        <f t="shared" si="38"/>
        <v>0</v>
      </c>
      <c r="T274">
        <f t="shared" si="39"/>
        <v>0</v>
      </c>
    </row>
    <row r="275" spans="1:20">
      <c r="A275">
        <v>59</v>
      </c>
      <c r="B275" t="s">
        <v>507</v>
      </c>
      <c r="C275" t="s">
        <v>55</v>
      </c>
      <c r="D275">
        <v>59</v>
      </c>
      <c r="E275">
        <v>6</v>
      </c>
      <c r="F275" t="s">
        <v>518</v>
      </c>
      <c r="G275">
        <v>8</v>
      </c>
      <c r="H275" t="s">
        <v>309</v>
      </c>
      <c r="I275" t="str">
        <f>VLOOKUP(A275&amp;"-"&amp;E275,Sheet2!$N$2:$O$578,2,FALSE)</f>
        <v>m</v>
      </c>
      <c r="J275">
        <f>VLOOKUP(A275&amp;"-"&amp;E275,Sheet4!$A$2:$J$578,10,FALSE)</f>
        <v>0.56138029467299033</v>
      </c>
      <c r="K275" t="str">
        <f>VLOOKUP(D275&amp;"-"&amp;E275,Sheet3!$G$2:$N$600,7,FALSE)</f>
        <v>f</v>
      </c>
      <c r="L275">
        <f>VLOOKUP(A275&amp;"-"&amp;E275,Sheet4!$A$2:$J$578,9,FALSE)</f>
        <v>0.43861970532700972</v>
      </c>
      <c r="M275" t="str">
        <f t="shared" si="33"/>
        <v>--</v>
      </c>
      <c r="N275">
        <f t="shared" si="34"/>
        <v>56.138029467299035</v>
      </c>
      <c r="O275">
        <f t="shared" si="35"/>
        <v>0.88585602065378466</v>
      </c>
      <c r="P275">
        <f t="shared" si="36"/>
        <v>0.11414397934621534</v>
      </c>
      <c r="Q275">
        <f t="shared" si="32"/>
        <v>0.11414397934621534</v>
      </c>
      <c r="R275" t="str">
        <f t="shared" si="37"/>
        <v>59-6</v>
      </c>
      <c r="S275" t="str">
        <f t="shared" si="38"/>
        <v>--</v>
      </c>
      <c r="T275">
        <f t="shared" si="39"/>
        <v>0.11414397934621534</v>
      </c>
    </row>
    <row r="276" spans="1:20">
      <c r="A276">
        <v>59</v>
      </c>
      <c r="B276" t="s">
        <v>507</v>
      </c>
      <c r="C276" t="s">
        <v>58</v>
      </c>
      <c r="D276">
        <v>59</v>
      </c>
      <c r="E276">
        <v>7</v>
      </c>
      <c r="F276" t="s">
        <v>519</v>
      </c>
      <c r="G276">
        <v>8</v>
      </c>
      <c r="H276" t="s">
        <v>520</v>
      </c>
      <c r="I276" t="str">
        <f>VLOOKUP(A276&amp;"-"&amp;E276,Sheet2!$N$2:$O$578,2,FALSE)</f>
        <v>m</v>
      </c>
      <c r="J276">
        <f>VLOOKUP(A276&amp;"-"&amp;E276,Sheet4!$A$2:$J$578,10,FALSE)</f>
        <v>0.52864371126987431</v>
      </c>
      <c r="K276" t="str">
        <f>VLOOKUP(D276&amp;"-"&amp;E276,Sheet3!$G$2:$N$600,7,FALSE)</f>
        <v>f</v>
      </c>
      <c r="L276">
        <f>VLOOKUP(A276&amp;"-"&amp;E276,Sheet4!$A$2:$J$578,9,FALSE)</f>
        <v>0.47135628873012564</v>
      </c>
      <c r="M276" t="str">
        <f t="shared" si="33"/>
        <v>--</v>
      </c>
      <c r="N276">
        <f t="shared" si="34"/>
        <v>52.864371126987429</v>
      </c>
      <c r="O276">
        <f t="shared" si="35"/>
        <v>0.75994802574933562</v>
      </c>
      <c r="P276">
        <f t="shared" si="36"/>
        <v>0.24005197425066438</v>
      </c>
      <c r="Q276">
        <f t="shared" si="32"/>
        <v>0.24005197425066438</v>
      </c>
      <c r="R276" t="str">
        <f t="shared" si="37"/>
        <v>59-7</v>
      </c>
      <c r="S276" t="str">
        <f t="shared" si="38"/>
        <v>--</v>
      </c>
      <c r="T276">
        <f t="shared" si="39"/>
        <v>0.24005197425066438</v>
      </c>
    </row>
    <row r="277" spans="1:20">
      <c r="A277">
        <v>59</v>
      </c>
      <c r="B277" t="s">
        <v>507</v>
      </c>
      <c r="C277" t="s">
        <v>60</v>
      </c>
      <c r="D277">
        <v>59</v>
      </c>
      <c r="E277">
        <v>8</v>
      </c>
      <c r="F277" t="s">
        <v>521</v>
      </c>
      <c r="G277">
        <v>7</v>
      </c>
      <c r="H277" t="s">
        <v>522</v>
      </c>
      <c r="I277" t="str">
        <f>VLOOKUP(A277&amp;"-"&amp;E277,Sheet2!$N$2:$O$578,2,FALSE)</f>
        <v>f</v>
      </c>
      <c r="J277">
        <f>VLOOKUP(A277&amp;"-"&amp;E277,Sheet4!$A$2:$J$578,10,FALSE)</f>
        <v>0.38809748562601903</v>
      </c>
      <c r="K277" t="str">
        <f>VLOOKUP(D277&amp;"-"&amp;E277,Sheet3!$G$2:$N$600,7,FALSE)</f>
        <v>m</v>
      </c>
      <c r="L277">
        <f>VLOOKUP(A277&amp;"-"&amp;E277,Sheet4!$A$2:$J$578,9,FALSE)</f>
        <v>0.61190251437398091</v>
      </c>
      <c r="M277" t="str">
        <f t="shared" si="33"/>
        <v>--</v>
      </c>
      <c r="N277">
        <f t="shared" si="34"/>
        <v>61.190251437398089</v>
      </c>
      <c r="O277">
        <f t="shared" si="35"/>
        <v>0.98506510226211552</v>
      </c>
      <c r="P277">
        <f t="shared" si="36"/>
        <v>1.4934897737884478E-2</v>
      </c>
      <c r="Q277">
        <f t="shared" si="32"/>
        <v>1.4934897737884478E-2</v>
      </c>
      <c r="R277" t="str">
        <f t="shared" si="37"/>
        <v>59-8</v>
      </c>
      <c r="S277" t="str">
        <f t="shared" si="38"/>
        <v>--</v>
      </c>
      <c r="T277">
        <f t="shared" si="39"/>
        <v>1.4934897737884478E-2</v>
      </c>
    </row>
    <row r="278" spans="1:20">
      <c r="A278">
        <v>59</v>
      </c>
      <c r="B278" t="s">
        <v>507</v>
      </c>
      <c r="C278" t="s">
        <v>63</v>
      </c>
      <c r="D278">
        <v>59</v>
      </c>
      <c r="E278">
        <v>9</v>
      </c>
      <c r="F278" t="s">
        <v>523</v>
      </c>
      <c r="G278">
        <v>8</v>
      </c>
      <c r="H278" t="s">
        <v>62</v>
      </c>
      <c r="I278" t="str">
        <f>VLOOKUP(A278&amp;"-"&amp;E278,Sheet2!$N$2:$O$578,2,FALSE)</f>
        <v>m</v>
      </c>
      <c r="J278">
        <f>VLOOKUP(A278&amp;"-"&amp;E278,Sheet4!$A$2:$J$578,10,FALSE)</f>
        <v>0.58272624744719115</v>
      </c>
      <c r="K278" t="str">
        <f>VLOOKUP(D278&amp;"-"&amp;E278,Sheet3!$G$2:$N$600,7,FALSE)</f>
        <v>m</v>
      </c>
      <c r="L278">
        <f>VLOOKUP(A278&amp;"-"&amp;E278,Sheet4!$A$2:$J$578,9,FALSE)</f>
        <v>0.41727375255280885</v>
      </c>
      <c r="M278">
        <f t="shared" si="33"/>
        <v>0</v>
      </c>
      <c r="N278">
        <f t="shared" si="34"/>
        <v>58.272624744719117</v>
      </c>
      <c r="O278">
        <f t="shared" si="35"/>
        <v>0.93515964399215024</v>
      </c>
      <c r="P278">
        <f t="shared" si="36"/>
        <v>0</v>
      </c>
      <c r="Q278">
        <f t="shared" si="32"/>
        <v>0</v>
      </c>
      <c r="R278" t="str">
        <f t="shared" si="37"/>
        <v>59-9</v>
      </c>
      <c r="S278">
        <f t="shared" si="38"/>
        <v>0</v>
      </c>
      <c r="T278">
        <f t="shared" si="39"/>
        <v>0</v>
      </c>
    </row>
    <row r="279" spans="1:20">
      <c r="A279">
        <v>59</v>
      </c>
      <c r="B279" t="s">
        <v>507</v>
      </c>
      <c r="C279" t="s">
        <v>120</v>
      </c>
      <c r="D279">
        <v>59</v>
      </c>
      <c r="E279">
        <v>10</v>
      </c>
      <c r="F279" t="s">
        <v>524</v>
      </c>
      <c r="G279">
        <v>7</v>
      </c>
      <c r="H279" t="s">
        <v>525</v>
      </c>
      <c r="I279" t="str">
        <f>VLOOKUP(A279&amp;"-"&amp;E279,Sheet2!$N$2:$O$578,2,FALSE)</f>
        <v>m</v>
      </c>
      <c r="J279">
        <f>VLOOKUP(A279&amp;"-"&amp;E279,Sheet4!$A$2:$J$578,10,FALSE)</f>
        <v>0.53193762016663104</v>
      </c>
      <c r="K279" t="str">
        <f>VLOOKUP(D279&amp;"-"&amp;E279,Sheet3!$G$2:$N$600,7,FALSE)</f>
        <v>f</v>
      </c>
      <c r="L279">
        <f>VLOOKUP(A279&amp;"-"&amp;E279,Sheet4!$A$2:$J$578,9,FALSE)</f>
        <v>0.46806237983336896</v>
      </c>
      <c r="M279" t="str">
        <f t="shared" si="33"/>
        <v>--</v>
      </c>
      <c r="N279">
        <f t="shared" si="34"/>
        <v>53.193762016663101</v>
      </c>
      <c r="O279">
        <f t="shared" si="35"/>
        <v>0.77793016359809919</v>
      </c>
      <c r="P279">
        <f t="shared" si="36"/>
        <v>0.22206983640190081</v>
      </c>
      <c r="Q279">
        <f t="shared" si="32"/>
        <v>0.22206983640190081</v>
      </c>
      <c r="R279" t="str">
        <f t="shared" si="37"/>
        <v>59-10</v>
      </c>
      <c r="S279" t="str">
        <f t="shared" si="38"/>
        <v>--</v>
      </c>
      <c r="T279">
        <f t="shared" si="39"/>
        <v>0.22206983640190081</v>
      </c>
    </row>
    <row r="280" spans="1:20">
      <c r="A280">
        <v>59</v>
      </c>
      <c r="B280" t="s">
        <v>507</v>
      </c>
      <c r="C280" t="s">
        <v>123</v>
      </c>
      <c r="D280">
        <v>59</v>
      </c>
      <c r="E280">
        <v>11</v>
      </c>
      <c r="F280" t="s">
        <v>526</v>
      </c>
      <c r="G280">
        <v>8</v>
      </c>
      <c r="H280" t="s">
        <v>309</v>
      </c>
      <c r="I280" t="str">
        <f>VLOOKUP(A280&amp;"-"&amp;E280,Sheet2!$N$2:$O$578,2,FALSE)</f>
        <v>m</v>
      </c>
      <c r="J280">
        <f>VLOOKUP(A280&amp;"-"&amp;E280,Sheet4!$A$2:$J$578,10,FALSE)</f>
        <v>0.46165153347930604</v>
      </c>
      <c r="K280" t="str">
        <f>VLOOKUP(D280&amp;"-"&amp;E280,Sheet3!$G$2:$N$600,7,FALSE)</f>
        <v>m</v>
      </c>
      <c r="L280">
        <f>VLOOKUP(A280&amp;"-"&amp;E280,Sheet4!$A$2:$J$578,9,FALSE)</f>
        <v>0.5383484665206939</v>
      </c>
      <c r="M280">
        <f t="shared" si="33"/>
        <v>0</v>
      </c>
      <c r="N280">
        <f t="shared" si="34"/>
        <v>53.834846652069388</v>
      </c>
      <c r="O280">
        <f t="shared" si="35"/>
        <v>0.80815018474305023</v>
      </c>
      <c r="P280">
        <f t="shared" si="36"/>
        <v>0</v>
      </c>
      <c r="Q280">
        <f t="shared" si="32"/>
        <v>0</v>
      </c>
      <c r="R280" t="str">
        <f t="shared" si="37"/>
        <v>59-11</v>
      </c>
      <c r="S280">
        <f t="shared" si="38"/>
        <v>0</v>
      </c>
      <c r="T280">
        <f t="shared" si="39"/>
        <v>0</v>
      </c>
    </row>
    <row r="281" spans="1:20">
      <c r="A281">
        <v>59</v>
      </c>
      <c r="B281" t="s">
        <v>507</v>
      </c>
      <c r="C281" t="s">
        <v>125</v>
      </c>
      <c r="D281">
        <v>59</v>
      </c>
      <c r="E281">
        <v>12</v>
      </c>
      <c r="F281" t="s">
        <v>527</v>
      </c>
      <c r="G281">
        <v>8</v>
      </c>
      <c r="H281" t="s">
        <v>11</v>
      </c>
      <c r="I281" t="str">
        <f>VLOOKUP(A281&amp;"-"&amp;E281,Sheet2!$N$2:$O$578,2,FALSE)</f>
        <v>m</v>
      </c>
      <c r="J281">
        <f>VLOOKUP(A281&amp;"-"&amp;E281,Sheet4!$A$2:$J$578,10,FALSE)</f>
        <v>0.45979572350337083</v>
      </c>
      <c r="K281" t="str">
        <f>VLOOKUP(D281&amp;"-"&amp;E281,Sheet3!$G$2:$N$600,7,FALSE)</f>
        <v>m</v>
      </c>
      <c r="L281">
        <f>VLOOKUP(A281&amp;"-"&amp;E281,Sheet4!$A$2:$J$578,9,FALSE)</f>
        <v>0.54020427649662917</v>
      </c>
      <c r="M281">
        <f t="shared" si="33"/>
        <v>0</v>
      </c>
      <c r="N281">
        <f t="shared" si="34"/>
        <v>54.020427649662913</v>
      </c>
      <c r="O281">
        <f t="shared" si="35"/>
        <v>0.81595734344070148</v>
      </c>
      <c r="P281">
        <f t="shared" si="36"/>
        <v>0</v>
      </c>
      <c r="Q281">
        <f t="shared" si="32"/>
        <v>0</v>
      </c>
      <c r="R281" t="str">
        <f t="shared" si="37"/>
        <v>59-12</v>
      </c>
      <c r="S281">
        <f t="shared" si="38"/>
        <v>0</v>
      </c>
      <c r="T281">
        <f t="shared" si="39"/>
        <v>0</v>
      </c>
    </row>
    <row r="282" spans="1:20">
      <c r="A282">
        <v>59</v>
      </c>
      <c r="B282" t="s">
        <v>507</v>
      </c>
      <c r="C282" t="s">
        <v>128</v>
      </c>
      <c r="D282">
        <v>59</v>
      </c>
      <c r="E282">
        <v>13</v>
      </c>
      <c r="F282" t="s">
        <v>528</v>
      </c>
      <c r="G282">
        <v>9</v>
      </c>
      <c r="H282" t="s">
        <v>89</v>
      </c>
      <c r="I282" t="str">
        <f>VLOOKUP(A282&amp;"-"&amp;E282,Sheet2!$N$2:$O$578,2,FALSE)</f>
        <v>m</v>
      </c>
      <c r="J282">
        <f>VLOOKUP(A282&amp;"-"&amp;E282,Sheet4!$A$2:$J$578,10,FALSE)</f>
        <v>0.40262615701589838</v>
      </c>
      <c r="K282" t="str">
        <f>VLOOKUP(D282&amp;"-"&amp;E282,Sheet3!$G$2:$N$600,7,FALSE)</f>
        <v>m</v>
      </c>
      <c r="L282">
        <f>VLOOKUP(A282&amp;"-"&amp;E282,Sheet4!$A$2:$J$578,9,FALSE)</f>
        <v>0.59737384298410157</v>
      </c>
      <c r="M282">
        <f t="shared" si="33"/>
        <v>0</v>
      </c>
      <c r="N282">
        <f t="shared" si="34"/>
        <v>59.737384298410156</v>
      </c>
      <c r="O282">
        <f t="shared" si="35"/>
        <v>0.96209066180122949</v>
      </c>
      <c r="P282">
        <f t="shared" si="36"/>
        <v>0</v>
      </c>
      <c r="Q282">
        <f t="shared" si="32"/>
        <v>0</v>
      </c>
      <c r="R282" t="str">
        <f t="shared" si="37"/>
        <v>59-13</v>
      </c>
      <c r="S282">
        <f t="shared" si="38"/>
        <v>0</v>
      </c>
      <c r="T282">
        <f t="shared" si="39"/>
        <v>0</v>
      </c>
    </row>
    <row r="283" spans="1:20">
      <c r="A283">
        <v>59</v>
      </c>
      <c r="B283" t="s">
        <v>507</v>
      </c>
      <c r="C283" t="s">
        <v>130</v>
      </c>
      <c r="D283">
        <v>59</v>
      </c>
      <c r="E283">
        <v>14</v>
      </c>
      <c r="F283" t="s">
        <v>529</v>
      </c>
      <c r="G283">
        <v>12</v>
      </c>
      <c r="H283" t="s">
        <v>238</v>
      </c>
      <c r="I283" t="str">
        <f>VLOOKUP(A283&amp;"-"&amp;E283,Sheet2!$N$2:$O$578,2,FALSE)</f>
        <v>m</v>
      </c>
      <c r="J283">
        <f>VLOOKUP(A283&amp;"-"&amp;E283,Sheet4!$A$2:$J$578,10,FALSE)</f>
        <v>0.50538660306102168</v>
      </c>
      <c r="K283" t="str">
        <f>VLOOKUP(D283&amp;"-"&amp;E283,Sheet3!$G$2:$N$600,7,FALSE)</f>
        <v>m</v>
      </c>
      <c r="L283">
        <f>VLOOKUP(A283&amp;"-"&amp;E283,Sheet4!$A$2:$J$578,9,FALSE)</f>
        <v>0.49461339693897832</v>
      </c>
      <c r="M283">
        <f t="shared" si="33"/>
        <v>0</v>
      </c>
      <c r="N283">
        <f t="shared" si="34"/>
        <v>50.538660306102166</v>
      </c>
      <c r="O283">
        <f t="shared" si="35"/>
        <v>0.5</v>
      </c>
      <c r="P283">
        <f t="shared" si="36"/>
        <v>0</v>
      </c>
      <c r="Q283">
        <f t="shared" si="32"/>
        <v>0</v>
      </c>
      <c r="R283" t="str">
        <f t="shared" si="37"/>
        <v>59-14</v>
      </c>
      <c r="S283">
        <f t="shared" si="38"/>
        <v>0</v>
      </c>
      <c r="T283">
        <f t="shared" si="39"/>
        <v>0</v>
      </c>
    </row>
    <row r="284" spans="1:20">
      <c r="A284">
        <v>59</v>
      </c>
      <c r="B284" t="s">
        <v>507</v>
      </c>
      <c r="C284" t="s">
        <v>133</v>
      </c>
      <c r="D284">
        <v>59</v>
      </c>
      <c r="E284">
        <v>15</v>
      </c>
      <c r="F284" t="s">
        <v>530</v>
      </c>
      <c r="G284">
        <v>10</v>
      </c>
      <c r="H284" t="s">
        <v>217</v>
      </c>
      <c r="I284" t="str">
        <f>VLOOKUP(A284&amp;"-"&amp;E284,Sheet2!$N$2:$O$578,2,FALSE)</f>
        <v>f</v>
      </c>
      <c r="J284">
        <f>VLOOKUP(A284&amp;"-"&amp;E284,Sheet4!$A$2:$J$578,10,FALSE)</f>
        <v>0.50730608657437926</v>
      </c>
      <c r="K284" t="str">
        <f>VLOOKUP(D284&amp;"-"&amp;E284,Sheet3!$G$2:$N$600,7,FALSE)</f>
        <v>m</v>
      </c>
      <c r="L284">
        <f>VLOOKUP(A284&amp;"-"&amp;E284,Sheet4!$A$2:$J$578,9,FALSE)</f>
        <v>0.49269391342562074</v>
      </c>
      <c r="M284" t="str">
        <f t="shared" si="33"/>
        <v>--</v>
      </c>
      <c r="N284">
        <f t="shared" si="34"/>
        <v>50.730608657437926</v>
      </c>
      <c r="O284">
        <f t="shared" si="35"/>
        <v>0.53424746757411135</v>
      </c>
      <c r="P284">
        <f t="shared" si="36"/>
        <v>0.53424746757411135</v>
      </c>
      <c r="Q284">
        <f t="shared" si="32"/>
        <v>0.53424746757411135</v>
      </c>
      <c r="R284" t="str">
        <f t="shared" si="37"/>
        <v>59-15</v>
      </c>
      <c r="S284" t="str">
        <f t="shared" si="38"/>
        <v>--</v>
      </c>
      <c r="T284">
        <f t="shared" si="39"/>
        <v>0.53424746757411135</v>
      </c>
    </row>
    <row r="285" spans="1:20">
      <c r="A285">
        <v>59</v>
      </c>
      <c r="B285" t="s">
        <v>507</v>
      </c>
      <c r="C285" t="s">
        <v>135</v>
      </c>
      <c r="D285">
        <v>59</v>
      </c>
      <c r="E285">
        <v>16</v>
      </c>
      <c r="F285" t="s">
        <v>531</v>
      </c>
      <c r="G285">
        <v>9</v>
      </c>
      <c r="H285" t="s">
        <v>532</v>
      </c>
      <c r="I285" t="str">
        <f>VLOOKUP(A285&amp;"-"&amp;E285,Sheet2!$N$2:$O$578,2,FALSE)</f>
        <v>f</v>
      </c>
      <c r="J285">
        <f>VLOOKUP(A285&amp;"-"&amp;E285,Sheet4!$A$2:$J$578,10,FALSE)</f>
        <v>0.3641672196416722</v>
      </c>
      <c r="K285" t="str">
        <f>VLOOKUP(D285&amp;"-"&amp;E285,Sheet3!$G$2:$N$600,7,FALSE)</f>
        <v>m</v>
      </c>
      <c r="L285">
        <f>VLOOKUP(A285&amp;"-"&amp;E285,Sheet4!$A$2:$J$578,9,FALSE)</f>
        <v>0.6358327803583278</v>
      </c>
      <c r="M285" t="str">
        <f t="shared" si="33"/>
        <v>--</v>
      </c>
      <c r="N285">
        <f t="shared" si="34"/>
        <v>63.583278035832777</v>
      </c>
      <c r="O285">
        <f t="shared" si="35"/>
        <v>1</v>
      </c>
      <c r="P285">
        <f t="shared" si="36"/>
        <v>0</v>
      </c>
      <c r="Q285">
        <f t="shared" si="32"/>
        <v>0</v>
      </c>
      <c r="R285" t="str">
        <f t="shared" si="37"/>
        <v>59-16</v>
      </c>
      <c r="S285" t="str">
        <f t="shared" si="38"/>
        <v>--</v>
      </c>
      <c r="T285">
        <f t="shared" si="39"/>
        <v>0</v>
      </c>
    </row>
    <row r="286" spans="1:20">
      <c r="A286">
        <v>59</v>
      </c>
      <c r="B286" t="s">
        <v>507</v>
      </c>
      <c r="C286" t="s">
        <v>533</v>
      </c>
      <c r="D286">
        <v>59</v>
      </c>
      <c r="E286">
        <v>17</v>
      </c>
      <c r="F286" t="s">
        <v>534</v>
      </c>
      <c r="G286">
        <v>6</v>
      </c>
      <c r="H286" t="s">
        <v>236</v>
      </c>
      <c r="I286" t="str">
        <f>VLOOKUP(A286&amp;"-"&amp;E286,Sheet2!$N$2:$O$578,2,FALSE)</f>
        <v>m</v>
      </c>
      <c r="J286">
        <f>VLOOKUP(A286&amp;"-"&amp;E286,Sheet4!$A$2:$J$578,10,FALSE)</f>
        <v>0.43352875641517358</v>
      </c>
      <c r="K286" t="str">
        <f>VLOOKUP(D286&amp;"-"&amp;E286,Sheet3!$G$2:$N$600,7,FALSE)</f>
        <v>f</v>
      </c>
      <c r="L286">
        <f>VLOOKUP(A286&amp;"-"&amp;E286,Sheet4!$A$2:$J$578,9,FALSE)</f>
        <v>0.56647124358482637</v>
      </c>
      <c r="M286" t="str">
        <f t="shared" si="33"/>
        <v>--</v>
      </c>
      <c r="N286">
        <f t="shared" si="34"/>
        <v>56.647124358482635</v>
      </c>
      <c r="O286">
        <f t="shared" si="35"/>
        <v>0.8990192519517346</v>
      </c>
      <c r="P286">
        <f t="shared" si="36"/>
        <v>0.8990192519517346</v>
      </c>
      <c r="Q286">
        <f t="shared" si="32"/>
        <v>0.8990192519517346</v>
      </c>
      <c r="R286" t="str">
        <f t="shared" si="37"/>
        <v>59-17</v>
      </c>
      <c r="S286" t="str">
        <f t="shared" si="38"/>
        <v>--</v>
      </c>
      <c r="T286">
        <f t="shared" si="39"/>
        <v>0.8990192519517346</v>
      </c>
    </row>
    <row r="287" spans="1:20">
      <c r="A287">
        <v>59</v>
      </c>
      <c r="B287" t="s">
        <v>507</v>
      </c>
      <c r="C287" t="s">
        <v>535</v>
      </c>
      <c r="D287">
        <v>59</v>
      </c>
      <c r="E287">
        <v>18</v>
      </c>
      <c r="F287" t="s">
        <v>536</v>
      </c>
      <c r="G287">
        <v>16</v>
      </c>
      <c r="H287" t="s">
        <v>242</v>
      </c>
      <c r="I287" t="str">
        <f>VLOOKUP(A287&amp;"-"&amp;E287,Sheet2!$N$2:$O$578,2,FALSE)</f>
        <v>m</v>
      </c>
      <c r="J287">
        <f>VLOOKUP(A287&amp;"-"&amp;E287,Sheet4!$A$2:$J$578,10,FALSE)</f>
        <v>0.48106924142863527</v>
      </c>
      <c r="K287" t="str">
        <f>VLOOKUP(D287&amp;"-"&amp;E287,Sheet3!$G$2:$N$600,7,FALSE)</f>
        <v>f</v>
      </c>
      <c r="L287">
        <f>VLOOKUP(A287&amp;"-"&amp;E287,Sheet4!$A$2:$J$578,9,FALSE)</f>
        <v>0.51893075857136473</v>
      </c>
      <c r="M287" t="str">
        <f t="shared" si="33"/>
        <v>--</v>
      </c>
      <c r="N287">
        <f t="shared" si="34"/>
        <v>51.893075857136473</v>
      </c>
      <c r="O287">
        <f t="shared" si="35"/>
        <v>0.69153112632704261</v>
      </c>
      <c r="P287">
        <f t="shared" si="36"/>
        <v>0.69153112632704261</v>
      </c>
      <c r="Q287">
        <f t="shared" si="32"/>
        <v>0.69153112632704261</v>
      </c>
      <c r="R287" t="str">
        <f t="shared" si="37"/>
        <v>59-18</v>
      </c>
      <c r="S287" t="str">
        <f t="shared" si="38"/>
        <v>--</v>
      </c>
      <c r="T287">
        <f t="shared" si="39"/>
        <v>0.69153112632704261</v>
      </c>
    </row>
    <row r="288" spans="1:20">
      <c r="A288">
        <v>59</v>
      </c>
      <c r="B288" t="s">
        <v>507</v>
      </c>
      <c r="C288" t="s">
        <v>537</v>
      </c>
      <c r="D288">
        <v>59</v>
      </c>
      <c r="E288">
        <v>19</v>
      </c>
      <c r="F288" t="s">
        <v>538</v>
      </c>
      <c r="G288">
        <v>8</v>
      </c>
      <c r="H288" t="s">
        <v>247</v>
      </c>
      <c r="I288" t="str">
        <f>VLOOKUP(A288&amp;"-"&amp;E288,Sheet2!$N$2:$O$578,2,FALSE)</f>
        <v>m</v>
      </c>
      <c r="J288">
        <f>VLOOKUP(A288&amp;"-"&amp;E288,Sheet4!$A$2:$J$578,10,FALSE)</f>
        <v>0.39204252520044802</v>
      </c>
      <c r="K288" t="str">
        <f>VLOOKUP(D288&amp;"-"&amp;E288,Sheet3!$G$2:$N$600,7,FALSE)</f>
        <v>f</v>
      </c>
      <c r="L288">
        <f>VLOOKUP(A288&amp;"-"&amp;E288,Sheet4!$A$2:$J$578,9,FALSE)</f>
        <v>0.60795747479955198</v>
      </c>
      <c r="M288" t="str">
        <f t="shared" si="33"/>
        <v>--</v>
      </c>
      <c r="N288">
        <f t="shared" si="34"/>
        <v>60.795747479955196</v>
      </c>
      <c r="O288">
        <f t="shared" si="35"/>
        <v>0.9791359607419835</v>
      </c>
      <c r="P288">
        <f t="shared" si="36"/>
        <v>0.9791359607419835</v>
      </c>
      <c r="Q288">
        <f t="shared" si="32"/>
        <v>0.9791359607419835</v>
      </c>
      <c r="R288" t="str">
        <f t="shared" si="37"/>
        <v>59-19</v>
      </c>
      <c r="S288" t="str">
        <f t="shared" si="38"/>
        <v>--</v>
      </c>
      <c r="T288">
        <f t="shared" si="39"/>
        <v>0.9791359607419835</v>
      </c>
    </row>
    <row r="289" spans="1:20">
      <c r="A289">
        <v>59</v>
      </c>
      <c r="B289" t="s">
        <v>507</v>
      </c>
      <c r="C289" t="s">
        <v>539</v>
      </c>
      <c r="D289">
        <v>59</v>
      </c>
      <c r="E289">
        <v>20</v>
      </c>
      <c r="F289" t="s">
        <v>540</v>
      </c>
      <c r="G289">
        <v>8</v>
      </c>
      <c r="H289" t="s">
        <v>92</v>
      </c>
      <c r="I289" t="str">
        <f>VLOOKUP(A289&amp;"-"&amp;E289,Sheet2!$N$2:$O$578,2,FALSE)</f>
        <v>f</v>
      </c>
      <c r="J289">
        <f>VLOOKUP(A289&amp;"-"&amp;E289,Sheet4!$A$2:$J$578,10,FALSE)</f>
        <v>0.44160374995527246</v>
      </c>
      <c r="K289" t="str">
        <f>VLOOKUP(D289&amp;"-"&amp;E289,Sheet3!$G$2:$N$600,7,FALSE)</f>
        <v>m</v>
      </c>
      <c r="L289">
        <f>VLOOKUP(A289&amp;"-"&amp;E289,Sheet4!$A$2:$J$578,9,FALSE)</f>
        <v>0.55839625004472748</v>
      </c>
      <c r="M289" t="str">
        <f t="shared" si="33"/>
        <v>--</v>
      </c>
      <c r="N289">
        <f t="shared" si="34"/>
        <v>55.839625004472751</v>
      </c>
      <c r="O289">
        <f t="shared" si="35"/>
        <v>0.87762291954721716</v>
      </c>
      <c r="P289">
        <f t="shared" si="36"/>
        <v>0.12237708045278284</v>
      </c>
      <c r="Q289">
        <f t="shared" si="32"/>
        <v>0.12237708045278284</v>
      </c>
      <c r="R289" t="str">
        <f t="shared" si="37"/>
        <v>59-20</v>
      </c>
      <c r="S289" t="str">
        <f t="shared" si="38"/>
        <v>--</v>
      </c>
      <c r="T289">
        <f t="shared" si="39"/>
        <v>0.12237708045278284</v>
      </c>
    </row>
    <row r="290" spans="1:20">
      <c r="A290">
        <v>59</v>
      </c>
      <c r="B290" t="s">
        <v>507</v>
      </c>
      <c r="C290" t="s">
        <v>541</v>
      </c>
      <c r="D290">
        <v>59</v>
      </c>
      <c r="E290">
        <v>21</v>
      </c>
      <c r="F290" t="s">
        <v>542</v>
      </c>
      <c r="G290">
        <v>11</v>
      </c>
      <c r="H290" t="s">
        <v>163</v>
      </c>
      <c r="I290" t="str">
        <f>VLOOKUP(A290&amp;"-"&amp;E290,Sheet2!$N$2:$O$578,2,FALSE)</f>
        <v>m</v>
      </c>
      <c r="J290">
        <f>VLOOKUP(A290&amp;"-"&amp;E290,Sheet4!$A$2:$J$578,10,FALSE)</f>
        <v>0.47777016612433637</v>
      </c>
      <c r="K290" t="str">
        <f>VLOOKUP(D290&amp;"-"&amp;E290,Sheet3!$G$2:$N$600,7,FALSE)</f>
        <v>f</v>
      </c>
      <c r="L290">
        <f>VLOOKUP(A290&amp;"-"&amp;E290,Sheet4!$A$2:$J$578,9,FALSE)</f>
        <v>0.52222983387566368</v>
      </c>
      <c r="M290" t="str">
        <f t="shared" si="33"/>
        <v>--</v>
      </c>
      <c r="N290">
        <f t="shared" si="34"/>
        <v>52.222983387566366</v>
      </c>
      <c r="O290">
        <f t="shared" si="35"/>
        <v>0.71807004675819464</v>
      </c>
      <c r="P290">
        <f t="shared" si="36"/>
        <v>0.71807004675819464</v>
      </c>
      <c r="Q290">
        <f t="shared" si="32"/>
        <v>0.71807004675819464</v>
      </c>
      <c r="R290" t="str">
        <f t="shared" si="37"/>
        <v>59-21</v>
      </c>
      <c r="S290" t="str">
        <f t="shared" si="38"/>
        <v>--</v>
      </c>
      <c r="T290">
        <f t="shared" si="39"/>
        <v>0.71807004675819464</v>
      </c>
    </row>
    <row r="291" spans="1:20">
      <c r="A291">
        <v>60</v>
      </c>
      <c r="B291" t="s">
        <v>543</v>
      </c>
      <c r="C291" t="s">
        <v>3</v>
      </c>
      <c r="D291">
        <v>60</v>
      </c>
      <c r="E291">
        <v>1</v>
      </c>
      <c r="F291" t="s">
        <v>544</v>
      </c>
      <c r="G291">
        <v>8</v>
      </c>
      <c r="H291" t="s">
        <v>247</v>
      </c>
      <c r="I291" t="str">
        <f>VLOOKUP(A291&amp;"-"&amp;E291,Sheet2!$N$2:$O$578,2,FALSE)</f>
        <v>m</v>
      </c>
      <c r="J291">
        <f>VLOOKUP(A291&amp;"-"&amp;E291,Sheet4!$A$2:$J$578,10,FALSE)</f>
        <v>0.51443146289287478</v>
      </c>
      <c r="K291" t="str">
        <f>VLOOKUP(D291&amp;"-"&amp;E291,Sheet3!$G$2:$N$600,7,FALSE)</f>
        <v>f</v>
      </c>
      <c r="L291">
        <f>VLOOKUP(A291&amp;"-"&amp;E291,Sheet4!$A$2:$J$578,9,FALSE)</f>
        <v>0.48556853710712522</v>
      </c>
      <c r="M291" t="str">
        <f t="shared" si="33"/>
        <v>--</v>
      </c>
      <c r="N291">
        <f t="shared" si="34"/>
        <v>51.443146289287476</v>
      </c>
      <c r="O291">
        <f t="shared" si="35"/>
        <v>0.6466995979137401</v>
      </c>
      <c r="P291">
        <f t="shared" si="36"/>
        <v>0.3533004020862599</v>
      </c>
      <c r="Q291">
        <f t="shared" si="32"/>
        <v>0.3533004020862599</v>
      </c>
      <c r="R291" t="str">
        <f t="shared" si="37"/>
        <v>60-1</v>
      </c>
      <c r="S291" t="str">
        <f t="shared" si="38"/>
        <v>--</v>
      </c>
      <c r="T291">
        <f t="shared" si="39"/>
        <v>0.3533004020862599</v>
      </c>
    </row>
    <row r="292" spans="1:20">
      <c r="A292">
        <v>60</v>
      </c>
      <c r="B292" t="s">
        <v>543</v>
      </c>
      <c r="C292" t="s">
        <v>6</v>
      </c>
      <c r="D292">
        <v>60</v>
      </c>
      <c r="E292">
        <v>2</v>
      </c>
      <c r="F292" t="s">
        <v>545</v>
      </c>
      <c r="G292">
        <v>14</v>
      </c>
      <c r="H292" t="s">
        <v>546</v>
      </c>
      <c r="I292" t="str">
        <f>VLOOKUP(A292&amp;"-"&amp;E292,Sheet2!$N$2:$O$578,2,FALSE)</f>
        <v>m</v>
      </c>
      <c r="J292">
        <f>VLOOKUP(A292&amp;"-"&amp;E292,Sheet4!$A$2:$J$578,10,FALSE)</f>
        <v>0.56124199626236937</v>
      </c>
      <c r="K292" t="str">
        <f>VLOOKUP(D292&amp;"-"&amp;E292,Sheet3!$G$2:$N$600,7,FALSE)</f>
        <v>f</v>
      </c>
      <c r="L292">
        <f>VLOOKUP(A292&amp;"-"&amp;E292,Sheet4!$A$2:$J$578,9,FALSE)</f>
        <v>0.43875800373763058</v>
      </c>
      <c r="M292" t="str">
        <f t="shared" si="33"/>
        <v>--</v>
      </c>
      <c r="N292">
        <f t="shared" si="34"/>
        <v>56.124199626236937</v>
      </c>
      <c r="O292">
        <f t="shared" si="35"/>
        <v>0.88548338192802634</v>
      </c>
      <c r="P292">
        <f t="shared" si="36"/>
        <v>0.11451661807197366</v>
      </c>
      <c r="Q292">
        <f t="shared" si="32"/>
        <v>0.11451661807197366</v>
      </c>
      <c r="R292" t="str">
        <f t="shared" si="37"/>
        <v>60-2</v>
      </c>
      <c r="S292" t="str">
        <f t="shared" si="38"/>
        <v>--</v>
      </c>
      <c r="T292">
        <f t="shared" si="39"/>
        <v>0.11451661807197366</v>
      </c>
    </row>
    <row r="293" spans="1:20">
      <c r="A293">
        <v>60</v>
      </c>
      <c r="B293" t="s">
        <v>543</v>
      </c>
      <c r="C293" t="s">
        <v>9</v>
      </c>
      <c r="D293">
        <v>60</v>
      </c>
      <c r="E293">
        <v>3</v>
      </c>
      <c r="F293" t="s">
        <v>547</v>
      </c>
      <c r="G293">
        <v>16</v>
      </c>
      <c r="H293" t="s">
        <v>373</v>
      </c>
      <c r="I293" t="str">
        <f>VLOOKUP(A293&amp;"-"&amp;E293,Sheet2!$N$2:$O$578,2,FALSE)</f>
        <v>f</v>
      </c>
      <c r="J293">
        <f>VLOOKUP(A293&amp;"-"&amp;E293,Sheet4!$A$2:$J$578,10,FALSE)</f>
        <v>0.47086513756306148</v>
      </c>
      <c r="K293" t="str">
        <f>VLOOKUP(D293&amp;"-"&amp;E293,Sheet3!$G$2:$N$600,7,FALSE)</f>
        <v>m</v>
      </c>
      <c r="L293">
        <f>VLOOKUP(A293&amp;"-"&amp;E293,Sheet4!$A$2:$J$578,9,FALSE)</f>
        <v>0.52913486243693852</v>
      </c>
      <c r="M293" t="str">
        <f t="shared" si="33"/>
        <v>--</v>
      </c>
      <c r="N293">
        <f t="shared" si="34"/>
        <v>52.913486243693853</v>
      </c>
      <c r="O293">
        <f t="shared" si="35"/>
        <v>0.76275668376980077</v>
      </c>
      <c r="P293">
        <f t="shared" si="36"/>
        <v>0.23724331623019923</v>
      </c>
      <c r="Q293">
        <f t="shared" si="32"/>
        <v>0.23724331623019923</v>
      </c>
      <c r="R293" t="str">
        <f t="shared" si="37"/>
        <v>60-3</v>
      </c>
      <c r="S293" t="str">
        <f t="shared" si="38"/>
        <v>--</v>
      </c>
      <c r="T293">
        <f t="shared" si="39"/>
        <v>0.23724331623019923</v>
      </c>
    </row>
    <row r="294" spans="1:20">
      <c r="A294">
        <v>60</v>
      </c>
      <c r="B294" t="s">
        <v>543</v>
      </c>
      <c r="C294" t="s">
        <v>12</v>
      </c>
      <c r="D294">
        <v>60</v>
      </c>
      <c r="E294">
        <v>4</v>
      </c>
      <c r="F294" t="s">
        <v>548</v>
      </c>
      <c r="G294">
        <v>5</v>
      </c>
      <c r="H294" t="s">
        <v>127</v>
      </c>
      <c r="I294" t="str">
        <f>VLOOKUP(A294&amp;"-"&amp;E294,Sheet2!$N$2:$O$578,2,FALSE)</f>
        <v>m</v>
      </c>
      <c r="J294">
        <f>VLOOKUP(A294&amp;"-"&amp;E294,Sheet4!$A$2:$J$578,10,FALSE)</f>
        <v>0.6020726139575332</v>
      </c>
      <c r="K294" t="str">
        <f>VLOOKUP(D294&amp;"-"&amp;E294,Sheet3!$G$2:$N$600,7,FALSE)</f>
        <v>m</v>
      </c>
      <c r="L294">
        <f>VLOOKUP(A294&amp;"-"&amp;E294,Sheet4!$A$2:$J$578,9,FALSE)</f>
        <v>0.39792738604246686</v>
      </c>
      <c r="M294">
        <f t="shared" si="33"/>
        <v>0</v>
      </c>
      <c r="N294">
        <f t="shared" si="34"/>
        <v>60.207261395753321</v>
      </c>
      <c r="O294">
        <f t="shared" si="35"/>
        <v>0.96987601568494974</v>
      </c>
      <c r="P294">
        <f t="shared" si="36"/>
        <v>0</v>
      </c>
      <c r="Q294">
        <f t="shared" si="32"/>
        <v>0</v>
      </c>
      <c r="R294" t="str">
        <f t="shared" si="37"/>
        <v>60-4</v>
      </c>
      <c r="S294">
        <f t="shared" si="38"/>
        <v>0</v>
      </c>
      <c r="T294">
        <f t="shared" si="39"/>
        <v>0</v>
      </c>
    </row>
    <row r="295" spans="1:20">
      <c r="A295">
        <v>60</v>
      </c>
      <c r="B295" t="s">
        <v>543</v>
      </c>
      <c r="C295" t="s">
        <v>15</v>
      </c>
      <c r="D295">
        <v>60</v>
      </c>
      <c r="E295">
        <v>5</v>
      </c>
      <c r="F295" t="s">
        <v>549</v>
      </c>
      <c r="G295">
        <v>7</v>
      </c>
      <c r="H295" t="s">
        <v>550</v>
      </c>
      <c r="I295" t="str">
        <f>VLOOKUP(A295&amp;"-"&amp;E295,Sheet2!$N$2:$O$578,2,FALSE)</f>
        <v>m</v>
      </c>
      <c r="J295">
        <f>VLOOKUP(A295&amp;"-"&amp;E295,Sheet4!$A$2:$J$578,10,FALSE)</f>
        <v>0.50396593628125175</v>
      </c>
      <c r="K295" t="str">
        <f>VLOOKUP(D295&amp;"-"&amp;E295,Sheet3!$G$2:$N$600,7,FALSE)</f>
        <v>m</v>
      </c>
      <c r="L295">
        <f>VLOOKUP(A295&amp;"-"&amp;E295,Sheet4!$A$2:$J$578,9,FALSE)</f>
        <v>0.49603406371874825</v>
      </c>
      <c r="M295">
        <f t="shared" si="33"/>
        <v>0</v>
      </c>
      <c r="N295">
        <f t="shared" si="34"/>
        <v>50.396593628125174</v>
      </c>
      <c r="O295">
        <f t="shared" si="35"/>
        <v>0.5</v>
      </c>
      <c r="P295">
        <f t="shared" si="36"/>
        <v>0</v>
      </c>
      <c r="Q295">
        <f t="shared" si="32"/>
        <v>0</v>
      </c>
      <c r="R295" t="str">
        <f t="shared" si="37"/>
        <v>60-5</v>
      </c>
      <c r="S295">
        <f t="shared" si="38"/>
        <v>0</v>
      </c>
      <c r="T295">
        <f t="shared" si="39"/>
        <v>0</v>
      </c>
    </row>
    <row r="296" spans="1:20">
      <c r="A296">
        <v>60</v>
      </c>
      <c r="B296" t="s">
        <v>543</v>
      </c>
      <c r="C296" t="s">
        <v>55</v>
      </c>
      <c r="D296">
        <v>60</v>
      </c>
      <c r="E296">
        <v>6</v>
      </c>
      <c r="F296" t="s">
        <v>551</v>
      </c>
      <c r="G296">
        <v>16</v>
      </c>
      <c r="H296" t="s">
        <v>552</v>
      </c>
      <c r="I296" t="str">
        <f>VLOOKUP(A296&amp;"-"&amp;E296,Sheet2!$N$2:$O$578,2,FALSE)</f>
        <v>m</v>
      </c>
      <c r="J296">
        <f>VLOOKUP(A296&amp;"-"&amp;E296,Sheet4!$A$2:$J$578,10,FALSE)</f>
        <v>0.52323453423281185</v>
      </c>
      <c r="K296" t="str">
        <f>VLOOKUP(D296&amp;"-"&amp;E296,Sheet3!$G$2:$N$600,7,FALSE)</f>
        <v>m</v>
      </c>
      <c r="L296">
        <f>VLOOKUP(A296&amp;"-"&amp;E296,Sheet4!$A$2:$J$578,9,FALSE)</f>
        <v>0.47676546576718815</v>
      </c>
      <c r="M296">
        <f t="shared" si="33"/>
        <v>0</v>
      </c>
      <c r="N296">
        <f t="shared" si="34"/>
        <v>52.323453423281187</v>
      </c>
      <c r="O296">
        <f t="shared" si="35"/>
        <v>0.72537262378762546</v>
      </c>
      <c r="P296">
        <f t="shared" si="36"/>
        <v>0</v>
      </c>
      <c r="Q296">
        <f t="shared" si="32"/>
        <v>0</v>
      </c>
      <c r="R296" t="str">
        <f t="shared" si="37"/>
        <v>60-6</v>
      </c>
      <c r="S296">
        <f t="shared" si="38"/>
        <v>0</v>
      </c>
      <c r="T296">
        <f t="shared" si="39"/>
        <v>0</v>
      </c>
    </row>
    <row r="297" spans="1:20">
      <c r="A297">
        <v>60</v>
      </c>
      <c r="B297" t="s">
        <v>543</v>
      </c>
      <c r="C297" t="s">
        <v>58</v>
      </c>
      <c r="D297">
        <v>60</v>
      </c>
      <c r="E297">
        <v>7</v>
      </c>
      <c r="F297" t="s">
        <v>553</v>
      </c>
      <c r="G297">
        <v>8</v>
      </c>
      <c r="H297" t="s">
        <v>554</v>
      </c>
      <c r="I297" t="str">
        <f>VLOOKUP(A297&amp;"-"&amp;E297,Sheet2!$N$2:$O$578,2,FALSE)</f>
        <v>m</v>
      </c>
      <c r="J297">
        <f>VLOOKUP(A297&amp;"-"&amp;E297,Sheet4!$A$2:$J$578,10,FALSE)</f>
        <v>0.4848183175709308</v>
      </c>
      <c r="K297" t="str">
        <f>VLOOKUP(D297&amp;"-"&amp;E297,Sheet3!$G$2:$N$600,7,FALSE)</f>
        <v>m</v>
      </c>
      <c r="L297">
        <f>VLOOKUP(A297&amp;"-"&amp;E297,Sheet4!$A$2:$J$578,9,FALSE)</f>
        <v>0.51518168242906914</v>
      </c>
      <c r="M297">
        <f t="shared" si="33"/>
        <v>0</v>
      </c>
      <c r="N297">
        <f t="shared" si="34"/>
        <v>51.518168242906917</v>
      </c>
      <c r="O297">
        <f t="shared" si="35"/>
        <v>0.65507174419073333</v>
      </c>
      <c r="P297">
        <f t="shared" si="36"/>
        <v>0</v>
      </c>
      <c r="Q297">
        <f t="shared" si="32"/>
        <v>0</v>
      </c>
      <c r="R297" t="str">
        <f t="shared" si="37"/>
        <v>60-7</v>
      </c>
      <c r="S297">
        <f t="shared" si="38"/>
        <v>0</v>
      </c>
      <c r="T297">
        <f t="shared" si="39"/>
        <v>0</v>
      </c>
    </row>
    <row r="298" spans="1:20">
      <c r="A298">
        <v>61</v>
      </c>
      <c r="B298" t="s">
        <v>555</v>
      </c>
      <c r="C298" t="s">
        <v>3</v>
      </c>
      <c r="D298">
        <v>61</v>
      </c>
      <c r="E298">
        <v>1</v>
      </c>
      <c r="F298" t="s">
        <v>556</v>
      </c>
      <c r="G298">
        <v>9</v>
      </c>
      <c r="H298" t="s">
        <v>282</v>
      </c>
      <c r="I298" t="str">
        <f>VLOOKUP(A298&amp;"-"&amp;E298,Sheet2!$N$2:$O$578,2,FALSE)</f>
        <v>m</v>
      </c>
      <c r="J298">
        <f>VLOOKUP(A298&amp;"-"&amp;E298,Sheet4!$A$2:$J$578,10,FALSE)</f>
        <v>0.52846254831886808</v>
      </c>
      <c r="K298" t="str">
        <f>VLOOKUP(D298&amp;"-"&amp;E298,Sheet3!$G$2:$N$600,7,FALSE)</f>
        <v>m</v>
      </c>
      <c r="L298">
        <f>VLOOKUP(A298&amp;"-"&amp;E298,Sheet4!$A$2:$J$578,9,FALSE)</f>
        <v>0.47153745168113192</v>
      </c>
      <c r="M298">
        <f t="shared" si="33"/>
        <v>0</v>
      </c>
      <c r="N298">
        <f t="shared" si="34"/>
        <v>52.84625483188681</v>
      </c>
      <c r="O298">
        <f t="shared" si="35"/>
        <v>0.75889986675165688</v>
      </c>
      <c r="P298">
        <f t="shared" si="36"/>
        <v>0</v>
      </c>
      <c r="Q298">
        <f t="shared" si="32"/>
        <v>0</v>
      </c>
      <c r="R298" t="str">
        <f t="shared" si="37"/>
        <v>61-1</v>
      </c>
      <c r="S298">
        <f t="shared" si="38"/>
        <v>0</v>
      </c>
      <c r="T298">
        <f t="shared" si="39"/>
        <v>0</v>
      </c>
    </row>
    <row r="299" spans="1:20">
      <c r="A299">
        <v>61</v>
      </c>
      <c r="B299" t="s">
        <v>555</v>
      </c>
      <c r="C299" t="s">
        <v>6</v>
      </c>
      <c r="D299">
        <v>61</v>
      </c>
      <c r="E299">
        <v>2</v>
      </c>
      <c r="F299" t="s">
        <v>557</v>
      </c>
      <c r="G299">
        <v>10</v>
      </c>
      <c r="H299" t="s">
        <v>558</v>
      </c>
      <c r="I299" t="str">
        <f>VLOOKUP(A299&amp;"-"&amp;E299,Sheet2!$N$2:$O$578,2,FALSE)</f>
        <v>f</v>
      </c>
      <c r="J299">
        <f>VLOOKUP(A299&amp;"-"&amp;E299,Sheet4!$A$2:$J$578,10,FALSE)</f>
        <v>0.57706133664577575</v>
      </c>
      <c r="K299" t="str">
        <f>VLOOKUP(D299&amp;"-"&amp;E299,Sheet3!$G$2:$N$600,7,FALSE)</f>
        <v>f</v>
      </c>
      <c r="L299">
        <f>VLOOKUP(A299&amp;"-"&amp;E299,Sheet4!$A$2:$J$578,9,FALSE)</f>
        <v>0.42293866335422431</v>
      </c>
      <c r="M299">
        <f t="shared" si="33"/>
        <v>1</v>
      </c>
      <c r="N299">
        <f t="shared" si="34"/>
        <v>57.706133664577578</v>
      </c>
      <c r="O299">
        <f t="shared" si="35"/>
        <v>0.9234411409279577</v>
      </c>
      <c r="P299">
        <f t="shared" si="36"/>
        <v>1</v>
      </c>
      <c r="Q299">
        <f t="shared" si="32"/>
        <v>1</v>
      </c>
      <c r="R299" t="str">
        <f t="shared" si="37"/>
        <v>61-2</v>
      </c>
      <c r="S299">
        <f t="shared" si="38"/>
        <v>1</v>
      </c>
      <c r="T299">
        <f t="shared" si="39"/>
        <v>1</v>
      </c>
    </row>
    <row r="300" spans="1:20">
      <c r="A300">
        <v>61</v>
      </c>
      <c r="B300" t="s">
        <v>555</v>
      </c>
      <c r="C300" t="s">
        <v>9</v>
      </c>
      <c r="D300">
        <v>61</v>
      </c>
      <c r="E300">
        <v>3</v>
      </c>
      <c r="F300" t="s">
        <v>559</v>
      </c>
      <c r="G300">
        <v>7</v>
      </c>
      <c r="H300" t="s">
        <v>560</v>
      </c>
      <c r="I300" t="str">
        <f>VLOOKUP(A300&amp;"-"&amp;E300,Sheet2!$N$2:$O$578,2,FALSE)</f>
        <v>m</v>
      </c>
      <c r="J300">
        <f>VLOOKUP(A300&amp;"-"&amp;E300,Sheet4!$A$2:$J$578,10,FALSE)</f>
        <v>0.48409744394856147</v>
      </c>
      <c r="K300" t="str">
        <f>VLOOKUP(D300&amp;"-"&amp;E300,Sheet3!$G$2:$N$600,7,FALSE)</f>
        <v>m</v>
      </c>
      <c r="L300">
        <f>VLOOKUP(A300&amp;"-"&amp;E300,Sheet4!$A$2:$J$578,9,FALSE)</f>
        <v>0.51590255605143853</v>
      </c>
      <c r="M300">
        <f t="shared" si="33"/>
        <v>0</v>
      </c>
      <c r="N300">
        <f t="shared" si="34"/>
        <v>51.590255605143852</v>
      </c>
      <c r="O300">
        <f t="shared" si="35"/>
        <v>0.66273541456082496</v>
      </c>
      <c r="P300">
        <f t="shared" si="36"/>
        <v>0</v>
      </c>
      <c r="Q300">
        <f t="shared" si="32"/>
        <v>0</v>
      </c>
      <c r="R300" t="str">
        <f t="shared" si="37"/>
        <v>61-3</v>
      </c>
      <c r="S300">
        <f t="shared" si="38"/>
        <v>0</v>
      </c>
      <c r="T300">
        <f t="shared" si="39"/>
        <v>0</v>
      </c>
    </row>
    <row r="301" spans="1:20">
      <c r="A301">
        <v>62</v>
      </c>
      <c r="B301" t="s">
        <v>561</v>
      </c>
      <c r="C301" t="s">
        <v>3</v>
      </c>
      <c r="D301">
        <v>62</v>
      </c>
      <c r="E301">
        <v>1</v>
      </c>
      <c r="F301" t="s">
        <v>562</v>
      </c>
      <c r="G301">
        <v>7</v>
      </c>
      <c r="H301" t="s">
        <v>14</v>
      </c>
      <c r="I301" t="str">
        <f>VLOOKUP(A301&amp;"-"&amp;E301,Sheet2!$N$2:$O$578,2,FALSE)</f>
        <v>m</v>
      </c>
      <c r="J301">
        <f>VLOOKUP(A301&amp;"-"&amp;E301,Sheet4!$A$2:$J$578,10,FALSE)</f>
        <v>0.50979980227385069</v>
      </c>
      <c r="K301" t="str">
        <f>VLOOKUP(D301&amp;"-"&amp;E301,Sheet3!$G$2:$N$600,7,FALSE)</f>
        <v>m</v>
      </c>
      <c r="L301">
        <f>VLOOKUP(A301&amp;"-"&amp;E301,Sheet4!$A$2:$J$578,9,FALSE)</f>
        <v>0.49020019772614926</v>
      </c>
      <c r="M301">
        <f t="shared" si="33"/>
        <v>0</v>
      </c>
      <c r="N301">
        <f t="shared" si="34"/>
        <v>50.97998022738507</v>
      </c>
      <c r="O301">
        <f t="shared" si="35"/>
        <v>0.58275917961957546</v>
      </c>
      <c r="P301">
        <f t="shared" si="36"/>
        <v>0</v>
      </c>
      <c r="Q301">
        <f t="shared" si="32"/>
        <v>0</v>
      </c>
      <c r="R301" t="str">
        <f t="shared" si="37"/>
        <v>62-1</v>
      </c>
      <c r="S301">
        <f t="shared" si="38"/>
        <v>0</v>
      </c>
      <c r="T301">
        <f t="shared" si="39"/>
        <v>0</v>
      </c>
    </row>
    <row r="302" spans="1:20">
      <c r="A302">
        <v>62</v>
      </c>
      <c r="B302" t="s">
        <v>561</v>
      </c>
      <c r="C302" t="s">
        <v>6</v>
      </c>
      <c r="D302">
        <v>62</v>
      </c>
      <c r="E302">
        <v>2</v>
      </c>
      <c r="F302" t="s">
        <v>563</v>
      </c>
      <c r="G302">
        <v>11</v>
      </c>
      <c r="H302" t="s">
        <v>375</v>
      </c>
      <c r="I302" t="str">
        <f>VLOOKUP(A302&amp;"-"&amp;E302,Sheet2!$N$2:$O$578,2,FALSE)</f>
        <v>m</v>
      </c>
      <c r="J302">
        <f>VLOOKUP(A302&amp;"-"&amp;E302,Sheet4!$A$2:$J$578,10,FALSE)</f>
        <v>0.46300253670535785</v>
      </c>
      <c r="K302" t="str">
        <f>VLOOKUP(D302&amp;"-"&amp;E302,Sheet3!$G$2:$N$600,7,FALSE)</f>
        <v>f</v>
      </c>
      <c r="L302">
        <f>VLOOKUP(A302&amp;"-"&amp;E302,Sheet4!$A$2:$J$578,9,FALSE)</f>
        <v>0.53699746329464215</v>
      </c>
      <c r="M302" t="str">
        <f t="shared" si="33"/>
        <v>--</v>
      </c>
      <c r="N302">
        <f t="shared" si="34"/>
        <v>53.699746329464219</v>
      </c>
      <c r="O302">
        <f t="shared" si="35"/>
        <v>0.80222525537131251</v>
      </c>
      <c r="P302">
        <f t="shared" si="36"/>
        <v>0.80222525537131251</v>
      </c>
      <c r="Q302">
        <f t="shared" si="32"/>
        <v>0.80222525537131251</v>
      </c>
      <c r="R302" t="str">
        <f t="shared" si="37"/>
        <v>62-2</v>
      </c>
      <c r="S302" t="str">
        <f t="shared" si="38"/>
        <v>--</v>
      </c>
      <c r="T302">
        <f t="shared" si="39"/>
        <v>0.80222525537131251</v>
      </c>
    </row>
    <row r="303" spans="1:20">
      <c r="A303">
        <v>62</v>
      </c>
      <c r="B303" t="s">
        <v>561</v>
      </c>
      <c r="C303" t="s">
        <v>9</v>
      </c>
      <c r="D303">
        <v>62</v>
      </c>
      <c r="E303">
        <v>3</v>
      </c>
      <c r="F303" t="s">
        <v>564</v>
      </c>
      <c r="G303">
        <v>7</v>
      </c>
      <c r="H303" t="s">
        <v>565</v>
      </c>
      <c r="I303" t="str">
        <f>VLOOKUP(A303&amp;"-"&amp;E303,Sheet2!$N$2:$O$578,2,FALSE)</f>
        <v>f</v>
      </c>
      <c r="J303">
        <f>VLOOKUP(A303&amp;"-"&amp;E303,Sheet4!$A$2:$J$578,10,FALSE)</f>
        <v>0.35963492566699479</v>
      </c>
      <c r="K303" t="str">
        <f>VLOOKUP(D303&amp;"-"&amp;E303,Sheet3!$G$2:$N$600,7,FALSE)</f>
        <v>m</v>
      </c>
      <c r="L303">
        <f>VLOOKUP(A303&amp;"-"&amp;E303,Sheet4!$A$2:$J$578,9,FALSE)</f>
        <v>0.64036507433300516</v>
      </c>
      <c r="M303" t="str">
        <f t="shared" si="33"/>
        <v>--</v>
      </c>
      <c r="N303">
        <f t="shared" si="34"/>
        <v>64.036507433300514</v>
      </c>
      <c r="O303">
        <f t="shared" si="35"/>
        <v>1</v>
      </c>
      <c r="P303">
        <f t="shared" si="36"/>
        <v>0</v>
      </c>
      <c r="Q303">
        <f t="shared" si="32"/>
        <v>0</v>
      </c>
      <c r="R303" t="str">
        <f t="shared" si="37"/>
        <v>62-3</v>
      </c>
      <c r="S303" t="str">
        <f t="shared" si="38"/>
        <v>--</v>
      </c>
      <c r="T303">
        <f t="shared" si="39"/>
        <v>0</v>
      </c>
    </row>
    <row r="304" spans="1:20">
      <c r="A304">
        <v>62</v>
      </c>
      <c r="B304" t="s">
        <v>561</v>
      </c>
      <c r="C304" t="s">
        <v>12</v>
      </c>
      <c r="D304">
        <v>62</v>
      </c>
      <c r="E304">
        <v>4</v>
      </c>
      <c r="F304" t="s">
        <v>566</v>
      </c>
      <c r="G304">
        <v>7</v>
      </c>
      <c r="H304" t="s">
        <v>31</v>
      </c>
      <c r="I304" t="str">
        <f>VLOOKUP(A304&amp;"-"&amp;E304,Sheet2!$N$2:$O$578,2,FALSE)</f>
        <v>m</v>
      </c>
      <c r="J304">
        <f>VLOOKUP(A304&amp;"-"&amp;E304,Sheet4!$A$2:$J$578,10,FALSE)</f>
        <v>0.53407486132747095</v>
      </c>
      <c r="K304" t="str">
        <f>VLOOKUP(D304&amp;"-"&amp;E304,Sheet3!$G$2:$N$600,7,FALSE)</f>
        <v>m</v>
      </c>
      <c r="L304">
        <f>VLOOKUP(A304&amp;"-"&amp;E304,Sheet4!$A$2:$J$578,9,FALSE)</f>
        <v>0.46592513867252899</v>
      </c>
      <c r="M304">
        <f t="shared" si="33"/>
        <v>0</v>
      </c>
      <c r="N304">
        <f t="shared" si="34"/>
        <v>53.407486132747096</v>
      </c>
      <c r="O304">
        <f t="shared" si="35"/>
        <v>0.7886310394303333</v>
      </c>
      <c r="P304">
        <f t="shared" si="36"/>
        <v>0</v>
      </c>
      <c r="Q304">
        <f t="shared" si="32"/>
        <v>0</v>
      </c>
      <c r="R304" t="str">
        <f t="shared" si="37"/>
        <v>62-4</v>
      </c>
      <c r="S304">
        <f t="shared" si="38"/>
        <v>0</v>
      </c>
      <c r="T304">
        <f t="shared" si="39"/>
        <v>0</v>
      </c>
    </row>
    <row r="305" spans="1:20">
      <c r="A305">
        <v>62</v>
      </c>
      <c r="B305" t="s">
        <v>561</v>
      </c>
      <c r="C305" t="s">
        <v>15</v>
      </c>
      <c r="D305">
        <v>62</v>
      </c>
      <c r="E305">
        <v>5</v>
      </c>
      <c r="F305" t="s">
        <v>567</v>
      </c>
      <c r="G305">
        <v>8</v>
      </c>
      <c r="H305" t="s">
        <v>100</v>
      </c>
      <c r="I305" t="str">
        <f>VLOOKUP(A305&amp;"-"&amp;E305,Sheet2!$N$2:$O$578,2,FALSE)</f>
        <v>m</v>
      </c>
      <c r="J305">
        <f>VLOOKUP(A305&amp;"-"&amp;E305,Sheet4!$A$2:$J$578,10,FALSE)</f>
        <v>0.42527052071501165</v>
      </c>
      <c r="K305" t="str">
        <f>VLOOKUP(D305&amp;"-"&amp;E305,Sheet3!$G$2:$N$600,7,FALSE)</f>
        <v>m</v>
      </c>
      <c r="L305">
        <f>VLOOKUP(A305&amp;"-"&amp;E305,Sheet4!$A$2:$J$578,9,FALSE)</f>
        <v>0.5747294792849883</v>
      </c>
      <c r="M305">
        <f t="shared" si="33"/>
        <v>0</v>
      </c>
      <c r="N305">
        <f t="shared" si="34"/>
        <v>57.472947928498833</v>
      </c>
      <c r="O305">
        <f t="shared" si="35"/>
        <v>0.91836503481184528</v>
      </c>
      <c r="P305">
        <f t="shared" si="36"/>
        <v>0</v>
      </c>
      <c r="Q305">
        <f t="shared" si="32"/>
        <v>0</v>
      </c>
      <c r="R305" t="str">
        <f t="shared" si="37"/>
        <v>62-5</v>
      </c>
      <c r="S305">
        <f t="shared" si="38"/>
        <v>0</v>
      </c>
      <c r="T305">
        <f t="shared" si="39"/>
        <v>0</v>
      </c>
    </row>
    <row r="306" spans="1:20">
      <c r="A306">
        <v>62</v>
      </c>
      <c r="B306" t="s">
        <v>561</v>
      </c>
      <c r="C306" t="s">
        <v>55</v>
      </c>
      <c r="D306">
        <v>62</v>
      </c>
      <c r="E306">
        <v>6</v>
      </c>
      <c r="F306" t="s">
        <v>568</v>
      </c>
      <c r="G306">
        <v>9</v>
      </c>
      <c r="H306" t="s">
        <v>165</v>
      </c>
      <c r="I306" t="str">
        <f>VLOOKUP(A306&amp;"-"&amp;E306,Sheet2!$N$2:$O$578,2,FALSE)</f>
        <v>m</v>
      </c>
      <c r="J306">
        <f>VLOOKUP(A306&amp;"-"&amp;E306,Sheet4!$A$2:$J$578,10,FALSE)</f>
        <v>0.48083737279247102</v>
      </c>
      <c r="K306" t="str">
        <f>VLOOKUP(D306&amp;"-"&amp;E306,Sheet3!$G$2:$N$600,7,FALSE)</f>
        <v>f</v>
      </c>
      <c r="L306">
        <f>VLOOKUP(A306&amp;"-"&amp;E306,Sheet4!$A$2:$J$578,9,FALSE)</f>
        <v>0.51916262720752904</v>
      </c>
      <c r="M306" t="str">
        <f t="shared" si="33"/>
        <v>--</v>
      </c>
      <c r="N306">
        <f t="shared" si="34"/>
        <v>51.916262720752904</v>
      </c>
      <c r="O306">
        <f t="shared" si="35"/>
        <v>0.69354224563193079</v>
      </c>
      <c r="P306">
        <f t="shared" si="36"/>
        <v>0.69354224563193079</v>
      </c>
      <c r="Q306">
        <f t="shared" si="32"/>
        <v>0.69354224563193079</v>
      </c>
      <c r="R306" t="str">
        <f t="shared" si="37"/>
        <v>62-6</v>
      </c>
      <c r="S306" t="str">
        <f t="shared" si="38"/>
        <v>--</v>
      </c>
      <c r="T306">
        <f t="shared" si="39"/>
        <v>0.69354224563193079</v>
      </c>
    </row>
    <row r="307" spans="1:20">
      <c r="A307">
        <v>62</v>
      </c>
      <c r="B307" t="s">
        <v>561</v>
      </c>
      <c r="C307" t="s">
        <v>58</v>
      </c>
      <c r="D307">
        <v>62</v>
      </c>
      <c r="E307">
        <v>7</v>
      </c>
      <c r="F307" t="s">
        <v>569</v>
      </c>
      <c r="G307">
        <v>9</v>
      </c>
      <c r="H307" t="s">
        <v>83</v>
      </c>
      <c r="I307" t="str">
        <f>VLOOKUP(A307&amp;"-"&amp;E307,Sheet2!$N$2:$O$578,2,FALSE)</f>
        <v>m</v>
      </c>
      <c r="J307">
        <f>VLOOKUP(A307&amp;"-"&amp;E307,Sheet4!$A$2:$J$578,10,FALSE)</f>
        <v>0.42672289994406903</v>
      </c>
      <c r="K307" t="str">
        <f>VLOOKUP(D307&amp;"-"&amp;E307,Sheet3!$G$2:$N$600,7,FALSE)</f>
        <v>m</v>
      </c>
      <c r="L307">
        <f>VLOOKUP(A307&amp;"-"&amp;E307,Sheet4!$A$2:$J$578,9,FALSE)</f>
        <v>0.57327710005593091</v>
      </c>
      <c r="M307">
        <f t="shared" si="33"/>
        <v>0</v>
      </c>
      <c r="N307">
        <f t="shared" si="34"/>
        <v>57.32771000559309</v>
      </c>
      <c r="O307">
        <f t="shared" si="35"/>
        <v>0.91512273637479957</v>
      </c>
      <c r="P307">
        <f t="shared" si="36"/>
        <v>0</v>
      </c>
      <c r="Q307">
        <f t="shared" si="32"/>
        <v>0</v>
      </c>
      <c r="R307" t="str">
        <f t="shared" si="37"/>
        <v>62-7</v>
      </c>
      <c r="S307">
        <f t="shared" si="38"/>
        <v>0</v>
      </c>
      <c r="T307">
        <f t="shared" si="39"/>
        <v>0</v>
      </c>
    </row>
    <row r="308" spans="1:20">
      <c r="A308">
        <v>62</v>
      </c>
      <c r="B308" t="s">
        <v>561</v>
      </c>
      <c r="C308" t="s">
        <v>60</v>
      </c>
      <c r="D308">
        <v>62</v>
      </c>
      <c r="E308">
        <v>8</v>
      </c>
      <c r="F308" t="s">
        <v>570</v>
      </c>
      <c r="G308">
        <v>9</v>
      </c>
      <c r="H308" t="s">
        <v>89</v>
      </c>
      <c r="I308" t="str">
        <f>VLOOKUP(A308&amp;"-"&amp;E308,Sheet2!$N$2:$O$578,2,FALSE)</f>
        <v>m</v>
      </c>
      <c r="J308">
        <f>VLOOKUP(A308&amp;"-"&amp;E308,Sheet4!$A$2:$J$578,10,FALSE)</f>
        <v>0.4161071895800687</v>
      </c>
      <c r="K308" t="str">
        <f>VLOOKUP(D308&amp;"-"&amp;E308,Sheet3!$G$2:$N$600,7,FALSE)</f>
        <v>m</v>
      </c>
      <c r="L308">
        <f>VLOOKUP(A308&amp;"-"&amp;E308,Sheet4!$A$2:$J$578,9,FALSE)</f>
        <v>0.58389281041993124</v>
      </c>
      <c r="M308">
        <f t="shared" si="33"/>
        <v>0</v>
      </c>
      <c r="N308">
        <f t="shared" si="34"/>
        <v>58.389281041993122</v>
      </c>
      <c r="O308">
        <f t="shared" si="35"/>
        <v>0.93747293701629153</v>
      </c>
      <c r="P308">
        <f t="shared" si="36"/>
        <v>0</v>
      </c>
      <c r="Q308">
        <f t="shared" si="32"/>
        <v>0</v>
      </c>
      <c r="R308" t="str">
        <f t="shared" si="37"/>
        <v>62-8</v>
      </c>
      <c r="S308">
        <f t="shared" si="38"/>
        <v>0</v>
      </c>
      <c r="T308">
        <f t="shared" si="39"/>
        <v>0</v>
      </c>
    </row>
    <row r="309" spans="1:20">
      <c r="A309">
        <v>62</v>
      </c>
      <c r="B309" t="s">
        <v>561</v>
      </c>
      <c r="C309" t="s">
        <v>63</v>
      </c>
      <c r="D309">
        <v>62</v>
      </c>
      <c r="E309">
        <v>9</v>
      </c>
      <c r="F309" t="s">
        <v>571</v>
      </c>
      <c r="G309">
        <v>6</v>
      </c>
      <c r="H309" t="s">
        <v>501</v>
      </c>
      <c r="I309" t="str">
        <f>VLOOKUP(A309&amp;"-"&amp;E309,Sheet2!$N$2:$O$578,2,FALSE)</f>
        <v>m</v>
      </c>
      <c r="J309">
        <f>VLOOKUP(A309&amp;"-"&amp;E309,Sheet4!$A$2:$J$578,10,FALSE)</f>
        <v>0.47068750210941984</v>
      </c>
      <c r="K309" t="str">
        <f>VLOOKUP(D309&amp;"-"&amp;E309,Sheet3!$G$2:$N$600,7,FALSE)</f>
        <v>m</v>
      </c>
      <c r="L309">
        <f>VLOOKUP(A309&amp;"-"&amp;E309,Sheet4!$A$2:$J$578,9,FALSE)</f>
        <v>0.52931249789058021</v>
      </c>
      <c r="M309">
        <f t="shared" si="33"/>
        <v>0</v>
      </c>
      <c r="N309">
        <f t="shared" si="34"/>
        <v>52.931249789058022</v>
      </c>
      <c r="O309">
        <f t="shared" si="35"/>
        <v>0.76376085118238457</v>
      </c>
      <c r="P309">
        <f t="shared" si="36"/>
        <v>0</v>
      </c>
      <c r="Q309">
        <f t="shared" si="32"/>
        <v>0</v>
      </c>
      <c r="R309" t="str">
        <f t="shared" si="37"/>
        <v>62-9</v>
      </c>
      <c r="S309">
        <f t="shared" si="38"/>
        <v>0</v>
      </c>
      <c r="T309">
        <f t="shared" si="39"/>
        <v>0</v>
      </c>
    </row>
    <row r="310" spans="1:20">
      <c r="A310">
        <v>62</v>
      </c>
      <c r="B310" t="s">
        <v>561</v>
      </c>
      <c r="C310" t="s">
        <v>120</v>
      </c>
      <c r="D310">
        <v>62</v>
      </c>
      <c r="E310">
        <v>10</v>
      </c>
      <c r="F310" t="s">
        <v>572</v>
      </c>
      <c r="G310">
        <v>8</v>
      </c>
      <c r="H310" t="s">
        <v>573</v>
      </c>
      <c r="I310" t="str">
        <f>VLOOKUP(A310&amp;"-"&amp;E310,Sheet2!$N$2:$O$578,2,FALSE)</f>
        <v>f</v>
      </c>
      <c r="J310">
        <f>VLOOKUP(A310&amp;"-"&amp;E310,Sheet4!$A$2:$J$578,10,FALSE)</f>
        <v>0.37344325835557252</v>
      </c>
      <c r="K310" t="str">
        <f>VLOOKUP(D310&amp;"-"&amp;E310,Sheet3!$G$2:$N$600,7,FALSE)</f>
        <v>m</v>
      </c>
      <c r="L310">
        <f>VLOOKUP(A310&amp;"-"&amp;E310,Sheet4!$A$2:$J$578,9,FALSE)</f>
        <v>0.62655674164442754</v>
      </c>
      <c r="M310" t="str">
        <f t="shared" si="33"/>
        <v>--</v>
      </c>
      <c r="N310">
        <f t="shared" si="34"/>
        <v>62.655674164442758</v>
      </c>
      <c r="O310">
        <f t="shared" si="35"/>
        <v>1</v>
      </c>
      <c r="P310">
        <f t="shared" si="36"/>
        <v>0</v>
      </c>
      <c r="Q310">
        <f t="shared" si="32"/>
        <v>0</v>
      </c>
      <c r="R310" t="str">
        <f t="shared" si="37"/>
        <v>62-10</v>
      </c>
      <c r="S310" t="str">
        <f t="shared" si="38"/>
        <v>--</v>
      </c>
      <c r="T310">
        <f t="shared" si="39"/>
        <v>0</v>
      </c>
    </row>
    <row r="311" spans="1:20">
      <c r="A311">
        <v>62</v>
      </c>
      <c r="B311" t="s">
        <v>561</v>
      </c>
      <c r="C311" t="s">
        <v>123</v>
      </c>
      <c r="D311">
        <v>62</v>
      </c>
      <c r="E311">
        <v>11</v>
      </c>
      <c r="F311" t="s">
        <v>574</v>
      </c>
      <c r="G311">
        <v>5</v>
      </c>
      <c r="H311" t="s">
        <v>42</v>
      </c>
      <c r="I311" t="str">
        <f>VLOOKUP(A311&amp;"-"&amp;E311,Sheet2!$N$2:$O$578,2,FALSE)</f>
        <v>m</v>
      </c>
      <c r="J311">
        <f>VLOOKUP(A311&amp;"-"&amp;E311,Sheet4!$A$2:$J$578,10,FALSE)</f>
        <v>0.39562593570094612</v>
      </c>
      <c r="K311" t="str">
        <f>VLOOKUP(D311&amp;"-"&amp;E311,Sheet3!$G$2:$N$600,7,FALSE)</f>
        <v>m</v>
      </c>
      <c r="L311">
        <f>VLOOKUP(A311&amp;"-"&amp;E311,Sheet4!$A$2:$J$578,9,FALSE)</f>
        <v>0.60437406429905383</v>
      </c>
      <c r="M311">
        <f t="shared" si="33"/>
        <v>0</v>
      </c>
      <c r="N311">
        <f t="shared" si="34"/>
        <v>60.43740642990538</v>
      </c>
      <c r="O311">
        <f t="shared" si="35"/>
        <v>0.9735594399057228</v>
      </c>
      <c r="P311">
        <f t="shared" si="36"/>
        <v>0</v>
      </c>
      <c r="Q311">
        <f t="shared" si="32"/>
        <v>0</v>
      </c>
      <c r="R311" t="str">
        <f t="shared" si="37"/>
        <v>62-11</v>
      </c>
      <c r="S311">
        <f t="shared" si="38"/>
        <v>0</v>
      </c>
      <c r="T311">
        <f t="shared" si="39"/>
        <v>0</v>
      </c>
    </row>
    <row r="312" spans="1:20">
      <c r="A312">
        <v>62</v>
      </c>
      <c r="B312" t="s">
        <v>561</v>
      </c>
      <c r="C312" t="s">
        <v>125</v>
      </c>
      <c r="D312">
        <v>62</v>
      </c>
      <c r="E312">
        <v>12</v>
      </c>
      <c r="F312" t="s">
        <v>575</v>
      </c>
      <c r="G312">
        <v>9</v>
      </c>
      <c r="H312" t="s">
        <v>165</v>
      </c>
      <c r="I312" t="str">
        <f>VLOOKUP(A312&amp;"-"&amp;E312,Sheet2!$N$2:$O$578,2,FALSE)</f>
        <v>m</v>
      </c>
      <c r="J312">
        <f>VLOOKUP(A312&amp;"-"&amp;E312,Sheet4!$A$2:$J$578,10,FALSE)</f>
        <v>0.37406190662768618</v>
      </c>
      <c r="K312" t="str">
        <f>VLOOKUP(D312&amp;"-"&amp;E312,Sheet3!$G$2:$N$600,7,FALSE)</f>
        <v>m</v>
      </c>
      <c r="L312">
        <f>VLOOKUP(A312&amp;"-"&amp;E312,Sheet4!$A$2:$J$578,9,FALSE)</f>
        <v>0.62593809337231376</v>
      </c>
      <c r="M312">
        <f t="shared" si="33"/>
        <v>0</v>
      </c>
      <c r="N312">
        <f t="shared" si="34"/>
        <v>62.593809337231377</v>
      </c>
      <c r="O312">
        <f t="shared" si="35"/>
        <v>1</v>
      </c>
      <c r="P312">
        <f t="shared" si="36"/>
        <v>0</v>
      </c>
      <c r="Q312">
        <f t="shared" si="32"/>
        <v>0</v>
      </c>
      <c r="R312" t="str">
        <f t="shared" si="37"/>
        <v>62-12</v>
      </c>
      <c r="S312">
        <f t="shared" si="38"/>
        <v>0</v>
      </c>
      <c r="T312">
        <f t="shared" si="39"/>
        <v>0</v>
      </c>
    </row>
    <row r="313" spans="1:20">
      <c r="A313">
        <v>63</v>
      </c>
      <c r="B313" t="s">
        <v>576</v>
      </c>
      <c r="C313" t="s">
        <v>3</v>
      </c>
      <c r="D313">
        <v>63</v>
      </c>
      <c r="E313">
        <v>1</v>
      </c>
      <c r="F313" t="s">
        <v>577</v>
      </c>
      <c r="G313">
        <v>12</v>
      </c>
      <c r="H313" t="s">
        <v>238</v>
      </c>
      <c r="I313" t="str">
        <f>VLOOKUP(A313&amp;"-"&amp;E313,Sheet2!$N$2:$O$578,2,FALSE)</f>
        <v>m</v>
      </c>
      <c r="J313">
        <f>VLOOKUP(A313&amp;"-"&amp;E313,Sheet4!$A$2:$J$578,10,FALSE)</f>
        <v>0.35488254707823724</v>
      </c>
      <c r="K313" t="str">
        <f>VLOOKUP(D313&amp;"-"&amp;E313,Sheet3!$G$2:$N$600,7,FALSE)</f>
        <v>f</v>
      </c>
      <c r="L313">
        <f>VLOOKUP(A313&amp;"-"&amp;E313,Sheet4!$A$2:$J$578,9,FALSE)</f>
        <v>0.64511745292176281</v>
      </c>
      <c r="M313" t="str">
        <f t="shared" si="33"/>
        <v>--</v>
      </c>
      <c r="N313">
        <f t="shared" si="34"/>
        <v>64.511745292176286</v>
      </c>
      <c r="O313">
        <f t="shared" si="35"/>
        <v>1</v>
      </c>
      <c r="P313">
        <f t="shared" si="36"/>
        <v>1</v>
      </c>
      <c r="Q313">
        <f t="shared" si="32"/>
        <v>1</v>
      </c>
      <c r="R313" t="str">
        <f t="shared" si="37"/>
        <v>63-1</v>
      </c>
      <c r="S313" t="str">
        <f t="shared" si="38"/>
        <v>--</v>
      </c>
      <c r="T313">
        <f t="shared" si="39"/>
        <v>1</v>
      </c>
    </row>
    <row r="314" spans="1:20">
      <c r="A314">
        <v>63</v>
      </c>
      <c r="B314" t="s">
        <v>576</v>
      </c>
      <c r="C314" t="s">
        <v>6</v>
      </c>
      <c r="D314">
        <v>63</v>
      </c>
      <c r="E314">
        <v>2</v>
      </c>
      <c r="F314" t="s">
        <v>578</v>
      </c>
      <c r="G314">
        <v>7</v>
      </c>
      <c r="H314" t="s">
        <v>579</v>
      </c>
      <c r="I314" t="str">
        <f>VLOOKUP(A314&amp;"-"&amp;E314,Sheet2!$N$2:$O$578,2,FALSE)</f>
        <v>m</v>
      </c>
      <c r="J314">
        <f>VLOOKUP(A314&amp;"-"&amp;E314,Sheet4!$A$2:$J$578,10,FALSE)</f>
        <v>0.39140941575186033</v>
      </c>
      <c r="K314" t="str">
        <f>VLOOKUP(D314&amp;"-"&amp;E314,Sheet3!$G$2:$N$600,7,FALSE)</f>
        <v>f</v>
      </c>
      <c r="L314">
        <f>VLOOKUP(A314&amp;"-"&amp;E314,Sheet4!$A$2:$J$578,9,FALSE)</f>
        <v>0.60859058424813972</v>
      </c>
      <c r="M314" t="str">
        <f t="shared" si="33"/>
        <v>--</v>
      </c>
      <c r="N314">
        <f t="shared" si="34"/>
        <v>60.859058424813973</v>
      </c>
      <c r="O314">
        <f t="shared" si="35"/>
        <v>0.98010193549482505</v>
      </c>
      <c r="P314">
        <f t="shared" si="36"/>
        <v>0.98010193549482505</v>
      </c>
      <c r="Q314">
        <f t="shared" si="32"/>
        <v>0.98010193549482505</v>
      </c>
      <c r="R314" t="str">
        <f t="shared" si="37"/>
        <v>63-2</v>
      </c>
      <c r="S314" t="str">
        <f t="shared" si="38"/>
        <v>--</v>
      </c>
      <c r="T314">
        <f t="shared" si="39"/>
        <v>0.98010193549482505</v>
      </c>
    </row>
    <row r="315" spans="1:20">
      <c r="A315">
        <v>63</v>
      </c>
      <c r="B315" t="s">
        <v>576</v>
      </c>
      <c r="C315" t="s">
        <v>9</v>
      </c>
      <c r="D315">
        <v>63</v>
      </c>
      <c r="E315">
        <v>3</v>
      </c>
      <c r="F315" t="s">
        <v>580</v>
      </c>
      <c r="G315">
        <v>6</v>
      </c>
      <c r="H315" t="s">
        <v>174</v>
      </c>
      <c r="I315" t="str">
        <f>VLOOKUP(A315&amp;"-"&amp;E315,Sheet2!$N$2:$O$578,2,FALSE)</f>
        <v>m</v>
      </c>
      <c r="J315">
        <f>VLOOKUP(A315&amp;"-"&amp;E315,Sheet4!$A$2:$J$578,10,FALSE)</f>
        <v>0.44827285034280973</v>
      </c>
      <c r="K315" t="str">
        <f>VLOOKUP(D315&amp;"-"&amp;E315,Sheet3!$G$2:$N$600,7,FALSE)</f>
        <v>f</v>
      </c>
      <c r="L315">
        <f>VLOOKUP(A315&amp;"-"&amp;E315,Sheet4!$A$2:$J$578,9,FALSE)</f>
        <v>0.55172714965719027</v>
      </c>
      <c r="M315" t="str">
        <f t="shared" si="33"/>
        <v>--</v>
      </c>
      <c r="N315">
        <f t="shared" si="34"/>
        <v>55.172714965719024</v>
      </c>
      <c r="O315">
        <f t="shared" si="35"/>
        <v>0.85758929824268193</v>
      </c>
      <c r="P315">
        <f t="shared" si="36"/>
        <v>0.85758929824268193</v>
      </c>
      <c r="Q315">
        <f t="shared" si="32"/>
        <v>0.85758929824268193</v>
      </c>
      <c r="R315" t="str">
        <f t="shared" si="37"/>
        <v>63-3</v>
      </c>
      <c r="S315" t="str">
        <f t="shared" si="38"/>
        <v>--</v>
      </c>
      <c r="T315">
        <f t="shared" si="39"/>
        <v>0.85758929824268193</v>
      </c>
    </row>
    <row r="316" spans="1:20">
      <c r="A316">
        <v>63</v>
      </c>
      <c r="B316" t="s">
        <v>576</v>
      </c>
      <c r="C316" t="s">
        <v>12</v>
      </c>
      <c r="D316">
        <v>63</v>
      </c>
      <c r="E316">
        <v>4</v>
      </c>
      <c r="F316" t="s">
        <v>581</v>
      </c>
      <c r="G316">
        <v>9</v>
      </c>
      <c r="H316" t="s">
        <v>282</v>
      </c>
      <c r="I316" t="str">
        <f>VLOOKUP(A316&amp;"-"&amp;E316,Sheet2!$N$2:$O$578,2,FALSE)</f>
        <v>m</v>
      </c>
      <c r="J316">
        <f>VLOOKUP(A316&amp;"-"&amp;E316,Sheet4!$A$2:$J$578,10,FALSE)</f>
        <v>0.36863217538657062</v>
      </c>
      <c r="K316" t="str">
        <f>VLOOKUP(D316&amp;"-"&amp;E316,Sheet3!$G$2:$N$600,7,FALSE)</f>
        <v>m</v>
      </c>
      <c r="L316">
        <f>VLOOKUP(A316&amp;"-"&amp;E316,Sheet4!$A$2:$J$578,9,FALSE)</f>
        <v>0.63136782461342933</v>
      </c>
      <c r="M316">
        <f t="shared" si="33"/>
        <v>0</v>
      </c>
      <c r="N316">
        <f t="shared" si="34"/>
        <v>63.136782461342932</v>
      </c>
      <c r="O316">
        <f t="shared" si="35"/>
        <v>1</v>
      </c>
      <c r="P316">
        <f t="shared" si="36"/>
        <v>0</v>
      </c>
      <c r="Q316">
        <f t="shared" si="32"/>
        <v>0</v>
      </c>
      <c r="R316" t="str">
        <f t="shared" si="37"/>
        <v>63-4</v>
      </c>
      <c r="S316">
        <f t="shared" si="38"/>
        <v>0</v>
      </c>
      <c r="T316">
        <f t="shared" si="39"/>
        <v>0</v>
      </c>
    </row>
    <row r="317" spans="1:20">
      <c r="A317">
        <v>63</v>
      </c>
      <c r="B317" t="s">
        <v>576</v>
      </c>
      <c r="C317" t="s">
        <v>15</v>
      </c>
      <c r="D317">
        <v>63</v>
      </c>
      <c r="E317">
        <v>5</v>
      </c>
      <c r="F317" t="s">
        <v>582</v>
      </c>
      <c r="G317">
        <v>7</v>
      </c>
      <c r="H317" t="s">
        <v>314</v>
      </c>
      <c r="I317" t="str">
        <f>VLOOKUP(A317&amp;"-"&amp;E317,Sheet2!$N$2:$O$578,2,FALSE)</f>
        <v>m</v>
      </c>
      <c r="J317">
        <f>VLOOKUP(A317&amp;"-"&amp;E317,Sheet4!$A$2:$J$578,10,FALSE)</f>
        <v>0.41008212970829794</v>
      </c>
      <c r="K317" t="str">
        <f>VLOOKUP(D317&amp;"-"&amp;E317,Sheet3!$G$2:$N$600,7,FALSE)</f>
        <v>f</v>
      </c>
      <c r="L317">
        <f>VLOOKUP(A317&amp;"-"&amp;E317,Sheet4!$A$2:$J$578,9,FALSE)</f>
        <v>0.58991787029170206</v>
      </c>
      <c r="M317" t="str">
        <f t="shared" si="33"/>
        <v>--</v>
      </c>
      <c r="N317">
        <f t="shared" si="34"/>
        <v>58.991787029170204</v>
      </c>
      <c r="O317">
        <f t="shared" si="35"/>
        <v>0.94893067770643291</v>
      </c>
      <c r="P317">
        <f t="shared" si="36"/>
        <v>0.94893067770643291</v>
      </c>
      <c r="Q317">
        <f t="shared" si="32"/>
        <v>0.94893067770643291</v>
      </c>
      <c r="R317" t="str">
        <f t="shared" si="37"/>
        <v>63-5</v>
      </c>
      <c r="S317" t="str">
        <f t="shared" si="38"/>
        <v>--</v>
      </c>
      <c r="T317">
        <f t="shared" si="39"/>
        <v>0.94893067770643291</v>
      </c>
    </row>
    <row r="318" spans="1:20">
      <c r="A318">
        <v>64</v>
      </c>
      <c r="B318" t="s">
        <v>583</v>
      </c>
      <c r="C318" t="s">
        <v>3</v>
      </c>
      <c r="D318">
        <v>64</v>
      </c>
      <c r="E318">
        <v>1</v>
      </c>
      <c r="F318" t="s">
        <v>584</v>
      </c>
      <c r="G318">
        <v>8</v>
      </c>
      <c r="H318" t="s">
        <v>86</v>
      </c>
      <c r="I318" t="str">
        <f>VLOOKUP(A318&amp;"-"&amp;E318,Sheet2!$N$2:$O$578,2,FALSE)</f>
        <v>m</v>
      </c>
      <c r="J318">
        <f>VLOOKUP(A318&amp;"-"&amp;E318,Sheet4!$A$2:$J$578,10,FALSE)</f>
        <v>0.42052082941331426</v>
      </c>
      <c r="K318" t="str">
        <f>VLOOKUP(D318&amp;"-"&amp;E318,Sheet3!$G$2:$N$600,7,FALSE)</f>
        <v>f</v>
      </c>
      <c r="L318">
        <f>VLOOKUP(A318&amp;"-"&amp;E318,Sheet4!$A$2:$J$578,9,FALSE)</f>
        <v>0.57947917058668574</v>
      </c>
      <c r="M318" t="str">
        <f t="shared" si="33"/>
        <v>--</v>
      </c>
      <c r="N318">
        <f t="shared" si="34"/>
        <v>57.947917058668573</v>
      </c>
      <c r="O318">
        <f t="shared" si="35"/>
        <v>0.92854471368559099</v>
      </c>
      <c r="P318">
        <f t="shared" si="36"/>
        <v>0.92854471368559099</v>
      </c>
      <c r="Q318">
        <f t="shared" si="32"/>
        <v>0.92854471368559099</v>
      </c>
      <c r="R318" t="str">
        <f t="shared" si="37"/>
        <v>64-1</v>
      </c>
      <c r="S318" t="str">
        <f t="shared" si="38"/>
        <v>--</v>
      </c>
      <c r="T318">
        <f t="shared" si="39"/>
        <v>0.92854471368559099</v>
      </c>
    </row>
    <row r="319" spans="1:20">
      <c r="A319">
        <v>64</v>
      </c>
      <c r="B319" t="s">
        <v>583</v>
      </c>
      <c r="C319" t="s">
        <v>6</v>
      </c>
      <c r="D319">
        <v>64</v>
      </c>
      <c r="E319">
        <v>2</v>
      </c>
      <c r="F319" t="s">
        <v>585</v>
      </c>
      <c r="G319">
        <v>5</v>
      </c>
      <c r="H319" t="s">
        <v>127</v>
      </c>
      <c r="I319" t="str">
        <f>VLOOKUP(A319&amp;"-"&amp;E319,Sheet2!$N$2:$O$578,2,FALSE)</f>
        <v>m</v>
      </c>
      <c r="J319">
        <f>VLOOKUP(A319&amp;"-"&amp;E319,Sheet4!$A$2:$J$578,10,FALSE)</f>
        <v>0.43113333550509819</v>
      </c>
      <c r="K319" t="str">
        <f>VLOOKUP(D319&amp;"-"&amp;E319,Sheet3!$G$2:$N$600,7,FALSE)</f>
        <v>f</v>
      </c>
      <c r="L319">
        <f>VLOOKUP(A319&amp;"-"&amp;E319,Sheet4!$A$2:$J$578,9,FALSE)</f>
        <v>0.56886666449490175</v>
      </c>
      <c r="M319" t="str">
        <f t="shared" si="33"/>
        <v>--</v>
      </c>
      <c r="N319">
        <f t="shared" si="34"/>
        <v>56.886666449490178</v>
      </c>
      <c r="O319">
        <f t="shared" si="35"/>
        <v>0.9048677961041498</v>
      </c>
      <c r="P319">
        <f t="shared" si="36"/>
        <v>0.9048677961041498</v>
      </c>
      <c r="Q319">
        <f t="shared" si="32"/>
        <v>0.9048677961041498</v>
      </c>
      <c r="R319" t="str">
        <f t="shared" si="37"/>
        <v>64-2</v>
      </c>
      <c r="S319" t="str">
        <f t="shared" si="38"/>
        <v>--</v>
      </c>
      <c r="T319">
        <f t="shared" si="39"/>
        <v>0.9048677961041498</v>
      </c>
    </row>
    <row r="320" spans="1:20">
      <c r="A320">
        <v>64</v>
      </c>
      <c r="B320" t="s">
        <v>583</v>
      </c>
      <c r="C320" t="s">
        <v>9</v>
      </c>
      <c r="D320">
        <v>64</v>
      </c>
      <c r="E320">
        <v>3</v>
      </c>
      <c r="F320" t="s">
        <v>586</v>
      </c>
      <c r="G320">
        <v>9</v>
      </c>
      <c r="H320" t="s">
        <v>587</v>
      </c>
      <c r="I320" t="str">
        <f>VLOOKUP(A320&amp;"-"&amp;E320,Sheet2!$N$2:$O$578,2,FALSE)</f>
        <v>f</v>
      </c>
      <c r="J320">
        <f>VLOOKUP(A320&amp;"-"&amp;E320,Sheet4!$A$2:$J$578,10,FALSE)</f>
        <v>0.39258747697974217</v>
      </c>
      <c r="K320" t="str">
        <f>VLOOKUP(D320&amp;"-"&amp;E320,Sheet3!$G$2:$N$600,7,FALSE)</f>
        <v>m</v>
      </c>
      <c r="L320">
        <f>VLOOKUP(A320&amp;"-"&amp;E320,Sheet4!$A$2:$J$578,9,FALSE)</f>
        <v>0.60741252302025783</v>
      </c>
      <c r="M320" t="str">
        <f t="shared" si="33"/>
        <v>--</v>
      </c>
      <c r="N320">
        <f t="shared" si="34"/>
        <v>60.741252302025785</v>
      </c>
      <c r="O320">
        <f t="shared" si="35"/>
        <v>0.97829994619046456</v>
      </c>
      <c r="P320">
        <f t="shared" si="36"/>
        <v>2.1700053809535436E-2</v>
      </c>
      <c r="Q320">
        <f t="shared" si="32"/>
        <v>2.1700053809535436E-2</v>
      </c>
      <c r="R320" t="str">
        <f t="shared" si="37"/>
        <v>64-3</v>
      </c>
      <c r="S320" t="str">
        <f t="shared" si="38"/>
        <v>--</v>
      </c>
      <c r="T320">
        <f t="shared" si="39"/>
        <v>2.1700053809535436E-2</v>
      </c>
    </row>
    <row r="321" spans="1:20">
      <c r="A321">
        <v>64</v>
      </c>
      <c r="B321" t="s">
        <v>583</v>
      </c>
      <c r="C321" t="s">
        <v>12</v>
      </c>
      <c r="D321">
        <v>64</v>
      </c>
      <c r="E321">
        <v>4</v>
      </c>
      <c r="F321" t="s">
        <v>588</v>
      </c>
      <c r="G321">
        <v>5</v>
      </c>
      <c r="H321" t="s">
        <v>589</v>
      </c>
      <c r="I321" t="str">
        <f>VLOOKUP(A321&amp;"-"&amp;E321,Sheet2!$N$2:$O$578,2,FALSE)</f>
        <v>m</v>
      </c>
      <c r="J321">
        <f>VLOOKUP(A321&amp;"-"&amp;E321,Sheet4!$A$2:$J$578,10,FALSE)</f>
        <v>0.40307576659253924</v>
      </c>
      <c r="K321" t="str">
        <f>VLOOKUP(D321&amp;"-"&amp;E321,Sheet3!$G$2:$N$600,7,FALSE)</f>
        <v>m</v>
      </c>
      <c r="L321">
        <f>VLOOKUP(A321&amp;"-"&amp;E321,Sheet4!$A$2:$J$578,9,FALSE)</f>
        <v>0.59692423340746081</v>
      </c>
      <c r="M321">
        <f t="shared" si="33"/>
        <v>0</v>
      </c>
      <c r="N321">
        <f t="shared" si="34"/>
        <v>59.692423340746082</v>
      </c>
      <c r="O321">
        <f t="shared" si="35"/>
        <v>0.96132610832736165</v>
      </c>
      <c r="P321">
        <f t="shared" si="36"/>
        <v>0</v>
      </c>
      <c r="Q321">
        <f t="shared" si="32"/>
        <v>0</v>
      </c>
      <c r="R321" t="str">
        <f t="shared" si="37"/>
        <v>64-4</v>
      </c>
      <c r="S321">
        <f t="shared" si="38"/>
        <v>0</v>
      </c>
      <c r="T321">
        <f t="shared" si="39"/>
        <v>0</v>
      </c>
    </row>
    <row r="322" spans="1:20">
      <c r="A322">
        <v>64</v>
      </c>
      <c r="B322" t="s">
        <v>583</v>
      </c>
      <c r="C322" t="s">
        <v>15</v>
      </c>
      <c r="D322">
        <v>64</v>
      </c>
      <c r="E322">
        <v>5</v>
      </c>
      <c r="F322" t="s">
        <v>590</v>
      </c>
      <c r="G322">
        <v>5</v>
      </c>
      <c r="H322" t="s">
        <v>42</v>
      </c>
      <c r="I322" t="str">
        <f>VLOOKUP(A322&amp;"-"&amp;E322,Sheet2!$N$2:$O$578,2,FALSE)</f>
        <v>m</v>
      </c>
      <c r="J322">
        <f>VLOOKUP(A322&amp;"-"&amp;E322,Sheet4!$A$2:$J$578,10,FALSE)</f>
        <v>0.43237989028874557</v>
      </c>
      <c r="K322" t="str">
        <f>VLOOKUP(D322&amp;"-"&amp;E322,Sheet3!$G$2:$N$600,7,FALSE)</f>
        <v>f</v>
      </c>
      <c r="L322">
        <f>VLOOKUP(A322&amp;"-"&amp;E322,Sheet4!$A$2:$J$578,9,FALSE)</f>
        <v>0.56762010971125443</v>
      </c>
      <c r="M322" t="str">
        <f t="shared" si="33"/>
        <v>--</v>
      </c>
      <c r="N322">
        <f t="shared" si="34"/>
        <v>56.762010971125441</v>
      </c>
      <c r="O322">
        <f t="shared" si="35"/>
        <v>0.90185011797941528</v>
      </c>
      <c r="P322">
        <f t="shared" si="36"/>
        <v>0.90185011797941528</v>
      </c>
      <c r="Q322">
        <f t="shared" ref="Q322:Q385" si="40">IF(ISNA(P322),"",P322)</f>
        <v>0.90185011797941528</v>
      </c>
      <c r="R322" t="str">
        <f t="shared" si="37"/>
        <v>64-5</v>
      </c>
      <c r="S322" t="str">
        <f t="shared" si="38"/>
        <v>--</v>
      </c>
      <c r="T322">
        <f t="shared" si="39"/>
        <v>0.90185011797941528</v>
      </c>
    </row>
    <row r="323" spans="1:20">
      <c r="A323">
        <v>64</v>
      </c>
      <c r="B323" t="s">
        <v>583</v>
      </c>
      <c r="C323" t="s">
        <v>55</v>
      </c>
      <c r="D323">
        <v>64</v>
      </c>
      <c r="E323">
        <v>6</v>
      </c>
      <c r="F323" t="s">
        <v>591</v>
      </c>
      <c r="G323">
        <v>8</v>
      </c>
      <c r="H323" t="s">
        <v>65</v>
      </c>
      <c r="I323" t="str">
        <f>VLOOKUP(A323&amp;"-"&amp;E323,Sheet2!$N$2:$O$578,2,FALSE)</f>
        <v>f</v>
      </c>
      <c r="J323">
        <f>VLOOKUP(A323&amp;"-"&amp;E323,Sheet4!$A$2:$J$578,10,FALSE)</f>
        <v>0.48409326142615894</v>
      </c>
      <c r="K323" t="str">
        <f>VLOOKUP(D323&amp;"-"&amp;E323,Sheet3!$G$2:$N$600,7,FALSE)</f>
        <v>f</v>
      </c>
      <c r="L323">
        <f>VLOOKUP(A323&amp;"-"&amp;E323,Sheet4!$A$2:$J$578,9,FALSE)</f>
        <v>0.51590673857384106</v>
      </c>
      <c r="M323">
        <f t="shared" ref="M323:M386" si="41">IF(I323&amp;K323="mm",0,IF(I323&amp;K323="ff",1,"--"))</f>
        <v>1</v>
      </c>
      <c r="N323">
        <f t="shared" ref="N323:N386" si="42">100*MAX(L323,J323)</f>
        <v>51.590673857384104</v>
      </c>
      <c r="O323">
        <f t="shared" ref="O323:O386" si="43">MIN(1,MAX(0.5,0.1652*LN(N323-50) + 0.5861))</f>
        <v>0.66277885800796932</v>
      </c>
      <c r="P323">
        <f t="shared" ref="P323:P386" si="44">IF(M323="--",IF(OR(AND(L323=MAX(L323,J323),K323="f"),AND(J323=MAX(L323,J323),I323="f")),O323,1-O323),M323)</f>
        <v>1</v>
      </c>
      <c r="Q323">
        <f t="shared" si="40"/>
        <v>1</v>
      </c>
      <c r="R323" t="str">
        <f t="shared" ref="R323:R386" si="45">A323&amp;"-"&amp;E323</f>
        <v>64-6</v>
      </c>
      <c r="S323">
        <f t="shared" ref="S323:S386" si="46">M323</f>
        <v>1</v>
      </c>
      <c r="T323">
        <f t="shared" ref="T323:T386" si="47">Q323</f>
        <v>1</v>
      </c>
    </row>
    <row r="324" spans="1:20">
      <c r="A324">
        <v>65</v>
      </c>
      <c r="B324" t="s">
        <v>592</v>
      </c>
      <c r="C324" t="s">
        <v>3</v>
      </c>
      <c r="D324">
        <v>65</v>
      </c>
      <c r="E324">
        <v>1</v>
      </c>
      <c r="F324" t="s">
        <v>593</v>
      </c>
      <c r="G324">
        <v>7</v>
      </c>
      <c r="H324" t="s">
        <v>299</v>
      </c>
      <c r="I324" t="str">
        <f>VLOOKUP(A324&amp;"-"&amp;E324,Sheet2!$N$2:$O$578,2,FALSE)</f>
        <v>m</v>
      </c>
      <c r="J324">
        <f>VLOOKUP(A324&amp;"-"&amp;E324,Sheet4!$A$2:$J$578,10,FALSE)</f>
        <v>0.35038333406072242</v>
      </c>
      <c r="K324" t="str">
        <f>VLOOKUP(D324&amp;"-"&amp;E324,Sheet3!$G$2:$N$600,7,FALSE)</f>
        <v>m</v>
      </c>
      <c r="L324">
        <f>VLOOKUP(A324&amp;"-"&amp;E324,Sheet4!$A$2:$J$578,9,FALSE)</f>
        <v>0.64961666593927758</v>
      </c>
      <c r="M324">
        <f t="shared" si="41"/>
        <v>0</v>
      </c>
      <c r="N324">
        <f t="shared" si="42"/>
        <v>64.96166659392776</v>
      </c>
      <c r="O324">
        <f t="shared" si="43"/>
        <v>1</v>
      </c>
      <c r="P324">
        <f t="shared" si="44"/>
        <v>0</v>
      </c>
      <c r="Q324">
        <f t="shared" si="40"/>
        <v>0</v>
      </c>
      <c r="R324" t="str">
        <f t="shared" si="45"/>
        <v>65-1</v>
      </c>
      <c r="S324">
        <f t="shared" si="46"/>
        <v>0</v>
      </c>
      <c r="T324">
        <f t="shared" si="47"/>
        <v>0</v>
      </c>
    </row>
    <row r="325" spans="1:20">
      <c r="A325">
        <v>65</v>
      </c>
      <c r="B325" t="s">
        <v>592</v>
      </c>
      <c r="C325" t="s">
        <v>6</v>
      </c>
      <c r="D325">
        <v>65</v>
      </c>
      <c r="E325">
        <v>2</v>
      </c>
      <c r="F325" t="s">
        <v>594</v>
      </c>
      <c r="G325">
        <v>12</v>
      </c>
      <c r="H325" t="s">
        <v>238</v>
      </c>
      <c r="I325" t="str">
        <f>VLOOKUP(A325&amp;"-"&amp;E325,Sheet2!$N$2:$O$578,2,FALSE)</f>
        <v>m</v>
      </c>
      <c r="J325">
        <f>VLOOKUP(A325&amp;"-"&amp;E325,Sheet4!$A$2:$J$578,10,FALSE)</f>
        <v>0.39977503132475223</v>
      </c>
      <c r="K325" t="str">
        <f>VLOOKUP(D325&amp;"-"&amp;E325,Sheet3!$G$2:$N$600,7,FALSE)</f>
        <v>f</v>
      </c>
      <c r="L325">
        <f>VLOOKUP(A325&amp;"-"&amp;E325,Sheet4!$A$2:$J$578,9,FALSE)</f>
        <v>0.60022496867524777</v>
      </c>
      <c r="M325" t="str">
        <f t="shared" si="41"/>
        <v>--</v>
      </c>
      <c r="N325">
        <f t="shared" si="42"/>
        <v>60.022496867524779</v>
      </c>
      <c r="O325">
        <f t="shared" si="43"/>
        <v>0.96685828819397757</v>
      </c>
      <c r="P325">
        <f t="shared" si="44"/>
        <v>0.96685828819397757</v>
      </c>
      <c r="Q325">
        <f t="shared" si="40"/>
        <v>0.96685828819397757</v>
      </c>
      <c r="R325" t="str">
        <f t="shared" si="45"/>
        <v>65-2</v>
      </c>
      <c r="S325" t="str">
        <f t="shared" si="46"/>
        <v>--</v>
      </c>
      <c r="T325">
        <f t="shared" si="47"/>
        <v>0.96685828819397757</v>
      </c>
    </row>
    <row r="326" spans="1:20">
      <c r="A326">
        <v>66</v>
      </c>
      <c r="B326" t="s">
        <v>595</v>
      </c>
      <c r="C326" t="s">
        <v>3</v>
      </c>
      <c r="D326">
        <v>66</v>
      </c>
      <c r="E326">
        <v>1</v>
      </c>
      <c r="F326" t="s">
        <v>596</v>
      </c>
      <c r="G326">
        <v>7</v>
      </c>
      <c r="H326" t="s">
        <v>31</v>
      </c>
      <c r="I326" t="str">
        <f>VLOOKUP(A326&amp;"-"&amp;E326,Sheet2!$N$2:$O$578,2,FALSE)</f>
        <v>m</v>
      </c>
      <c r="J326">
        <f>VLOOKUP(A326&amp;"-"&amp;E326,Sheet4!$A$2:$J$578,10,FALSE)</f>
        <v>0.50262189872427021</v>
      </c>
      <c r="K326" t="str">
        <f>VLOOKUP(D326&amp;"-"&amp;E326,Sheet3!$G$2:$N$600,7,FALSE)</f>
        <v>m</v>
      </c>
      <c r="L326">
        <f>VLOOKUP(A326&amp;"-"&amp;E326,Sheet4!$A$2:$J$578,9,FALSE)</f>
        <v>0.49737810127572984</v>
      </c>
      <c r="M326">
        <f t="shared" si="41"/>
        <v>0</v>
      </c>
      <c r="N326">
        <f t="shared" si="42"/>
        <v>50.262189872427022</v>
      </c>
      <c r="O326">
        <f t="shared" si="43"/>
        <v>0.5</v>
      </c>
      <c r="P326">
        <f t="shared" si="44"/>
        <v>0</v>
      </c>
      <c r="Q326">
        <f t="shared" si="40"/>
        <v>0</v>
      </c>
      <c r="R326" t="str">
        <f t="shared" si="45"/>
        <v>66-1</v>
      </c>
      <c r="S326">
        <f t="shared" si="46"/>
        <v>0</v>
      </c>
      <c r="T326">
        <f t="shared" si="47"/>
        <v>0</v>
      </c>
    </row>
    <row r="327" spans="1:20">
      <c r="A327">
        <v>66</v>
      </c>
      <c r="B327" t="s">
        <v>595</v>
      </c>
      <c r="C327" t="s">
        <v>6</v>
      </c>
      <c r="D327">
        <v>66</v>
      </c>
      <c r="E327">
        <v>2</v>
      </c>
      <c r="F327" t="s">
        <v>597</v>
      </c>
      <c r="G327">
        <v>8</v>
      </c>
      <c r="H327" t="s">
        <v>598</v>
      </c>
      <c r="I327" t="str">
        <f>VLOOKUP(A327&amp;"-"&amp;E327,Sheet2!$N$2:$O$578,2,FALSE)</f>
        <v>m</v>
      </c>
      <c r="J327">
        <f>VLOOKUP(A327&amp;"-"&amp;E327,Sheet4!$A$2:$J$578,10,FALSE)</f>
        <v>0.52237416351469301</v>
      </c>
      <c r="K327" t="str">
        <f>VLOOKUP(D327&amp;"-"&amp;E327,Sheet3!$G$2:$N$600,7,FALSE)</f>
        <v>f</v>
      </c>
      <c r="L327">
        <f>VLOOKUP(A327&amp;"-"&amp;E327,Sheet4!$A$2:$J$578,9,FALSE)</f>
        <v>0.47762583648530693</v>
      </c>
      <c r="M327" t="str">
        <f t="shared" si="41"/>
        <v>--</v>
      </c>
      <c r="N327">
        <f t="shared" si="42"/>
        <v>52.2374163514693</v>
      </c>
      <c r="O327">
        <f t="shared" si="43"/>
        <v>0.71913915898935576</v>
      </c>
      <c r="P327">
        <f t="shared" si="44"/>
        <v>0.28086084101064424</v>
      </c>
      <c r="Q327">
        <f t="shared" si="40"/>
        <v>0.28086084101064424</v>
      </c>
      <c r="R327" t="str">
        <f t="shared" si="45"/>
        <v>66-2</v>
      </c>
      <c r="S327" t="str">
        <f t="shared" si="46"/>
        <v>--</v>
      </c>
      <c r="T327">
        <f t="shared" si="47"/>
        <v>0.28086084101064424</v>
      </c>
    </row>
    <row r="328" spans="1:20">
      <c r="A328">
        <v>66</v>
      </c>
      <c r="B328" t="s">
        <v>595</v>
      </c>
      <c r="C328" t="s">
        <v>9</v>
      </c>
      <c r="D328">
        <v>66</v>
      </c>
      <c r="E328">
        <v>3</v>
      </c>
      <c r="F328" t="s">
        <v>599</v>
      </c>
      <c r="G328">
        <v>5</v>
      </c>
      <c r="H328" t="s">
        <v>42</v>
      </c>
      <c r="I328" t="str">
        <f>VLOOKUP(A328&amp;"-"&amp;E328,Sheet2!$N$2:$O$578,2,FALSE)</f>
        <v>m</v>
      </c>
      <c r="J328">
        <f>VLOOKUP(A328&amp;"-"&amp;E328,Sheet4!$A$2:$J$578,10,FALSE)</f>
        <v>0.47029840729403677</v>
      </c>
      <c r="K328" t="str">
        <f>VLOOKUP(D328&amp;"-"&amp;E328,Sheet3!$G$2:$N$600,7,FALSE)</f>
        <v>f</v>
      </c>
      <c r="L328">
        <f>VLOOKUP(A328&amp;"-"&amp;E328,Sheet4!$A$2:$J$578,9,FALSE)</f>
        <v>0.52970159270596329</v>
      </c>
      <c r="M328" t="str">
        <f t="shared" si="41"/>
        <v>--</v>
      </c>
      <c r="N328">
        <f t="shared" si="42"/>
        <v>52.970159270596326</v>
      </c>
      <c r="O328">
        <f t="shared" si="43"/>
        <v>0.7659392934591962</v>
      </c>
      <c r="P328">
        <f t="shared" si="44"/>
        <v>0.7659392934591962</v>
      </c>
      <c r="Q328">
        <f t="shared" si="40"/>
        <v>0.7659392934591962</v>
      </c>
      <c r="R328" t="str">
        <f t="shared" si="45"/>
        <v>66-3</v>
      </c>
      <c r="S328" t="str">
        <f t="shared" si="46"/>
        <v>--</v>
      </c>
      <c r="T328">
        <f t="shared" si="47"/>
        <v>0.7659392934591962</v>
      </c>
    </row>
    <row r="329" spans="1:20">
      <c r="A329">
        <v>66</v>
      </c>
      <c r="B329" t="s">
        <v>595</v>
      </c>
      <c r="C329" t="s">
        <v>12</v>
      </c>
      <c r="D329">
        <v>66</v>
      </c>
      <c r="E329">
        <v>4</v>
      </c>
      <c r="F329" t="s">
        <v>600</v>
      </c>
      <c r="G329">
        <v>11</v>
      </c>
      <c r="H329" t="s">
        <v>601</v>
      </c>
      <c r="I329" t="str">
        <f>VLOOKUP(A329&amp;"-"&amp;E329,Sheet2!$N$2:$O$578,2,FALSE)</f>
        <v>f</v>
      </c>
      <c r="J329">
        <f>VLOOKUP(A329&amp;"-"&amp;E329,Sheet4!$A$2:$J$578,10,FALSE)</f>
        <v>0.48127645261653168</v>
      </c>
      <c r="K329" t="str">
        <f>VLOOKUP(D329&amp;"-"&amp;E329,Sheet3!$G$2:$N$600,7,FALSE)</f>
        <v>m</v>
      </c>
      <c r="L329">
        <f>VLOOKUP(A329&amp;"-"&amp;E329,Sheet4!$A$2:$J$578,9,FALSE)</f>
        <v>0.51872354738346838</v>
      </c>
      <c r="M329" t="str">
        <f t="shared" si="41"/>
        <v>--</v>
      </c>
      <c r="N329">
        <f t="shared" si="42"/>
        <v>51.872354738346836</v>
      </c>
      <c r="O329">
        <f t="shared" si="43"/>
        <v>0.689712920790155</v>
      </c>
      <c r="P329">
        <f t="shared" si="44"/>
        <v>0.310287079209845</v>
      </c>
      <c r="Q329">
        <f t="shared" si="40"/>
        <v>0.310287079209845</v>
      </c>
      <c r="R329" t="str">
        <f t="shared" si="45"/>
        <v>66-4</v>
      </c>
      <c r="S329" t="str">
        <f t="shared" si="46"/>
        <v>--</v>
      </c>
      <c r="T329">
        <f t="shared" si="47"/>
        <v>0.310287079209845</v>
      </c>
    </row>
    <row r="330" spans="1:20">
      <c r="A330">
        <v>67</v>
      </c>
      <c r="B330" t="s">
        <v>602</v>
      </c>
      <c r="C330" t="s">
        <v>3</v>
      </c>
      <c r="D330">
        <v>67</v>
      </c>
      <c r="E330">
        <v>1</v>
      </c>
      <c r="F330" t="s">
        <v>603</v>
      </c>
      <c r="G330">
        <v>5</v>
      </c>
      <c r="H330" t="s">
        <v>323</v>
      </c>
      <c r="I330" t="str">
        <f>VLOOKUP(A330&amp;"-"&amp;E330,Sheet2!$N$2:$O$578,2,FALSE)</f>
        <v>f</v>
      </c>
      <c r="J330">
        <f>VLOOKUP(A330&amp;"-"&amp;E330,Sheet4!$A$2:$J$578,10,FALSE)</f>
        <v>0.4343791890080429</v>
      </c>
      <c r="K330" t="str">
        <f>VLOOKUP(D330&amp;"-"&amp;E330,Sheet3!$G$2:$N$600,7,FALSE)</f>
        <v>m</v>
      </c>
      <c r="L330">
        <f>VLOOKUP(A330&amp;"-"&amp;E330,Sheet4!$A$2:$J$578,9,FALSE)</f>
        <v>0.56562081099195716</v>
      </c>
      <c r="M330" t="str">
        <f t="shared" si="41"/>
        <v>--</v>
      </c>
      <c r="N330">
        <f t="shared" si="42"/>
        <v>56.562081099195716</v>
      </c>
      <c r="O330">
        <f t="shared" si="43"/>
        <v>0.89689204746585571</v>
      </c>
      <c r="P330">
        <f t="shared" si="44"/>
        <v>0.10310795253414429</v>
      </c>
      <c r="Q330">
        <f t="shared" si="40"/>
        <v>0.10310795253414429</v>
      </c>
      <c r="R330" t="str">
        <f t="shared" si="45"/>
        <v>67-1</v>
      </c>
      <c r="S330" t="str">
        <f t="shared" si="46"/>
        <v>--</v>
      </c>
      <c r="T330">
        <f t="shared" si="47"/>
        <v>0.10310795253414429</v>
      </c>
    </row>
    <row r="331" spans="1:20">
      <c r="A331">
        <v>67</v>
      </c>
      <c r="B331" t="s">
        <v>602</v>
      </c>
      <c r="C331" t="s">
        <v>6</v>
      </c>
      <c r="D331">
        <v>67</v>
      </c>
      <c r="E331">
        <v>2</v>
      </c>
      <c r="F331" t="s">
        <v>604</v>
      </c>
      <c r="G331">
        <v>14</v>
      </c>
      <c r="H331" t="s">
        <v>605</v>
      </c>
      <c r="I331" t="str">
        <f>VLOOKUP(A331&amp;"-"&amp;E331,Sheet2!$N$2:$O$578,2,FALSE)</f>
        <v>m</v>
      </c>
      <c r="J331">
        <f>VLOOKUP(A331&amp;"-"&amp;E331,Sheet4!$A$2:$J$578,10,FALSE)</f>
        <v>0.48444238169828469</v>
      </c>
      <c r="K331" t="str">
        <f>VLOOKUP(D331&amp;"-"&amp;E331,Sheet3!$G$2:$N$600,7,FALSE)</f>
        <v>m</v>
      </c>
      <c r="L331">
        <f>VLOOKUP(A331&amp;"-"&amp;E331,Sheet4!$A$2:$J$578,9,FALSE)</f>
        <v>0.51555761830171531</v>
      </c>
      <c r="M331">
        <f t="shared" si="41"/>
        <v>0</v>
      </c>
      <c r="N331">
        <f t="shared" si="42"/>
        <v>51.555761830171534</v>
      </c>
      <c r="O331">
        <f t="shared" si="43"/>
        <v>0.65911267558839459</v>
      </c>
      <c r="P331">
        <f t="shared" si="44"/>
        <v>0</v>
      </c>
      <c r="Q331">
        <f t="shared" si="40"/>
        <v>0</v>
      </c>
      <c r="R331" t="str">
        <f t="shared" si="45"/>
        <v>67-2</v>
      </c>
      <c r="S331">
        <f t="shared" si="46"/>
        <v>0</v>
      </c>
      <c r="T331">
        <f t="shared" si="47"/>
        <v>0</v>
      </c>
    </row>
    <row r="332" spans="1:20">
      <c r="A332">
        <v>67</v>
      </c>
      <c r="B332" t="s">
        <v>602</v>
      </c>
      <c r="C332" t="s">
        <v>9</v>
      </c>
      <c r="D332">
        <v>67</v>
      </c>
      <c r="E332">
        <v>3</v>
      </c>
      <c r="F332" t="s">
        <v>606</v>
      </c>
      <c r="G332">
        <v>6</v>
      </c>
      <c r="H332" t="s">
        <v>501</v>
      </c>
      <c r="I332" t="str">
        <f>VLOOKUP(A332&amp;"-"&amp;E332,Sheet2!$N$2:$O$578,2,FALSE)</f>
        <v>m</v>
      </c>
      <c r="J332">
        <f>VLOOKUP(A332&amp;"-"&amp;E332,Sheet4!$A$2:$J$578,10,FALSE)</f>
        <v>0.52384923944556971</v>
      </c>
      <c r="K332" t="str">
        <f>VLOOKUP(D332&amp;"-"&amp;E332,Sheet3!$G$2:$N$600,7,FALSE)</f>
        <v>f</v>
      </c>
      <c r="L332">
        <f>VLOOKUP(A332&amp;"-"&amp;E332,Sheet4!$A$2:$J$578,9,FALSE)</f>
        <v>0.47615076055443029</v>
      </c>
      <c r="M332" t="str">
        <f t="shared" si="41"/>
        <v>--</v>
      </c>
      <c r="N332">
        <f t="shared" si="42"/>
        <v>52.384923944556974</v>
      </c>
      <c r="O332">
        <f t="shared" si="43"/>
        <v>0.72968642718188825</v>
      </c>
      <c r="P332">
        <f t="shared" si="44"/>
        <v>0.27031357281811175</v>
      </c>
      <c r="Q332">
        <f t="shared" si="40"/>
        <v>0.27031357281811175</v>
      </c>
      <c r="R332" t="str">
        <f t="shared" si="45"/>
        <v>67-3</v>
      </c>
      <c r="S332" t="str">
        <f t="shared" si="46"/>
        <v>--</v>
      </c>
      <c r="T332">
        <f t="shared" si="47"/>
        <v>0.27031357281811175</v>
      </c>
    </row>
    <row r="333" spans="1:20">
      <c r="A333">
        <v>67</v>
      </c>
      <c r="B333" t="s">
        <v>602</v>
      </c>
      <c r="C333" t="s">
        <v>12</v>
      </c>
      <c r="D333">
        <v>67</v>
      </c>
      <c r="E333">
        <v>4</v>
      </c>
      <c r="F333" t="s">
        <v>607</v>
      </c>
      <c r="G333">
        <v>7</v>
      </c>
      <c r="H333" t="s">
        <v>565</v>
      </c>
      <c r="I333" t="str">
        <f>VLOOKUP(A333&amp;"-"&amp;E333,Sheet2!$N$2:$O$578,2,FALSE)</f>
        <v>f</v>
      </c>
      <c r="J333">
        <f>VLOOKUP(A333&amp;"-"&amp;E333,Sheet4!$A$2:$J$578,10,FALSE)</f>
        <v>0.66158592939102245</v>
      </c>
      <c r="K333" t="str">
        <f>VLOOKUP(D333&amp;"-"&amp;E333,Sheet3!$G$2:$N$600,7,FALSE)</f>
        <v>f</v>
      </c>
      <c r="L333">
        <f>VLOOKUP(A333&amp;"-"&amp;E333,Sheet4!$A$2:$J$578,9,FALSE)</f>
        <v>0.33841407060897755</v>
      </c>
      <c r="M333">
        <f t="shared" si="41"/>
        <v>1</v>
      </c>
      <c r="N333">
        <f t="shared" si="42"/>
        <v>66.158592939102249</v>
      </c>
      <c r="O333">
        <f t="shared" si="43"/>
        <v>1</v>
      </c>
      <c r="P333">
        <f t="shared" si="44"/>
        <v>1</v>
      </c>
      <c r="Q333">
        <f t="shared" si="40"/>
        <v>1</v>
      </c>
      <c r="R333" t="str">
        <f t="shared" si="45"/>
        <v>67-4</v>
      </c>
      <c r="S333">
        <f t="shared" si="46"/>
        <v>1</v>
      </c>
      <c r="T333">
        <f t="shared" si="47"/>
        <v>1</v>
      </c>
    </row>
    <row r="334" spans="1:20">
      <c r="A334">
        <v>67</v>
      </c>
      <c r="B334" t="s">
        <v>602</v>
      </c>
      <c r="C334" t="s">
        <v>15</v>
      </c>
      <c r="D334">
        <v>67</v>
      </c>
      <c r="E334">
        <v>5</v>
      </c>
      <c r="F334" t="s">
        <v>608</v>
      </c>
      <c r="G334">
        <v>8</v>
      </c>
      <c r="H334" t="s">
        <v>609</v>
      </c>
      <c r="I334" t="str">
        <f>VLOOKUP(A334&amp;"-"&amp;E334,Sheet2!$N$2:$O$578,2,FALSE)</f>
        <v>m</v>
      </c>
      <c r="J334">
        <f>VLOOKUP(A334&amp;"-"&amp;E334,Sheet4!$A$2:$J$578,10,FALSE)</f>
        <v>0.67059796675294181</v>
      </c>
      <c r="K334" t="str">
        <f>VLOOKUP(D334&amp;"-"&amp;E334,Sheet3!$G$2:$N$600,7,FALSE)</f>
        <v>m</v>
      </c>
      <c r="L334">
        <f>VLOOKUP(A334&amp;"-"&amp;E334,Sheet4!$A$2:$J$578,9,FALSE)</f>
        <v>0.32940203324705819</v>
      </c>
      <c r="M334">
        <f t="shared" si="41"/>
        <v>0</v>
      </c>
      <c r="N334">
        <f t="shared" si="42"/>
        <v>67.05979667529418</v>
      </c>
      <c r="O334">
        <f t="shared" si="43"/>
        <v>1</v>
      </c>
      <c r="P334">
        <f t="shared" si="44"/>
        <v>0</v>
      </c>
      <c r="Q334">
        <f t="shared" si="40"/>
        <v>0</v>
      </c>
      <c r="R334" t="str">
        <f t="shared" si="45"/>
        <v>67-5</v>
      </c>
      <c r="S334">
        <f t="shared" si="46"/>
        <v>0</v>
      </c>
      <c r="T334">
        <f t="shared" si="47"/>
        <v>0</v>
      </c>
    </row>
    <row r="335" spans="1:20">
      <c r="A335">
        <v>67</v>
      </c>
      <c r="B335" t="s">
        <v>602</v>
      </c>
      <c r="C335" t="s">
        <v>55</v>
      </c>
      <c r="D335">
        <v>67</v>
      </c>
      <c r="E335">
        <v>6</v>
      </c>
      <c r="F335" t="s">
        <v>610</v>
      </c>
      <c r="G335">
        <v>8</v>
      </c>
      <c r="H335" t="s">
        <v>100</v>
      </c>
      <c r="I335" t="str">
        <f>VLOOKUP(A335&amp;"-"&amp;E335,Sheet2!$N$2:$O$578,2,FALSE)</f>
        <v>m</v>
      </c>
      <c r="J335">
        <f>VLOOKUP(A335&amp;"-"&amp;E335,Sheet4!$A$2:$J$578,10,FALSE)</f>
        <v>0.67506874427131069</v>
      </c>
      <c r="K335" t="str">
        <f>VLOOKUP(D335&amp;"-"&amp;E335,Sheet3!$G$2:$N$600,7,FALSE)</f>
        <v>f</v>
      </c>
      <c r="L335">
        <f>VLOOKUP(A335&amp;"-"&amp;E335,Sheet4!$A$2:$J$578,9,FALSE)</f>
        <v>0.32493125572868925</v>
      </c>
      <c r="M335" t="str">
        <f t="shared" si="41"/>
        <v>--</v>
      </c>
      <c r="N335">
        <f t="shared" si="42"/>
        <v>67.506874427131066</v>
      </c>
      <c r="O335">
        <f t="shared" si="43"/>
        <v>1</v>
      </c>
      <c r="P335">
        <f t="shared" si="44"/>
        <v>0</v>
      </c>
      <c r="Q335">
        <f t="shared" si="40"/>
        <v>0</v>
      </c>
      <c r="R335" t="str">
        <f t="shared" si="45"/>
        <v>67-6</v>
      </c>
      <c r="S335" t="str">
        <f t="shared" si="46"/>
        <v>--</v>
      </c>
      <c r="T335">
        <f t="shared" si="47"/>
        <v>0</v>
      </c>
    </row>
    <row r="336" spans="1:20">
      <c r="A336">
        <v>67</v>
      </c>
      <c r="B336" t="s">
        <v>602</v>
      </c>
      <c r="C336" t="s">
        <v>58</v>
      </c>
      <c r="D336">
        <v>67</v>
      </c>
      <c r="E336">
        <v>7</v>
      </c>
      <c r="F336" t="s">
        <v>611</v>
      </c>
      <c r="G336">
        <v>8</v>
      </c>
      <c r="H336" t="s">
        <v>227</v>
      </c>
      <c r="I336" t="str">
        <f>VLOOKUP(A336&amp;"-"&amp;E336,Sheet2!$N$2:$O$578,2,FALSE)</f>
        <v>m</v>
      </c>
      <c r="J336">
        <f>VLOOKUP(A336&amp;"-"&amp;E336,Sheet4!$A$2:$J$578,10,FALSE)</f>
        <v>0.70331550136849963</v>
      </c>
      <c r="K336" t="str">
        <f>VLOOKUP(D336&amp;"-"&amp;E336,Sheet3!$G$2:$N$600,7,FALSE)</f>
        <v>f</v>
      </c>
      <c r="L336">
        <f>VLOOKUP(A336&amp;"-"&amp;E336,Sheet4!$A$2:$J$578,9,FALSE)</f>
        <v>0.29668449863150037</v>
      </c>
      <c r="M336" t="str">
        <f t="shared" si="41"/>
        <v>--</v>
      </c>
      <c r="N336">
        <f t="shared" si="42"/>
        <v>70.33155013684997</v>
      </c>
      <c r="O336">
        <f t="shared" si="43"/>
        <v>1</v>
      </c>
      <c r="P336">
        <f t="shared" si="44"/>
        <v>0</v>
      </c>
      <c r="Q336">
        <f t="shared" si="40"/>
        <v>0</v>
      </c>
      <c r="R336" t="str">
        <f t="shared" si="45"/>
        <v>67-7</v>
      </c>
      <c r="S336" t="str">
        <f t="shared" si="46"/>
        <v>--</v>
      </c>
      <c r="T336">
        <f t="shared" si="47"/>
        <v>0</v>
      </c>
    </row>
    <row r="337" spans="1:20">
      <c r="A337">
        <v>67</v>
      </c>
      <c r="B337" t="s">
        <v>602</v>
      </c>
      <c r="C337" t="s">
        <v>60</v>
      </c>
      <c r="D337">
        <v>67</v>
      </c>
      <c r="E337">
        <v>8</v>
      </c>
      <c r="F337" t="s">
        <v>612</v>
      </c>
      <c r="G337">
        <v>9</v>
      </c>
      <c r="H337" t="s">
        <v>165</v>
      </c>
      <c r="I337" t="str">
        <f>VLOOKUP(A337&amp;"-"&amp;E337,Sheet2!$N$2:$O$578,2,FALSE)</f>
        <v>m</v>
      </c>
      <c r="J337">
        <f>VLOOKUP(A337&amp;"-"&amp;E337,Sheet4!$A$2:$J$578,10,FALSE)</f>
        <v>0.73072764233502974</v>
      </c>
      <c r="K337" t="str">
        <f>VLOOKUP(D337&amp;"-"&amp;E337,Sheet3!$G$2:$N$600,7,FALSE)</f>
        <v>f</v>
      </c>
      <c r="L337">
        <f>VLOOKUP(A337&amp;"-"&amp;E337,Sheet4!$A$2:$J$578,9,FALSE)</f>
        <v>0.26927235766497021</v>
      </c>
      <c r="M337" t="str">
        <f t="shared" si="41"/>
        <v>--</v>
      </c>
      <c r="N337">
        <f t="shared" si="42"/>
        <v>73.07276423350298</v>
      </c>
      <c r="O337">
        <f t="shared" si="43"/>
        <v>1</v>
      </c>
      <c r="P337">
        <f t="shared" si="44"/>
        <v>0</v>
      </c>
      <c r="Q337">
        <f t="shared" si="40"/>
        <v>0</v>
      </c>
      <c r="R337" t="str">
        <f t="shared" si="45"/>
        <v>67-8</v>
      </c>
      <c r="S337" t="str">
        <f t="shared" si="46"/>
        <v>--</v>
      </c>
      <c r="T337">
        <f t="shared" si="47"/>
        <v>0</v>
      </c>
    </row>
    <row r="338" spans="1:20">
      <c r="A338">
        <v>67</v>
      </c>
      <c r="B338" t="s">
        <v>602</v>
      </c>
      <c r="C338" t="s">
        <v>63</v>
      </c>
      <c r="D338">
        <v>67</v>
      </c>
      <c r="E338">
        <v>9</v>
      </c>
      <c r="F338" t="s">
        <v>613</v>
      </c>
      <c r="G338">
        <v>7</v>
      </c>
      <c r="H338" t="s">
        <v>81</v>
      </c>
      <c r="I338" t="str">
        <f>VLOOKUP(A338&amp;"-"&amp;E338,Sheet2!$N$2:$O$578,2,FALSE)</f>
        <v>f</v>
      </c>
      <c r="J338">
        <f>VLOOKUP(A338&amp;"-"&amp;E338,Sheet4!$A$2:$J$578,10,FALSE)</f>
        <v>0.69822476416846169</v>
      </c>
      <c r="K338" t="str">
        <f>VLOOKUP(D338&amp;"-"&amp;E338,Sheet3!$G$2:$N$600,7,FALSE)</f>
        <v>f</v>
      </c>
      <c r="L338">
        <f>VLOOKUP(A338&amp;"-"&amp;E338,Sheet4!$A$2:$J$578,9,FALSE)</f>
        <v>0.30177523583153831</v>
      </c>
      <c r="M338">
        <f t="shared" si="41"/>
        <v>1</v>
      </c>
      <c r="N338">
        <f t="shared" si="42"/>
        <v>69.822476416846172</v>
      </c>
      <c r="O338">
        <f t="shared" si="43"/>
        <v>1</v>
      </c>
      <c r="P338">
        <f t="shared" si="44"/>
        <v>1</v>
      </c>
      <c r="Q338">
        <f t="shared" si="40"/>
        <v>1</v>
      </c>
      <c r="R338" t="str">
        <f t="shared" si="45"/>
        <v>67-9</v>
      </c>
      <c r="S338">
        <f t="shared" si="46"/>
        <v>1</v>
      </c>
      <c r="T338">
        <f t="shared" si="47"/>
        <v>1</v>
      </c>
    </row>
    <row r="339" spans="1:20">
      <c r="A339">
        <v>68</v>
      </c>
      <c r="B339" t="s">
        <v>614</v>
      </c>
      <c r="C339" t="s">
        <v>3</v>
      </c>
      <c r="D339">
        <v>68</v>
      </c>
      <c r="E339">
        <v>1</v>
      </c>
      <c r="F339" t="s">
        <v>615</v>
      </c>
      <c r="G339">
        <v>5</v>
      </c>
      <c r="H339" t="s">
        <v>47</v>
      </c>
      <c r="I339" t="str">
        <f>VLOOKUP(A339&amp;"-"&amp;E339,Sheet2!$N$2:$O$578,2,FALSE)</f>
        <v>m</v>
      </c>
      <c r="J339">
        <f>VLOOKUP(A339&amp;"-"&amp;E339,Sheet4!$A$2:$J$578,10,FALSE)</f>
        <v>0.61756683033278781</v>
      </c>
      <c r="K339" t="str">
        <f>VLOOKUP(D339&amp;"-"&amp;E339,Sheet3!$G$2:$N$600,7,FALSE)</f>
        <v>f</v>
      </c>
      <c r="L339">
        <f>VLOOKUP(A339&amp;"-"&amp;E339,Sheet4!$A$2:$J$578,9,FALSE)</f>
        <v>0.38243316966721225</v>
      </c>
      <c r="M339" t="str">
        <f t="shared" si="41"/>
        <v>--</v>
      </c>
      <c r="N339">
        <f t="shared" si="42"/>
        <v>61.756683033278783</v>
      </c>
      <c r="O339">
        <f t="shared" si="43"/>
        <v>0.99322248923874956</v>
      </c>
      <c r="P339">
        <f t="shared" si="44"/>
        <v>6.7775107612504382E-3</v>
      </c>
      <c r="Q339">
        <f t="shared" si="40"/>
        <v>6.7775107612504382E-3</v>
      </c>
      <c r="R339" t="str">
        <f t="shared" si="45"/>
        <v>68-1</v>
      </c>
      <c r="S339" t="str">
        <f t="shared" si="46"/>
        <v>--</v>
      </c>
      <c r="T339">
        <f t="shared" si="47"/>
        <v>6.7775107612504382E-3</v>
      </c>
    </row>
    <row r="340" spans="1:20">
      <c r="A340">
        <v>68</v>
      </c>
      <c r="B340" t="s">
        <v>614</v>
      </c>
      <c r="C340" t="s">
        <v>6</v>
      </c>
      <c r="D340">
        <v>68</v>
      </c>
      <c r="E340">
        <v>2</v>
      </c>
      <c r="F340" t="s">
        <v>616</v>
      </c>
      <c r="G340">
        <v>11</v>
      </c>
      <c r="H340" t="s">
        <v>163</v>
      </c>
      <c r="I340" t="str">
        <f>VLOOKUP(A340&amp;"-"&amp;E340,Sheet2!$N$2:$O$578,2,FALSE)</f>
        <v>m</v>
      </c>
      <c r="J340">
        <f>VLOOKUP(A340&amp;"-"&amp;E340,Sheet4!$A$2:$J$578,10,FALSE)</f>
        <v>0.64800011564203008</v>
      </c>
      <c r="K340" t="str">
        <f>VLOOKUP(D340&amp;"-"&amp;E340,Sheet3!$G$2:$N$600,7,FALSE)</f>
        <v>f</v>
      </c>
      <c r="L340">
        <f>VLOOKUP(A340&amp;"-"&amp;E340,Sheet4!$A$2:$J$578,9,FALSE)</f>
        <v>0.35199988435796992</v>
      </c>
      <c r="M340" t="str">
        <f t="shared" si="41"/>
        <v>--</v>
      </c>
      <c r="N340">
        <f t="shared" si="42"/>
        <v>64.800011564203004</v>
      </c>
      <c r="O340">
        <f t="shared" si="43"/>
        <v>1</v>
      </c>
      <c r="P340">
        <f t="shared" si="44"/>
        <v>0</v>
      </c>
      <c r="Q340">
        <f t="shared" si="40"/>
        <v>0</v>
      </c>
      <c r="R340" t="str">
        <f t="shared" si="45"/>
        <v>68-2</v>
      </c>
      <c r="S340" t="str">
        <f t="shared" si="46"/>
        <v>--</v>
      </c>
      <c r="T340">
        <f t="shared" si="47"/>
        <v>0</v>
      </c>
    </row>
    <row r="341" spans="1:20">
      <c r="A341">
        <v>68</v>
      </c>
      <c r="B341" t="s">
        <v>614</v>
      </c>
      <c r="C341" t="s">
        <v>9</v>
      </c>
      <c r="D341">
        <v>68</v>
      </c>
      <c r="E341">
        <v>3</v>
      </c>
      <c r="F341" t="s">
        <v>617</v>
      </c>
      <c r="G341">
        <v>9</v>
      </c>
      <c r="H341" t="s">
        <v>78</v>
      </c>
      <c r="I341" t="str">
        <f>VLOOKUP(A341&amp;"-"&amp;E341,Sheet2!$N$2:$O$578,2,FALSE)</f>
        <v>m</v>
      </c>
      <c r="J341">
        <f>VLOOKUP(A341&amp;"-"&amp;E341,Sheet4!$A$2:$J$578,10,FALSE)</f>
        <v>0.71127076091154884</v>
      </c>
      <c r="K341" t="str">
        <f>VLOOKUP(D341&amp;"-"&amp;E341,Sheet3!$G$2:$N$600,7,FALSE)</f>
        <v>m</v>
      </c>
      <c r="L341">
        <f>VLOOKUP(A341&amp;"-"&amp;E341,Sheet4!$A$2:$J$578,9,FALSE)</f>
        <v>0.28872923908845116</v>
      </c>
      <c r="M341">
        <f t="shared" si="41"/>
        <v>0</v>
      </c>
      <c r="N341">
        <f t="shared" si="42"/>
        <v>71.12707609115489</v>
      </c>
      <c r="O341">
        <f t="shared" si="43"/>
        <v>1</v>
      </c>
      <c r="P341">
        <f t="shared" si="44"/>
        <v>0</v>
      </c>
      <c r="Q341">
        <f t="shared" si="40"/>
        <v>0</v>
      </c>
      <c r="R341" t="str">
        <f t="shared" si="45"/>
        <v>68-3</v>
      </c>
      <c r="S341">
        <f t="shared" si="46"/>
        <v>0</v>
      </c>
      <c r="T341">
        <f t="shared" si="47"/>
        <v>0</v>
      </c>
    </row>
    <row r="342" spans="1:20">
      <c r="A342">
        <v>68</v>
      </c>
      <c r="B342" t="s">
        <v>614</v>
      </c>
      <c r="C342" t="s">
        <v>12</v>
      </c>
      <c r="D342">
        <v>68</v>
      </c>
      <c r="E342">
        <v>4</v>
      </c>
      <c r="F342" t="s">
        <v>618</v>
      </c>
      <c r="G342">
        <v>7</v>
      </c>
      <c r="H342" t="s">
        <v>14</v>
      </c>
      <c r="I342" t="str">
        <f>VLOOKUP(A342&amp;"-"&amp;E342,Sheet2!$N$2:$O$578,2,FALSE)</f>
        <v>m</v>
      </c>
      <c r="J342">
        <f>VLOOKUP(A342&amp;"-"&amp;E342,Sheet4!$A$2:$J$578,10,FALSE)</f>
        <v>0.63038234470994314</v>
      </c>
      <c r="K342" t="str">
        <f>VLOOKUP(D342&amp;"-"&amp;E342,Sheet3!$G$2:$N$600,7,FALSE)</f>
        <v>m</v>
      </c>
      <c r="L342">
        <f>VLOOKUP(A342&amp;"-"&amp;E342,Sheet4!$A$2:$J$578,9,FALSE)</f>
        <v>0.36961765529005691</v>
      </c>
      <c r="M342">
        <f t="shared" si="41"/>
        <v>0</v>
      </c>
      <c r="N342">
        <f t="shared" si="42"/>
        <v>63.038234470994311</v>
      </c>
      <c r="O342">
        <f t="shared" si="43"/>
        <v>1</v>
      </c>
      <c r="P342">
        <f t="shared" si="44"/>
        <v>0</v>
      </c>
      <c r="Q342">
        <f t="shared" si="40"/>
        <v>0</v>
      </c>
      <c r="R342" t="str">
        <f t="shared" si="45"/>
        <v>68-4</v>
      </c>
      <c r="S342">
        <f t="shared" si="46"/>
        <v>0</v>
      </c>
      <c r="T342">
        <f t="shared" si="47"/>
        <v>0</v>
      </c>
    </row>
    <row r="343" spans="1:20">
      <c r="A343">
        <v>68</v>
      </c>
      <c r="B343" t="s">
        <v>614</v>
      </c>
      <c r="C343" t="s">
        <v>15</v>
      </c>
      <c r="D343">
        <v>68</v>
      </c>
      <c r="E343">
        <v>5</v>
      </c>
      <c r="F343" t="s">
        <v>619</v>
      </c>
      <c r="G343">
        <v>8</v>
      </c>
      <c r="H343" t="s">
        <v>620</v>
      </c>
      <c r="I343" t="str">
        <f>VLOOKUP(A343&amp;"-"&amp;E343,Sheet2!$N$2:$O$578,2,FALSE)</f>
        <v>f</v>
      </c>
      <c r="J343">
        <f>VLOOKUP(A343&amp;"-"&amp;E343,Sheet4!$A$2:$J$578,10,FALSE)</f>
        <v>0.58317890982832765</v>
      </c>
      <c r="K343" t="str">
        <f>VLOOKUP(D343&amp;"-"&amp;E343,Sheet3!$G$2:$N$600,7,FALSE)</f>
        <v>m</v>
      </c>
      <c r="L343">
        <f>VLOOKUP(A343&amp;"-"&amp;E343,Sheet4!$A$2:$J$578,9,FALSE)</f>
        <v>0.41682109017167229</v>
      </c>
      <c r="M343" t="str">
        <f t="shared" si="41"/>
        <v>--</v>
      </c>
      <c r="N343">
        <f t="shared" si="42"/>
        <v>58.317890982832765</v>
      </c>
      <c r="O343">
        <f t="shared" si="43"/>
        <v>0.93606112303181321</v>
      </c>
      <c r="P343">
        <f t="shared" si="44"/>
        <v>0.93606112303181321</v>
      </c>
      <c r="Q343">
        <f t="shared" si="40"/>
        <v>0.93606112303181321</v>
      </c>
      <c r="R343" t="str">
        <f t="shared" si="45"/>
        <v>68-5</v>
      </c>
      <c r="S343" t="str">
        <f t="shared" si="46"/>
        <v>--</v>
      </c>
      <c r="T343">
        <f t="shared" si="47"/>
        <v>0.93606112303181321</v>
      </c>
    </row>
    <row r="344" spans="1:20">
      <c r="A344">
        <v>68</v>
      </c>
      <c r="B344" t="s">
        <v>614</v>
      </c>
      <c r="C344" t="s">
        <v>55</v>
      </c>
      <c r="D344">
        <v>68</v>
      </c>
      <c r="E344">
        <v>6</v>
      </c>
      <c r="F344" t="s">
        <v>621</v>
      </c>
      <c r="G344">
        <v>8</v>
      </c>
      <c r="H344" t="s">
        <v>520</v>
      </c>
      <c r="I344" t="str">
        <f>VLOOKUP(A344&amp;"-"&amp;E344,Sheet2!$N$2:$O$578,2,FALSE)</f>
        <v>m</v>
      </c>
      <c r="J344">
        <f>VLOOKUP(A344&amp;"-"&amp;E344,Sheet4!$A$2:$J$578,10,FALSE)</f>
        <v>0.60254528373895433</v>
      </c>
      <c r="K344" t="str">
        <f>VLOOKUP(D344&amp;"-"&amp;E344,Sheet3!$G$2:$N$600,7,FALSE)</f>
        <v>f</v>
      </c>
      <c r="L344">
        <f>VLOOKUP(A344&amp;"-"&amp;E344,Sheet4!$A$2:$J$578,9,FALSE)</f>
        <v>0.39745471626104573</v>
      </c>
      <c r="M344" t="str">
        <f t="shared" si="41"/>
        <v>--</v>
      </c>
      <c r="N344">
        <f t="shared" si="42"/>
        <v>60.254528373895432</v>
      </c>
      <c r="O344">
        <f t="shared" si="43"/>
        <v>0.97063924497878551</v>
      </c>
      <c r="P344">
        <f t="shared" si="44"/>
        <v>2.9360755021214491E-2</v>
      </c>
      <c r="Q344">
        <f t="shared" si="40"/>
        <v>2.9360755021214491E-2</v>
      </c>
      <c r="R344" t="str">
        <f t="shared" si="45"/>
        <v>68-6</v>
      </c>
      <c r="S344" t="str">
        <f t="shared" si="46"/>
        <v>--</v>
      </c>
      <c r="T344">
        <f t="shared" si="47"/>
        <v>2.9360755021214491E-2</v>
      </c>
    </row>
    <row r="345" spans="1:20">
      <c r="A345">
        <v>69</v>
      </c>
      <c r="B345" t="s">
        <v>622</v>
      </c>
      <c r="C345" t="s">
        <v>3</v>
      </c>
      <c r="D345">
        <v>69</v>
      </c>
      <c r="E345">
        <v>1</v>
      </c>
      <c r="F345" t="s">
        <v>623</v>
      </c>
      <c r="G345">
        <v>7</v>
      </c>
      <c r="H345" t="s">
        <v>14</v>
      </c>
      <c r="I345" t="str">
        <f>VLOOKUP(A345&amp;"-"&amp;E345,Sheet2!$N$2:$O$578,2,FALSE)</f>
        <v>m</v>
      </c>
      <c r="J345">
        <f>VLOOKUP(A345&amp;"-"&amp;E345,Sheet4!$A$2:$J$578,10,FALSE)</f>
        <v>0.46019890718974804</v>
      </c>
      <c r="K345" t="str">
        <f>VLOOKUP(D345&amp;"-"&amp;E345,Sheet3!$G$2:$N$600,7,FALSE)</f>
        <v>m</v>
      </c>
      <c r="L345">
        <f>VLOOKUP(A345&amp;"-"&amp;E345,Sheet4!$A$2:$J$578,9,FALSE)</f>
        <v>0.53980109281025201</v>
      </c>
      <c r="M345">
        <f t="shared" si="41"/>
        <v>0</v>
      </c>
      <c r="N345">
        <f t="shared" si="42"/>
        <v>53.9801092810252</v>
      </c>
      <c r="O345">
        <f t="shared" si="43"/>
        <v>0.81429229247175616</v>
      </c>
      <c r="P345">
        <f t="shared" si="44"/>
        <v>0</v>
      </c>
      <c r="Q345">
        <f t="shared" si="40"/>
        <v>0</v>
      </c>
      <c r="R345" t="str">
        <f t="shared" si="45"/>
        <v>69-1</v>
      </c>
      <c r="S345">
        <f t="shared" si="46"/>
        <v>0</v>
      </c>
      <c r="T345">
        <f t="shared" si="47"/>
        <v>0</v>
      </c>
    </row>
    <row r="346" spans="1:20">
      <c r="A346">
        <v>69</v>
      </c>
      <c r="B346" t="s">
        <v>622</v>
      </c>
      <c r="C346" t="s">
        <v>6</v>
      </c>
      <c r="D346">
        <v>69</v>
      </c>
      <c r="E346">
        <v>2</v>
      </c>
      <c r="F346" t="s">
        <v>624</v>
      </c>
      <c r="G346">
        <v>9</v>
      </c>
      <c r="H346" t="s">
        <v>95</v>
      </c>
      <c r="I346" t="str">
        <f>VLOOKUP(A346&amp;"-"&amp;E346,Sheet2!$N$2:$O$578,2,FALSE)</f>
        <v>m</v>
      </c>
      <c r="J346">
        <f>VLOOKUP(A346&amp;"-"&amp;E346,Sheet4!$A$2:$J$578,10,FALSE)</f>
        <v>0.43025403352266789</v>
      </c>
      <c r="K346" t="str">
        <f>VLOOKUP(D346&amp;"-"&amp;E346,Sheet3!$G$2:$N$600,7,FALSE)</f>
        <v>m</v>
      </c>
      <c r="L346">
        <f>VLOOKUP(A346&amp;"-"&amp;E346,Sheet4!$A$2:$J$578,9,FALSE)</f>
        <v>0.56974596647733211</v>
      </c>
      <c r="M346">
        <f t="shared" si="41"/>
        <v>0</v>
      </c>
      <c r="N346">
        <f t="shared" si="42"/>
        <v>56.974596647733208</v>
      </c>
      <c r="O346">
        <f t="shared" si="43"/>
        <v>0.90696374702885052</v>
      </c>
      <c r="P346">
        <f t="shared" si="44"/>
        <v>0</v>
      </c>
      <c r="Q346">
        <f t="shared" si="40"/>
        <v>0</v>
      </c>
      <c r="R346" t="str">
        <f t="shared" si="45"/>
        <v>69-2</v>
      </c>
      <c r="S346">
        <f t="shared" si="46"/>
        <v>0</v>
      </c>
      <c r="T346">
        <f t="shared" si="47"/>
        <v>0</v>
      </c>
    </row>
    <row r="347" spans="1:20">
      <c r="A347">
        <v>69</v>
      </c>
      <c r="B347" t="s">
        <v>622</v>
      </c>
      <c r="C347" t="s">
        <v>9</v>
      </c>
      <c r="D347">
        <v>69</v>
      </c>
      <c r="E347">
        <v>3</v>
      </c>
      <c r="F347" t="s">
        <v>625</v>
      </c>
      <c r="G347">
        <v>6</v>
      </c>
      <c r="H347" t="s">
        <v>249</v>
      </c>
      <c r="I347" t="str">
        <f>VLOOKUP(A347&amp;"-"&amp;E347,Sheet2!$N$2:$O$578,2,FALSE)</f>
        <v>f</v>
      </c>
      <c r="J347">
        <f>VLOOKUP(A347&amp;"-"&amp;E347,Sheet4!$A$2:$J$578,10,FALSE)</f>
        <v>0.43818888721123356</v>
      </c>
      <c r="K347" t="str">
        <f>VLOOKUP(D347&amp;"-"&amp;E347,Sheet3!$G$2:$N$600,7,FALSE)</f>
        <v>m</v>
      </c>
      <c r="L347">
        <f>VLOOKUP(A347&amp;"-"&amp;E347,Sheet4!$A$2:$J$578,9,FALSE)</f>
        <v>0.56181111278876639</v>
      </c>
      <c r="M347" t="str">
        <f t="shared" si="41"/>
        <v>--</v>
      </c>
      <c r="N347">
        <f t="shared" si="42"/>
        <v>56.181111278876642</v>
      </c>
      <c r="O347">
        <f t="shared" si="43"/>
        <v>0.88701148180706224</v>
      </c>
      <c r="P347">
        <f t="shared" si="44"/>
        <v>0.11298851819293776</v>
      </c>
      <c r="Q347">
        <f t="shared" si="40"/>
        <v>0.11298851819293776</v>
      </c>
      <c r="R347" t="str">
        <f t="shared" si="45"/>
        <v>69-3</v>
      </c>
      <c r="S347" t="str">
        <f t="shared" si="46"/>
        <v>--</v>
      </c>
      <c r="T347">
        <f t="shared" si="47"/>
        <v>0.11298851819293776</v>
      </c>
    </row>
    <row r="348" spans="1:20">
      <c r="A348">
        <v>69</v>
      </c>
      <c r="B348" t="s">
        <v>622</v>
      </c>
      <c r="C348" t="s">
        <v>12</v>
      </c>
      <c r="D348">
        <v>69</v>
      </c>
      <c r="E348">
        <v>4</v>
      </c>
      <c r="F348" t="s">
        <v>626</v>
      </c>
      <c r="G348">
        <v>10</v>
      </c>
      <c r="H348" t="s">
        <v>107</v>
      </c>
      <c r="I348" t="str">
        <f>VLOOKUP(A348&amp;"-"&amp;E348,Sheet2!$N$2:$O$578,2,FALSE)</f>
        <v>f</v>
      </c>
      <c r="J348">
        <f>VLOOKUP(A348&amp;"-"&amp;E348,Sheet4!$A$2:$J$578,10,FALSE)</f>
        <v>0.53880171651325059</v>
      </c>
      <c r="K348" t="str">
        <f>VLOOKUP(D348&amp;"-"&amp;E348,Sheet3!$G$2:$N$600,7,FALSE)</f>
        <v>f</v>
      </c>
      <c r="L348">
        <f>VLOOKUP(A348&amp;"-"&amp;E348,Sheet4!$A$2:$J$578,9,FALSE)</f>
        <v>0.46119828348674946</v>
      </c>
      <c r="M348">
        <f t="shared" si="41"/>
        <v>1</v>
      </c>
      <c r="N348">
        <f t="shared" si="42"/>
        <v>53.880171651325057</v>
      </c>
      <c r="O348">
        <f t="shared" si="43"/>
        <v>0.8100912756721983</v>
      </c>
      <c r="P348">
        <f t="shared" si="44"/>
        <v>1</v>
      </c>
      <c r="Q348">
        <f t="shared" si="40"/>
        <v>1</v>
      </c>
      <c r="R348" t="str">
        <f t="shared" si="45"/>
        <v>69-4</v>
      </c>
      <c r="S348">
        <f t="shared" si="46"/>
        <v>1</v>
      </c>
      <c r="T348">
        <f t="shared" si="47"/>
        <v>1</v>
      </c>
    </row>
    <row r="349" spans="1:20">
      <c r="A349">
        <v>69</v>
      </c>
      <c r="B349" t="s">
        <v>622</v>
      </c>
      <c r="C349" t="s">
        <v>15</v>
      </c>
      <c r="D349">
        <v>69</v>
      </c>
      <c r="E349">
        <v>5</v>
      </c>
      <c r="F349" t="s">
        <v>627</v>
      </c>
      <c r="G349">
        <v>9</v>
      </c>
      <c r="H349" t="s">
        <v>83</v>
      </c>
      <c r="I349" t="str">
        <f>VLOOKUP(A349&amp;"-"&amp;E349,Sheet2!$N$2:$O$578,2,FALSE)</f>
        <v>m</v>
      </c>
      <c r="J349">
        <f>VLOOKUP(A349&amp;"-"&amp;E349,Sheet4!$A$2:$J$578,10,FALSE)</f>
        <v>0.6109247430418332</v>
      </c>
      <c r="K349" t="str">
        <f>VLOOKUP(D349&amp;"-"&amp;E349,Sheet3!$G$2:$N$600,7,FALSE)</f>
        <v>m</v>
      </c>
      <c r="L349">
        <f>VLOOKUP(A349&amp;"-"&amp;E349,Sheet4!$A$2:$J$578,9,FALSE)</f>
        <v>0.38907525695816675</v>
      </c>
      <c r="M349">
        <f t="shared" si="41"/>
        <v>0</v>
      </c>
      <c r="N349">
        <f t="shared" si="42"/>
        <v>61.09247430418332</v>
      </c>
      <c r="O349">
        <f t="shared" si="43"/>
        <v>0.98361528985871183</v>
      </c>
      <c r="P349">
        <f t="shared" si="44"/>
        <v>0</v>
      </c>
      <c r="Q349">
        <f t="shared" si="40"/>
        <v>0</v>
      </c>
      <c r="R349" t="str">
        <f t="shared" si="45"/>
        <v>69-5</v>
      </c>
      <c r="S349">
        <f t="shared" si="46"/>
        <v>0</v>
      </c>
      <c r="T349">
        <f t="shared" si="47"/>
        <v>0</v>
      </c>
    </row>
    <row r="350" spans="1:20">
      <c r="A350">
        <v>69</v>
      </c>
      <c r="B350" t="s">
        <v>622</v>
      </c>
      <c r="C350" t="s">
        <v>55</v>
      </c>
      <c r="D350">
        <v>69</v>
      </c>
      <c r="E350">
        <v>6</v>
      </c>
      <c r="F350" t="s">
        <v>628</v>
      </c>
      <c r="G350">
        <v>11</v>
      </c>
      <c r="H350" t="s">
        <v>629</v>
      </c>
      <c r="I350" t="str">
        <f>VLOOKUP(A350&amp;"-"&amp;E350,Sheet2!$N$2:$O$578,2,FALSE)</f>
        <v>f</v>
      </c>
      <c r="J350">
        <f>VLOOKUP(A350&amp;"-"&amp;E350,Sheet4!$A$2:$J$578,10,FALSE)</f>
        <v>0.41987455833375598</v>
      </c>
      <c r="K350" t="str">
        <f>VLOOKUP(D350&amp;"-"&amp;E350,Sheet3!$G$2:$N$600,7,FALSE)</f>
        <v>f</v>
      </c>
      <c r="L350">
        <f>VLOOKUP(A350&amp;"-"&amp;E350,Sheet4!$A$2:$J$578,9,FALSE)</f>
        <v>0.58012544166624402</v>
      </c>
      <c r="M350">
        <f t="shared" si="41"/>
        <v>1</v>
      </c>
      <c r="N350">
        <f t="shared" si="42"/>
        <v>58.012544166624401</v>
      </c>
      <c r="O350">
        <f t="shared" si="43"/>
        <v>0.92988257685061293</v>
      </c>
      <c r="P350">
        <f t="shared" si="44"/>
        <v>1</v>
      </c>
      <c r="Q350">
        <f t="shared" si="40"/>
        <v>1</v>
      </c>
      <c r="R350" t="str">
        <f t="shared" si="45"/>
        <v>69-6</v>
      </c>
      <c r="S350">
        <f t="shared" si="46"/>
        <v>1</v>
      </c>
      <c r="T350">
        <f t="shared" si="47"/>
        <v>1</v>
      </c>
    </row>
    <row r="351" spans="1:20">
      <c r="A351">
        <v>69</v>
      </c>
      <c r="B351" t="s">
        <v>622</v>
      </c>
      <c r="C351" t="s">
        <v>58</v>
      </c>
      <c r="D351">
        <v>69</v>
      </c>
      <c r="E351">
        <v>7</v>
      </c>
      <c r="F351" t="s">
        <v>630</v>
      </c>
      <c r="G351">
        <v>5</v>
      </c>
      <c r="H351" t="s">
        <v>631</v>
      </c>
      <c r="I351" t="str">
        <f>VLOOKUP(A351&amp;"-"&amp;E351,Sheet2!$N$2:$O$578,2,FALSE)</f>
        <v>m</v>
      </c>
      <c r="J351">
        <f>VLOOKUP(A351&amp;"-"&amp;E351,Sheet4!$A$2:$J$578,10,FALSE)</f>
        <v>0.41993646251919797</v>
      </c>
      <c r="K351" t="str">
        <f>VLOOKUP(D351&amp;"-"&amp;E351,Sheet3!$G$2:$N$600,7,FALSE)</f>
        <v>f</v>
      </c>
      <c r="L351">
        <f>VLOOKUP(A351&amp;"-"&amp;E351,Sheet4!$A$2:$J$578,9,FALSE)</f>
        <v>0.58006353748080197</v>
      </c>
      <c r="M351" t="str">
        <f t="shared" si="41"/>
        <v>--</v>
      </c>
      <c r="N351">
        <f t="shared" si="42"/>
        <v>58.006353748080194</v>
      </c>
      <c r="O351">
        <f t="shared" si="43"/>
        <v>0.92975489550825652</v>
      </c>
      <c r="P351">
        <f t="shared" si="44"/>
        <v>0.92975489550825652</v>
      </c>
      <c r="Q351">
        <f t="shared" si="40"/>
        <v>0.92975489550825652</v>
      </c>
      <c r="R351" t="str">
        <f t="shared" si="45"/>
        <v>69-7</v>
      </c>
      <c r="S351" t="str">
        <f t="shared" si="46"/>
        <v>--</v>
      </c>
      <c r="T351">
        <f t="shared" si="47"/>
        <v>0.92975489550825652</v>
      </c>
    </row>
    <row r="352" spans="1:20">
      <c r="A352">
        <v>69</v>
      </c>
      <c r="B352" t="s">
        <v>622</v>
      </c>
      <c r="C352" t="s">
        <v>60</v>
      </c>
      <c r="D352">
        <v>69</v>
      </c>
      <c r="E352">
        <v>8</v>
      </c>
      <c r="F352" t="s">
        <v>632</v>
      </c>
      <c r="G352">
        <v>8</v>
      </c>
      <c r="H352" t="s">
        <v>384</v>
      </c>
      <c r="I352" t="str">
        <f>VLOOKUP(A352&amp;"-"&amp;E352,Sheet2!$N$2:$O$578,2,FALSE)</f>
        <v>m</v>
      </c>
      <c r="J352">
        <f>VLOOKUP(A352&amp;"-"&amp;E352,Sheet4!$A$2:$J$578,10,FALSE)</f>
        <v>0.608450992428893</v>
      </c>
      <c r="K352" t="str">
        <f>VLOOKUP(D352&amp;"-"&amp;E352,Sheet3!$G$2:$N$600,7,FALSE)</f>
        <v>f</v>
      </c>
      <c r="L352">
        <f>VLOOKUP(A352&amp;"-"&amp;E352,Sheet4!$A$2:$J$578,9,FALSE)</f>
        <v>0.391549007571107</v>
      </c>
      <c r="M352" t="str">
        <f t="shared" si="41"/>
        <v>--</v>
      </c>
      <c r="N352">
        <f t="shared" si="42"/>
        <v>60.845099242889297</v>
      </c>
      <c r="O352">
        <f t="shared" si="43"/>
        <v>0.97988943637763004</v>
      </c>
      <c r="P352">
        <f t="shared" si="44"/>
        <v>2.0110563622369959E-2</v>
      </c>
      <c r="Q352">
        <f t="shared" si="40"/>
        <v>2.0110563622369959E-2</v>
      </c>
      <c r="R352" t="str">
        <f t="shared" si="45"/>
        <v>69-8</v>
      </c>
      <c r="S352" t="str">
        <f t="shared" si="46"/>
        <v>--</v>
      </c>
      <c r="T352">
        <f t="shared" si="47"/>
        <v>2.0110563622369959E-2</v>
      </c>
    </row>
    <row r="353" spans="1:20">
      <c r="A353">
        <v>69</v>
      </c>
      <c r="B353" t="s">
        <v>622</v>
      </c>
      <c r="C353" t="s">
        <v>63</v>
      </c>
      <c r="D353">
        <v>69</v>
      </c>
      <c r="E353">
        <v>9</v>
      </c>
      <c r="F353" t="s">
        <v>633</v>
      </c>
      <c r="G353">
        <v>8</v>
      </c>
      <c r="H353" t="s">
        <v>62</v>
      </c>
      <c r="I353" t="str">
        <f>VLOOKUP(A353&amp;"-"&amp;E353,Sheet2!$N$2:$O$578,2,FALSE)</f>
        <v>m</v>
      </c>
      <c r="J353">
        <f>VLOOKUP(A353&amp;"-"&amp;E353,Sheet4!$A$2:$J$578,10,FALSE)</f>
        <v>0.60670236088947216</v>
      </c>
      <c r="K353" t="str">
        <f>VLOOKUP(D353&amp;"-"&amp;E353,Sheet3!$G$2:$N$600,7,FALSE)</f>
        <v>m</v>
      </c>
      <c r="L353">
        <f>VLOOKUP(A353&amp;"-"&amp;E353,Sheet4!$A$2:$J$578,9,FALSE)</f>
        <v>0.39329763911052779</v>
      </c>
      <c r="M353">
        <f t="shared" si="41"/>
        <v>0</v>
      </c>
      <c r="N353">
        <f t="shared" si="42"/>
        <v>60.670236088947213</v>
      </c>
      <c r="O353">
        <f t="shared" si="43"/>
        <v>0.97720409323467172</v>
      </c>
      <c r="P353">
        <f t="shared" si="44"/>
        <v>0</v>
      </c>
      <c r="Q353">
        <f t="shared" si="40"/>
        <v>0</v>
      </c>
      <c r="R353" t="str">
        <f t="shared" si="45"/>
        <v>69-9</v>
      </c>
      <c r="S353">
        <f t="shared" si="46"/>
        <v>0</v>
      </c>
      <c r="T353">
        <f t="shared" si="47"/>
        <v>0</v>
      </c>
    </row>
    <row r="354" spans="1:20">
      <c r="A354">
        <v>69</v>
      </c>
      <c r="B354" t="s">
        <v>622</v>
      </c>
      <c r="C354" t="s">
        <v>120</v>
      </c>
      <c r="D354">
        <v>69</v>
      </c>
      <c r="E354">
        <v>10</v>
      </c>
      <c r="F354" t="s">
        <v>634</v>
      </c>
      <c r="G354">
        <v>11</v>
      </c>
      <c r="H354" t="s">
        <v>410</v>
      </c>
      <c r="I354" t="str">
        <f>VLOOKUP(A354&amp;"-"&amp;E354,Sheet2!$N$2:$O$578,2,FALSE)</f>
        <v>m</v>
      </c>
      <c r="J354">
        <f>VLOOKUP(A354&amp;"-"&amp;E354,Sheet4!$A$2:$J$578,10,FALSE)</f>
        <v>0.60308647129219894</v>
      </c>
      <c r="K354" t="str">
        <f>VLOOKUP(D354&amp;"-"&amp;E354,Sheet3!$G$2:$N$600,7,FALSE)</f>
        <v>f</v>
      </c>
      <c r="L354">
        <f>VLOOKUP(A354&amp;"-"&amp;E354,Sheet4!$A$2:$J$578,9,FALSE)</f>
        <v>0.39691352870780106</v>
      </c>
      <c r="M354" t="str">
        <f t="shared" si="41"/>
        <v>--</v>
      </c>
      <c r="N354">
        <f t="shared" si="42"/>
        <v>60.308647129219892</v>
      </c>
      <c r="O354">
        <f t="shared" si="43"/>
        <v>0.97150880318688759</v>
      </c>
      <c r="P354">
        <f t="shared" si="44"/>
        <v>2.8491196813112407E-2</v>
      </c>
      <c r="Q354">
        <f t="shared" si="40"/>
        <v>2.8491196813112407E-2</v>
      </c>
      <c r="R354" t="str">
        <f t="shared" si="45"/>
        <v>69-10</v>
      </c>
      <c r="S354" t="str">
        <f t="shared" si="46"/>
        <v>--</v>
      </c>
      <c r="T354">
        <f t="shared" si="47"/>
        <v>2.8491196813112407E-2</v>
      </c>
    </row>
    <row r="355" spans="1:20">
      <c r="A355">
        <v>69</v>
      </c>
      <c r="B355" t="s">
        <v>622</v>
      </c>
      <c r="C355" t="s">
        <v>123</v>
      </c>
      <c r="D355">
        <v>69</v>
      </c>
      <c r="E355">
        <v>11</v>
      </c>
      <c r="F355" t="s">
        <v>635</v>
      </c>
      <c r="G355">
        <v>8</v>
      </c>
      <c r="H355" t="s">
        <v>636</v>
      </c>
      <c r="I355" t="str">
        <f>VLOOKUP(A355&amp;"-"&amp;E355,Sheet2!$N$2:$O$578,2,FALSE)</f>
        <v>m</v>
      </c>
      <c r="J355">
        <f>VLOOKUP(A355&amp;"-"&amp;E355,Sheet4!$A$2:$J$578,10,FALSE)</f>
        <v>0.53299687717376831</v>
      </c>
      <c r="K355" t="str">
        <f>VLOOKUP(D355&amp;"-"&amp;E355,Sheet3!$G$2:$N$600,7,FALSE)</f>
        <v>f</v>
      </c>
      <c r="L355">
        <f>VLOOKUP(A355&amp;"-"&amp;E355,Sheet4!$A$2:$J$578,9,FALSE)</f>
        <v>0.46700312282623174</v>
      </c>
      <c r="M355" t="str">
        <f t="shared" si="41"/>
        <v>--</v>
      </c>
      <c r="N355">
        <f t="shared" si="42"/>
        <v>53.299687717376834</v>
      </c>
      <c r="O355">
        <f t="shared" si="43"/>
        <v>0.78332035799453492</v>
      </c>
      <c r="P355">
        <f t="shared" si="44"/>
        <v>0.21667964200546508</v>
      </c>
      <c r="Q355">
        <f t="shared" si="40"/>
        <v>0.21667964200546508</v>
      </c>
      <c r="R355" t="str">
        <f t="shared" si="45"/>
        <v>69-11</v>
      </c>
      <c r="S355" t="str">
        <f t="shared" si="46"/>
        <v>--</v>
      </c>
      <c r="T355">
        <f t="shared" si="47"/>
        <v>0.21667964200546508</v>
      </c>
    </row>
    <row r="356" spans="1:20">
      <c r="A356">
        <v>69</v>
      </c>
      <c r="B356" t="s">
        <v>622</v>
      </c>
      <c r="C356" t="s">
        <v>125</v>
      </c>
      <c r="D356">
        <v>69</v>
      </c>
      <c r="E356">
        <v>12</v>
      </c>
      <c r="F356" t="s">
        <v>637</v>
      </c>
      <c r="G356">
        <v>7</v>
      </c>
      <c r="H356" t="s">
        <v>14</v>
      </c>
      <c r="I356" t="str">
        <f>VLOOKUP(A356&amp;"-"&amp;E356,Sheet2!$N$2:$O$578,2,FALSE)</f>
        <v>m</v>
      </c>
      <c r="J356">
        <f>VLOOKUP(A356&amp;"-"&amp;E356,Sheet4!$A$2:$J$578,10,FALSE)</f>
        <v>0.53844750978181577</v>
      </c>
      <c r="K356" t="str">
        <f>VLOOKUP(D356&amp;"-"&amp;E356,Sheet3!$G$2:$N$600,7,FALSE)</f>
        <v>f</v>
      </c>
      <c r="L356">
        <f>VLOOKUP(A356&amp;"-"&amp;E356,Sheet4!$A$2:$J$578,9,FALSE)</f>
        <v>0.46155249021818423</v>
      </c>
      <c r="M356" t="str">
        <f t="shared" si="41"/>
        <v>--</v>
      </c>
      <c r="N356">
        <f t="shared" si="42"/>
        <v>53.84475097818158</v>
      </c>
      <c r="O356">
        <f t="shared" si="43"/>
        <v>0.80857629966721123</v>
      </c>
      <c r="P356">
        <f t="shared" si="44"/>
        <v>0.19142370033278877</v>
      </c>
      <c r="Q356">
        <f t="shared" si="40"/>
        <v>0.19142370033278877</v>
      </c>
      <c r="R356" t="str">
        <f t="shared" si="45"/>
        <v>69-12</v>
      </c>
      <c r="S356" t="str">
        <f t="shared" si="46"/>
        <v>--</v>
      </c>
      <c r="T356">
        <f t="shared" si="47"/>
        <v>0.19142370033278877</v>
      </c>
    </row>
    <row r="357" spans="1:20">
      <c r="A357">
        <v>69</v>
      </c>
      <c r="B357" t="s">
        <v>622</v>
      </c>
      <c r="C357" t="s">
        <v>128</v>
      </c>
      <c r="D357">
        <v>69</v>
      </c>
      <c r="E357">
        <v>13</v>
      </c>
      <c r="F357" t="s">
        <v>638</v>
      </c>
      <c r="G357">
        <v>9</v>
      </c>
      <c r="H357" t="s">
        <v>83</v>
      </c>
      <c r="I357" t="str">
        <f>VLOOKUP(A357&amp;"-"&amp;E357,Sheet2!$N$2:$O$578,2,FALSE)</f>
        <v>m</v>
      </c>
      <c r="J357">
        <f>VLOOKUP(A357&amp;"-"&amp;E357,Sheet4!$A$2:$J$578,10,FALSE)</f>
        <v>0.5600505893989266</v>
      </c>
      <c r="K357" t="str">
        <f>VLOOKUP(D357&amp;"-"&amp;E357,Sheet3!$G$2:$N$600,7,FALSE)</f>
        <v>f</v>
      </c>
      <c r="L357">
        <f>VLOOKUP(A357&amp;"-"&amp;E357,Sheet4!$A$2:$J$578,9,FALSE)</f>
        <v>0.4399494106010734</v>
      </c>
      <c r="M357" t="str">
        <f t="shared" si="41"/>
        <v>--</v>
      </c>
      <c r="N357">
        <f t="shared" si="42"/>
        <v>56.005058939892663</v>
      </c>
      <c r="O357">
        <f t="shared" si="43"/>
        <v>0.88223789510641448</v>
      </c>
      <c r="P357">
        <f t="shared" si="44"/>
        <v>0.11776210489358552</v>
      </c>
      <c r="Q357">
        <f t="shared" si="40"/>
        <v>0.11776210489358552</v>
      </c>
      <c r="R357" t="str">
        <f t="shared" si="45"/>
        <v>69-13</v>
      </c>
      <c r="S357" t="str">
        <f t="shared" si="46"/>
        <v>--</v>
      </c>
      <c r="T357">
        <f t="shared" si="47"/>
        <v>0.11776210489358552</v>
      </c>
    </row>
    <row r="358" spans="1:20">
      <c r="A358">
        <v>69</v>
      </c>
      <c r="B358" t="s">
        <v>622</v>
      </c>
      <c r="C358" t="s">
        <v>130</v>
      </c>
      <c r="D358">
        <v>69</v>
      </c>
      <c r="E358">
        <v>14</v>
      </c>
      <c r="F358" t="s">
        <v>639</v>
      </c>
      <c r="G358">
        <v>11</v>
      </c>
      <c r="H358" t="s">
        <v>410</v>
      </c>
      <c r="I358" t="str">
        <f>VLOOKUP(A358&amp;"-"&amp;E358,Sheet2!$N$2:$O$578,2,FALSE)</f>
        <v>m</v>
      </c>
      <c r="J358">
        <f>VLOOKUP(A358&amp;"-"&amp;E358,Sheet4!$A$2:$J$578,10,FALSE)</f>
        <v>0.38659341943778858</v>
      </c>
      <c r="K358" t="str">
        <f>VLOOKUP(D358&amp;"-"&amp;E358,Sheet3!$G$2:$N$600,7,FALSE)</f>
        <v>m</v>
      </c>
      <c r="L358">
        <f>VLOOKUP(A358&amp;"-"&amp;E358,Sheet4!$A$2:$J$578,9,FALSE)</f>
        <v>0.61340658056221142</v>
      </c>
      <c r="M358">
        <f t="shared" si="41"/>
        <v>0</v>
      </c>
      <c r="N358">
        <f t="shared" si="42"/>
        <v>61.340658056221145</v>
      </c>
      <c r="O358">
        <f t="shared" si="43"/>
        <v>0.98727074269899151</v>
      </c>
      <c r="P358">
        <f t="shared" si="44"/>
        <v>0</v>
      </c>
      <c r="Q358">
        <f t="shared" si="40"/>
        <v>0</v>
      </c>
      <c r="R358" t="str">
        <f t="shared" si="45"/>
        <v>69-14</v>
      </c>
      <c r="S358">
        <f t="shared" si="46"/>
        <v>0</v>
      </c>
      <c r="T358">
        <f t="shared" si="47"/>
        <v>0</v>
      </c>
    </row>
    <row r="359" spans="1:20">
      <c r="A359">
        <v>70</v>
      </c>
      <c r="B359" t="s">
        <v>640</v>
      </c>
      <c r="C359" t="s">
        <v>3</v>
      </c>
      <c r="D359">
        <v>70</v>
      </c>
      <c r="E359">
        <v>1</v>
      </c>
      <c r="F359" t="s">
        <v>641</v>
      </c>
      <c r="G359">
        <v>6</v>
      </c>
      <c r="H359" t="s">
        <v>102</v>
      </c>
      <c r="I359" t="str">
        <f>VLOOKUP(A359&amp;"-"&amp;E359,Sheet2!$N$2:$O$578,2,FALSE)</f>
        <v>m</v>
      </c>
      <c r="J359">
        <f>VLOOKUP(A359&amp;"-"&amp;E359,Sheet4!$A$2:$J$578,10,FALSE)</f>
        <v>0.51963409515262926</v>
      </c>
      <c r="K359" t="str">
        <f>VLOOKUP(D359&amp;"-"&amp;E359,Sheet3!$G$2:$N$600,7,FALSE)</f>
        <v>f</v>
      </c>
      <c r="L359">
        <f>VLOOKUP(A359&amp;"-"&amp;E359,Sheet4!$A$2:$J$578,9,FALSE)</f>
        <v>0.48036590484737079</v>
      </c>
      <c r="M359" t="str">
        <f t="shared" si="41"/>
        <v>--</v>
      </c>
      <c r="N359">
        <f t="shared" si="42"/>
        <v>51.963409515262924</v>
      </c>
      <c r="O359">
        <f t="shared" si="43"/>
        <v>0.69755755074841763</v>
      </c>
      <c r="P359">
        <f t="shared" si="44"/>
        <v>0.30244244925158237</v>
      </c>
      <c r="Q359">
        <f t="shared" si="40"/>
        <v>0.30244244925158237</v>
      </c>
      <c r="R359" t="str">
        <f t="shared" si="45"/>
        <v>70-1</v>
      </c>
      <c r="S359" t="str">
        <f t="shared" si="46"/>
        <v>--</v>
      </c>
      <c r="T359">
        <f t="shared" si="47"/>
        <v>0.30244244925158237</v>
      </c>
    </row>
    <row r="360" spans="1:20">
      <c r="A360">
        <v>70</v>
      </c>
      <c r="B360" t="s">
        <v>640</v>
      </c>
      <c r="C360" t="s">
        <v>6</v>
      </c>
      <c r="D360">
        <v>70</v>
      </c>
      <c r="E360">
        <v>2</v>
      </c>
      <c r="F360" t="s">
        <v>642</v>
      </c>
      <c r="G360">
        <v>7</v>
      </c>
      <c r="H360" t="s">
        <v>14</v>
      </c>
      <c r="I360" t="str">
        <f>VLOOKUP(A360&amp;"-"&amp;E360,Sheet2!$N$2:$O$578,2,FALSE)</f>
        <v>m</v>
      </c>
      <c r="J360">
        <f>VLOOKUP(A360&amp;"-"&amp;E360,Sheet4!$A$2:$J$578,10,FALSE)</f>
        <v>0.48764914916360907</v>
      </c>
      <c r="K360" t="str">
        <f>VLOOKUP(D360&amp;"-"&amp;E360,Sheet3!$G$2:$N$600,7,FALSE)</f>
        <v>m</v>
      </c>
      <c r="L360">
        <f>VLOOKUP(A360&amp;"-"&amp;E360,Sheet4!$A$2:$J$578,9,FALSE)</f>
        <v>0.51235085083639098</v>
      </c>
      <c r="M360">
        <f t="shared" si="41"/>
        <v>0</v>
      </c>
      <c r="N360">
        <f t="shared" si="42"/>
        <v>51.235085083639099</v>
      </c>
      <c r="O360">
        <f t="shared" si="43"/>
        <v>0.6209803050936622</v>
      </c>
      <c r="P360">
        <f t="shared" si="44"/>
        <v>0</v>
      </c>
      <c r="Q360">
        <f t="shared" si="40"/>
        <v>0</v>
      </c>
      <c r="R360" t="str">
        <f t="shared" si="45"/>
        <v>70-2</v>
      </c>
      <c r="S360">
        <f t="shared" si="46"/>
        <v>0</v>
      </c>
      <c r="T360">
        <f t="shared" si="47"/>
        <v>0</v>
      </c>
    </row>
    <row r="361" spans="1:20">
      <c r="A361">
        <v>71</v>
      </c>
      <c r="B361" t="s">
        <v>643</v>
      </c>
      <c r="C361" t="s">
        <v>3</v>
      </c>
      <c r="D361">
        <v>71</v>
      </c>
      <c r="E361">
        <v>1</v>
      </c>
      <c r="F361" t="s">
        <v>644</v>
      </c>
      <c r="G361">
        <v>7</v>
      </c>
      <c r="H361" t="s">
        <v>299</v>
      </c>
      <c r="I361" t="str">
        <f>VLOOKUP(A361&amp;"-"&amp;E361,Sheet2!$N$2:$O$578,2,FALSE)</f>
        <v>m</v>
      </c>
      <c r="J361">
        <f>VLOOKUP(A361&amp;"-"&amp;E361,Sheet4!$A$2:$J$578,10,FALSE)</f>
        <v>0.51200549649237004</v>
      </c>
      <c r="K361" t="str">
        <f>VLOOKUP(D361&amp;"-"&amp;E361,Sheet3!$G$2:$N$600,7,FALSE)</f>
        <v>m</v>
      </c>
      <c r="L361">
        <f>VLOOKUP(A361&amp;"-"&amp;E361,Sheet4!$A$2:$J$578,9,FALSE)</f>
        <v>0.48799450350763002</v>
      </c>
      <c r="M361">
        <f t="shared" si="41"/>
        <v>0</v>
      </c>
      <c r="N361">
        <f t="shared" si="42"/>
        <v>51.200549649237004</v>
      </c>
      <c r="O361">
        <f t="shared" si="43"/>
        <v>0.61629517223633445</v>
      </c>
      <c r="P361">
        <f t="shared" si="44"/>
        <v>0</v>
      </c>
      <c r="Q361">
        <f t="shared" si="40"/>
        <v>0</v>
      </c>
      <c r="R361" t="str">
        <f t="shared" si="45"/>
        <v>71-1</v>
      </c>
      <c r="S361">
        <f t="shared" si="46"/>
        <v>0</v>
      </c>
      <c r="T361">
        <f t="shared" si="47"/>
        <v>0</v>
      </c>
    </row>
    <row r="362" spans="1:20">
      <c r="A362">
        <v>71</v>
      </c>
      <c r="B362" t="s">
        <v>643</v>
      </c>
      <c r="C362" t="s">
        <v>6</v>
      </c>
      <c r="D362">
        <v>71</v>
      </c>
      <c r="E362">
        <v>2</v>
      </c>
      <c r="F362" t="s">
        <v>645</v>
      </c>
      <c r="G362">
        <v>10</v>
      </c>
      <c r="H362" t="s">
        <v>158</v>
      </c>
      <c r="I362" t="str">
        <f>VLOOKUP(A362&amp;"-"&amp;E362,Sheet2!$N$2:$O$578,2,FALSE)</f>
        <v>m</v>
      </c>
      <c r="J362">
        <f>VLOOKUP(A362&amp;"-"&amp;E362,Sheet4!$A$2:$J$578,10,FALSE)</f>
        <v>0.49120803101722998</v>
      </c>
      <c r="K362" t="str">
        <f>VLOOKUP(D362&amp;"-"&amp;E362,Sheet3!$G$2:$N$600,7,FALSE)</f>
        <v>m</v>
      </c>
      <c r="L362">
        <f>VLOOKUP(A362&amp;"-"&amp;E362,Sheet4!$A$2:$J$578,9,FALSE)</f>
        <v>0.50879196898277002</v>
      </c>
      <c r="M362">
        <f t="shared" si="41"/>
        <v>0</v>
      </c>
      <c r="N362">
        <f t="shared" si="42"/>
        <v>50.879196898277002</v>
      </c>
      <c r="O362">
        <f t="shared" si="43"/>
        <v>0.56483109409366916</v>
      </c>
      <c r="P362">
        <f t="shared" si="44"/>
        <v>0</v>
      </c>
      <c r="Q362">
        <f t="shared" si="40"/>
        <v>0</v>
      </c>
      <c r="R362" t="str">
        <f t="shared" si="45"/>
        <v>71-2</v>
      </c>
      <c r="S362">
        <f t="shared" si="46"/>
        <v>0</v>
      </c>
      <c r="T362">
        <f t="shared" si="47"/>
        <v>0</v>
      </c>
    </row>
    <row r="363" spans="1:20">
      <c r="A363">
        <v>71</v>
      </c>
      <c r="B363" t="s">
        <v>643</v>
      </c>
      <c r="C363" t="s">
        <v>9</v>
      </c>
      <c r="D363">
        <v>71</v>
      </c>
      <c r="E363">
        <v>3</v>
      </c>
      <c r="F363" t="s">
        <v>646</v>
      </c>
      <c r="G363">
        <v>10</v>
      </c>
      <c r="H363" t="s">
        <v>316</v>
      </c>
      <c r="I363" t="str">
        <f>VLOOKUP(A363&amp;"-"&amp;E363,Sheet2!$N$2:$O$578,2,FALSE)</f>
        <v>m</v>
      </c>
      <c r="J363">
        <f>VLOOKUP(A363&amp;"-"&amp;E363,Sheet4!$A$2:$J$578,10,FALSE)</f>
        <v>0.48006777427401515</v>
      </c>
      <c r="K363" t="str">
        <f>VLOOKUP(D363&amp;"-"&amp;E363,Sheet3!$G$2:$N$600,7,FALSE)</f>
        <v>m</v>
      </c>
      <c r="L363">
        <f>VLOOKUP(A363&amp;"-"&amp;E363,Sheet4!$A$2:$J$578,9,FALSE)</f>
        <v>0.51993222572598485</v>
      </c>
      <c r="M363">
        <f t="shared" si="41"/>
        <v>0</v>
      </c>
      <c r="N363">
        <f t="shared" si="42"/>
        <v>51.993222572598484</v>
      </c>
      <c r="O363">
        <f t="shared" si="43"/>
        <v>0.70004714804958545</v>
      </c>
      <c r="P363">
        <f t="shared" si="44"/>
        <v>0</v>
      </c>
      <c r="Q363">
        <f t="shared" si="40"/>
        <v>0</v>
      </c>
      <c r="R363" t="str">
        <f t="shared" si="45"/>
        <v>71-3</v>
      </c>
      <c r="S363">
        <f t="shared" si="46"/>
        <v>0</v>
      </c>
      <c r="T363">
        <f t="shared" si="47"/>
        <v>0</v>
      </c>
    </row>
    <row r="364" spans="1:20">
      <c r="A364">
        <v>71</v>
      </c>
      <c r="B364" t="s">
        <v>643</v>
      </c>
      <c r="C364" t="s">
        <v>12</v>
      </c>
      <c r="D364">
        <v>71</v>
      </c>
      <c r="E364">
        <v>4</v>
      </c>
      <c r="F364" t="s">
        <v>647</v>
      </c>
      <c r="G364">
        <v>7</v>
      </c>
      <c r="H364" t="s">
        <v>334</v>
      </c>
      <c r="I364" t="str">
        <f>VLOOKUP(A364&amp;"-"&amp;E364,Sheet2!$N$2:$O$578,2,FALSE)</f>
        <v>m</v>
      </c>
      <c r="J364">
        <f>VLOOKUP(A364&amp;"-"&amp;E364,Sheet4!$A$2:$J$578,10,FALSE)</f>
        <v>0.48998766714267167</v>
      </c>
      <c r="K364" t="str">
        <f>VLOOKUP(D364&amp;"-"&amp;E364,Sheet3!$G$2:$N$600,7,FALSE)</f>
        <v>f</v>
      </c>
      <c r="L364">
        <f>VLOOKUP(A364&amp;"-"&amp;E364,Sheet4!$A$2:$J$578,9,FALSE)</f>
        <v>0.51001233285732828</v>
      </c>
      <c r="M364" t="str">
        <f t="shared" si="41"/>
        <v>--</v>
      </c>
      <c r="N364">
        <f t="shared" si="42"/>
        <v>51.00123328573283</v>
      </c>
      <c r="O364">
        <f t="shared" si="43"/>
        <v>0.58630361327218372</v>
      </c>
      <c r="P364">
        <f t="shared" si="44"/>
        <v>0.58630361327218372</v>
      </c>
      <c r="Q364">
        <f t="shared" si="40"/>
        <v>0.58630361327218372</v>
      </c>
      <c r="R364" t="str">
        <f t="shared" si="45"/>
        <v>71-4</v>
      </c>
      <c r="S364" t="str">
        <f t="shared" si="46"/>
        <v>--</v>
      </c>
      <c r="T364">
        <f t="shared" si="47"/>
        <v>0.58630361327218372</v>
      </c>
    </row>
    <row r="365" spans="1:20">
      <c r="A365">
        <v>71</v>
      </c>
      <c r="B365" t="s">
        <v>643</v>
      </c>
      <c r="C365" t="s">
        <v>15</v>
      </c>
      <c r="D365">
        <v>71</v>
      </c>
      <c r="E365">
        <v>5</v>
      </c>
      <c r="F365" t="s">
        <v>648</v>
      </c>
      <c r="G365">
        <v>9</v>
      </c>
      <c r="H365" t="s">
        <v>25</v>
      </c>
      <c r="I365" t="str">
        <f>VLOOKUP(A365&amp;"-"&amp;E365,Sheet2!$N$2:$O$578,2,FALSE)</f>
        <v>f</v>
      </c>
      <c r="J365">
        <f>VLOOKUP(A365&amp;"-"&amp;E365,Sheet4!$A$2:$J$578,10,FALSE)</f>
        <v>0.44068074208629882</v>
      </c>
      <c r="K365" t="str">
        <f>VLOOKUP(D365&amp;"-"&amp;E365,Sheet3!$G$2:$N$600,7,FALSE)</f>
        <v>m</v>
      </c>
      <c r="L365">
        <f>VLOOKUP(A365&amp;"-"&amp;E365,Sheet4!$A$2:$J$578,9,FALSE)</f>
        <v>0.55931925791370118</v>
      </c>
      <c r="M365" t="str">
        <f t="shared" si="41"/>
        <v>--</v>
      </c>
      <c r="N365">
        <f t="shared" si="42"/>
        <v>55.931925791370119</v>
      </c>
      <c r="O365">
        <f t="shared" si="43"/>
        <v>0.88021364064463559</v>
      </c>
      <c r="P365">
        <f t="shared" si="44"/>
        <v>0.11978635935536441</v>
      </c>
      <c r="Q365">
        <f t="shared" si="40"/>
        <v>0.11978635935536441</v>
      </c>
      <c r="R365" t="str">
        <f t="shared" si="45"/>
        <v>71-5</v>
      </c>
      <c r="S365" t="str">
        <f t="shared" si="46"/>
        <v>--</v>
      </c>
      <c r="T365">
        <f t="shared" si="47"/>
        <v>0.11978635935536441</v>
      </c>
    </row>
    <row r="366" spans="1:20">
      <c r="A366">
        <v>72</v>
      </c>
      <c r="B366" t="s">
        <v>649</v>
      </c>
      <c r="C366" t="s">
        <v>3</v>
      </c>
      <c r="D366">
        <v>72</v>
      </c>
      <c r="E366">
        <v>1</v>
      </c>
      <c r="F366" t="s">
        <v>650</v>
      </c>
      <c r="G366">
        <v>9</v>
      </c>
      <c r="H366" t="s">
        <v>651</v>
      </c>
      <c r="I366" t="str">
        <f>VLOOKUP(A366&amp;"-"&amp;E366,Sheet2!$N$2:$O$578,2,FALSE)</f>
        <v>f</v>
      </c>
      <c r="J366">
        <f>VLOOKUP(A366&amp;"-"&amp;E366,Sheet4!$A$2:$J$578,10,FALSE)</f>
        <v>0.49631763752588459</v>
      </c>
      <c r="K366" t="str">
        <f>VLOOKUP(D366&amp;"-"&amp;E366,Sheet3!$G$2:$N$600,7,FALSE)</f>
        <v>f</v>
      </c>
      <c r="L366">
        <f>VLOOKUP(A366&amp;"-"&amp;E366,Sheet4!$A$2:$J$578,9,FALSE)</f>
        <v>0.50368236247411546</v>
      </c>
      <c r="M366">
        <f t="shared" si="41"/>
        <v>1</v>
      </c>
      <c r="N366">
        <f t="shared" si="42"/>
        <v>50.368236247411545</v>
      </c>
      <c r="O366">
        <f t="shared" si="43"/>
        <v>0.5</v>
      </c>
      <c r="P366">
        <f t="shared" si="44"/>
        <v>1</v>
      </c>
      <c r="Q366">
        <f t="shared" si="40"/>
        <v>1</v>
      </c>
      <c r="R366" t="str">
        <f t="shared" si="45"/>
        <v>72-1</v>
      </c>
      <c r="S366">
        <f t="shared" si="46"/>
        <v>1</v>
      </c>
      <c r="T366">
        <f t="shared" si="47"/>
        <v>1</v>
      </c>
    </row>
    <row r="367" spans="1:20">
      <c r="A367">
        <v>72</v>
      </c>
      <c r="B367" t="s">
        <v>649</v>
      </c>
      <c r="C367" t="s">
        <v>6</v>
      </c>
      <c r="D367">
        <v>72</v>
      </c>
      <c r="E367">
        <v>2</v>
      </c>
      <c r="F367" t="s">
        <v>652</v>
      </c>
      <c r="G367">
        <v>9</v>
      </c>
      <c r="H367" t="s">
        <v>83</v>
      </c>
      <c r="I367" t="str">
        <f>VLOOKUP(A367&amp;"-"&amp;E367,Sheet2!$N$2:$O$578,2,FALSE)</f>
        <v>m</v>
      </c>
      <c r="J367">
        <f>VLOOKUP(A367&amp;"-"&amp;E367,Sheet4!$A$2:$J$578,10,FALSE)</f>
        <v>0.41555872624683832</v>
      </c>
      <c r="K367" t="str">
        <f>VLOOKUP(D367&amp;"-"&amp;E367,Sheet3!$G$2:$N$600,7,FALSE)</f>
        <v>f</v>
      </c>
      <c r="L367">
        <f>VLOOKUP(A367&amp;"-"&amp;E367,Sheet4!$A$2:$J$578,9,FALSE)</f>
        <v>0.58444127375316168</v>
      </c>
      <c r="M367" t="str">
        <f t="shared" si="41"/>
        <v>--</v>
      </c>
      <c r="N367">
        <f t="shared" si="42"/>
        <v>58.444127375316171</v>
      </c>
      <c r="O367">
        <f t="shared" si="43"/>
        <v>0.93854944464948387</v>
      </c>
      <c r="P367">
        <f t="shared" si="44"/>
        <v>0.93854944464948387</v>
      </c>
      <c r="Q367">
        <f t="shared" si="40"/>
        <v>0.93854944464948387</v>
      </c>
      <c r="R367" t="str">
        <f t="shared" si="45"/>
        <v>72-2</v>
      </c>
      <c r="S367" t="str">
        <f t="shared" si="46"/>
        <v>--</v>
      </c>
      <c r="T367">
        <f t="shared" si="47"/>
        <v>0.93854944464948387</v>
      </c>
    </row>
    <row r="368" spans="1:20">
      <c r="A368">
        <v>72</v>
      </c>
      <c r="B368" t="s">
        <v>649</v>
      </c>
      <c r="C368" t="s">
        <v>9</v>
      </c>
      <c r="D368">
        <v>72</v>
      </c>
      <c r="E368">
        <v>3</v>
      </c>
      <c r="F368" t="s">
        <v>653</v>
      </c>
      <c r="G368">
        <v>9</v>
      </c>
      <c r="H368" t="s">
        <v>587</v>
      </c>
      <c r="I368" t="str">
        <f>VLOOKUP(A368&amp;"-"&amp;E368,Sheet2!$N$2:$O$578,2,FALSE)</f>
        <v>f</v>
      </c>
      <c r="J368">
        <f>VLOOKUP(A368&amp;"-"&amp;E368,Sheet4!$A$2:$J$578,10,FALSE)</f>
        <v>0.48635559996925204</v>
      </c>
      <c r="K368" t="str">
        <f>VLOOKUP(D368&amp;"-"&amp;E368,Sheet3!$G$2:$N$600,7,FALSE)</f>
        <v>m</v>
      </c>
      <c r="L368">
        <f>VLOOKUP(A368&amp;"-"&amp;E368,Sheet4!$A$2:$J$578,9,FALSE)</f>
        <v>0.51364440003074796</v>
      </c>
      <c r="M368" t="str">
        <f t="shared" si="41"/>
        <v>--</v>
      </c>
      <c r="N368">
        <f t="shared" si="42"/>
        <v>51.364440003074797</v>
      </c>
      <c r="O368">
        <f t="shared" si="43"/>
        <v>0.63743492371789123</v>
      </c>
      <c r="P368">
        <f t="shared" si="44"/>
        <v>0.36256507628210877</v>
      </c>
      <c r="Q368">
        <f t="shared" si="40"/>
        <v>0.36256507628210877</v>
      </c>
      <c r="R368" t="str">
        <f t="shared" si="45"/>
        <v>72-3</v>
      </c>
      <c r="S368" t="str">
        <f t="shared" si="46"/>
        <v>--</v>
      </c>
      <c r="T368">
        <f t="shared" si="47"/>
        <v>0.36256507628210877</v>
      </c>
    </row>
    <row r="369" spans="1:20">
      <c r="A369">
        <v>72</v>
      </c>
      <c r="B369" t="s">
        <v>649</v>
      </c>
      <c r="C369" t="s">
        <v>12</v>
      </c>
      <c r="D369">
        <v>72</v>
      </c>
      <c r="E369">
        <v>4</v>
      </c>
      <c r="F369" t="s">
        <v>654</v>
      </c>
      <c r="G369">
        <v>5</v>
      </c>
      <c r="H369" t="s">
        <v>203</v>
      </c>
      <c r="I369" t="str">
        <f>VLOOKUP(A369&amp;"-"&amp;E369,Sheet2!$N$2:$O$578,2,FALSE)</f>
        <v>m</v>
      </c>
      <c r="J369">
        <f>VLOOKUP(A369&amp;"-"&amp;E369,Sheet4!$A$2:$J$578,10,FALSE)</f>
        <v>0.47370254844704007</v>
      </c>
      <c r="K369" t="str">
        <f>VLOOKUP(D369&amp;"-"&amp;E369,Sheet3!$G$2:$N$600,7,FALSE)</f>
        <v>m</v>
      </c>
      <c r="L369">
        <f>VLOOKUP(A369&amp;"-"&amp;E369,Sheet4!$A$2:$J$578,9,FALSE)</f>
        <v>0.52629745155295993</v>
      </c>
      <c r="M369">
        <f t="shared" si="41"/>
        <v>0</v>
      </c>
      <c r="N369">
        <f t="shared" si="42"/>
        <v>52.629745155295993</v>
      </c>
      <c r="O369">
        <f t="shared" si="43"/>
        <v>0.74582972287913585</v>
      </c>
      <c r="P369">
        <f t="shared" si="44"/>
        <v>0</v>
      </c>
      <c r="Q369">
        <f t="shared" si="40"/>
        <v>0</v>
      </c>
      <c r="R369" t="str">
        <f t="shared" si="45"/>
        <v>72-4</v>
      </c>
      <c r="S369">
        <f t="shared" si="46"/>
        <v>0</v>
      </c>
      <c r="T369">
        <f t="shared" si="47"/>
        <v>0</v>
      </c>
    </row>
    <row r="370" spans="1:20">
      <c r="A370">
        <v>72</v>
      </c>
      <c r="B370" t="s">
        <v>649</v>
      </c>
      <c r="C370" t="s">
        <v>15</v>
      </c>
      <c r="D370">
        <v>72</v>
      </c>
      <c r="E370">
        <v>5</v>
      </c>
      <c r="F370" t="s">
        <v>655</v>
      </c>
      <c r="G370">
        <v>10</v>
      </c>
      <c r="H370" t="s">
        <v>107</v>
      </c>
      <c r="I370" t="str">
        <f>VLOOKUP(A370&amp;"-"&amp;E370,Sheet2!$N$2:$O$578,2,FALSE)</f>
        <v>m</v>
      </c>
      <c r="J370">
        <f>VLOOKUP(A370&amp;"-"&amp;E370,Sheet4!$A$2:$J$578,10,FALSE)</f>
        <v>0.49438722889045006</v>
      </c>
      <c r="K370" t="str">
        <f>VLOOKUP(D370&amp;"-"&amp;E370,Sheet3!$G$2:$N$600,7,FALSE)</f>
        <v>m</v>
      </c>
      <c r="L370">
        <f>VLOOKUP(A370&amp;"-"&amp;E370,Sheet4!$A$2:$J$578,9,FALSE)</f>
        <v>0.50561277110954994</v>
      </c>
      <c r="M370">
        <f t="shared" si="41"/>
        <v>0</v>
      </c>
      <c r="N370">
        <f t="shared" si="42"/>
        <v>50.561277110954997</v>
      </c>
      <c r="O370">
        <f t="shared" si="43"/>
        <v>0.5</v>
      </c>
      <c r="P370">
        <f t="shared" si="44"/>
        <v>0</v>
      </c>
      <c r="Q370">
        <f t="shared" si="40"/>
        <v>0</v>
      </c>
      <c r="R370" t="str">
        <f t="shared" si="45"/>
        <v>72-5</v>
      </c>
      <c r="S370">
        <f t="shared" si="46"/>
        <v>0</v>
      </c>
      <c r="T370">
        <f t="shared" si="47"/>
        <v>0</v>
      </c>
    </row>
    <row r="371" spans="1:20">
      <c r="A371">
        <v>73</v>
      </c>
      <c r="B371" t="s">
        <v>656</v>
      </c>
      <c r="C371" t="s">
        <v>3</v>
      </c>
      <c r="D371">
        <v>73</v>
      </c>
      <c r="E371">
        <v>1</v>
      </c>
      <c r="F371" t="s">
        <v>657</v>
      </c>
      <c r="G371">
        <v>10</v>
      </c>
      <c r="H371" t="s">
        <v>107</v>
      </c>
      <c r="I371" t="str">
        <f>VLOOKUP(A371&amp;"-"&amp;E371,Sheet2!$N$2:$O$578,2,FALSE)</f>
        <v>m</v>
      </c>
      <c r="J371">
        <f>VLOOKUP(A371&amp;"-"&amp;E371,Sheet4!$A$2:$J$578,10,FALSE)</f>
        <v>0.56355069968381177</v>
      </c>
      <c r="K371" t="str">
        <f>VLOOKUP(D371&amp;"-"&amp;E371,Sheet3!$G$2:$N$600,7,FALSE)</f>
        <v>m</v>
      </c>
      <c r="L371">
        <f>VLOOKUP(A371&amp;"-"&amp;E371,Sheet4!$A$2:$J$578,9,FALSE)</f>
        <v>0.43644930031618823</v>
      </c>
      <c r="M371">
        <f t="shared" si="41"/>
        <v>0</v>
      </c>
      <c r="N371">
        <f t="shared" si="42"/>
        <v>56.35506996838118</v>
      </c>
      <c r="O371">
        <f t="shared" si="43"/>
        <v>0.89159658148436094</v>
      </c>
      <c r="P371">
        <f t="shared" si="44"/>
        <v>0</v>
      </c>
      <c r="Q371">
        <f t="shared" si="40"/>
        <v>0</v>
      </c>
      <c r="R371" t="str">
        <f t="shared" si="45"/>
        <v>73-1</v>
      </c>
      <c r="S371">
        <f t="shared" si="46"/>
        <v>0</v>
      </c>
      <c r="T371">
        <f t="shared" si="47"/>
        <v>0</v>
      </c>
    </row>
    <row r="372" spans="1:20">
      <c r="A372">
        <v>73</v>
      </c>
      <c r="B372" t="s">
        <v>656</v>
      </c>
      <c r="C372" t="s">
        <v>6</v>
      </c>
      <c r="D372">
        <v>73</v>
      </c>
      <c r="E372">
        <v>2</v>
      </c>
      <c r="F372" t="s">
        <v>658</v>
      </c>
      <c r="G372">
        <v>6</v>
      </c>
      <c r="H372" t="s">
        <v>231</v>
      </c>
      <c r="I372" t="str">
        <f>VLOOKUP(A372&amp;"-"&amp;E372,Sheet2!$N$2:$O$578,2,FALSE)</f>
        <v>m</v>
      </c>
      <c r="J372">
        <f>VLOOKUP(A372&amp;"-"&amp;E372,Sheet4!$A$2:$J$578,10,FALSE)</f>
        <v>0.56363604339861917</v>
      </c>
      <c r="K372" t="str">
        <f>VLOOKUP(D372&amp;"-"&amp;E372,Sheet3!$G$2:$N$600,7,FALSE)</f>
        <v>f</v>
      </c>
      <c r="L372">
        <f>VLOOKUP(A372&amp;"-"&amp;E372,Sheet4!$A$2:$J$578,9,FALSE)</f>
        <v>0.43636395660138089</v>
      </c>
      <c r="M372" t="str">
        <f t="shared" si="41"/>
        <v>--</v>
      </c>
      <c r="N372">
        <f t="shared" si="42"/>
        <v>56.363604339861915</v>
      </c>
      <c r="O372">
        <f t="shared" si="43"/>
        <v>0.8918182835809868</v>
      </c>
      <c r="P372">
        <f t="shared" si="44"/>
        <v>0.1081817164190132</v>
      </c>
      <c r="Q372">
        <f t="shared" si="40"/>
        <v>0.1081817164190132</v>
      </c>
      <c r="R372" t="str">
        <f t="shared" si="45"/>
        <v>73-2</v>
      </c>
      <c r="S372" t="str">
        <f t="shared" si="46"/>
        <v>--</v>
      </c>
      <c r="T372">
        <f t="shared" si="47"/>
        <v>0.1081817164190132</v>
      </c>
    </row>
    <row r="373" spans="1:20">
      <c r="A373">
        <v>73</v>
      </c>
      <c r="B373" t="s">
        <v>656</v>
      </c>
      <c r="C373" t="s">
        <v>9</v>
      </c>
      <c r="D373">
        <v>73</v>
      </c>
      <c r="E373">
        <v>3</v>
      </c>
      <c r="F373" t="s">
        <v>659</v>
      </c>
      <c r="G373">
        <v>13</v>
      </c>
      <c r="H373" t="s">
        <v>660</v>
      </c>
      <c r="I373" t="str">
        <f>VLOOKUP(A373&amp;"-"&amp;E373,Sheet2!$N$2:$O$578,2,FALSE)</f>
        <v>m</v>
      </c>
      <c r="J373">
        <f>VLOOKUP(A373&amp;"-"&amp;E373,Sheet4!$A$2:$J$578,10,FALSE)</f>
        <v>0.51475409836065578</v>
      </c>
      <c r="K373" t="str">
        <f>VLOOKUP(D373&amp;"-"&amp;E373,Sheet3!$G$2:$N$600,7,FALSE)</f>
        <v>f</v>
      </c>
      <c r="L373">
        <f>VLOOKUP(A373&amp;"-"&amp;E373,Sheet4!$A$2:$J$578,9,FALSE)</f>
        <v>0.48524590163934428</v>
      </c>
      <c r="M373" t="str">
        <f t="shared" si="41"/>
        <v>--</v>
      </c>
      <c r="N373">
        <f t="shared" si="42"/>
        <v>51.47540983606558</v>
      </c>
      <c r="O373">
        <f t="shared" si="43"/>
        <v>0.6503521951771295</v>
      </c>
      <c r="P373">
        <f t="shared" si="44"/>
        <v>0.3496478048228705</v>
      </c>
      <c r="Q373">
        <f t="shared" si="40"/>
        <v>0.3496478048228705</v>
      </c>
      <c r="R373" t="str">
        <f t="shared" si="45"/>
        <v>73-3</v>
      </c>
      <c r="S373" t="str">
        <f t="shared" si="46"/>
        <v>--</v>
      </c>
      <c r="T373">
        <f t="shared" si="47"/>
        <v>0.3496478048228705</v>
      </c>
    </row>
    <row r="374" spans="1:20">
      <c r="A374">
        <v>73</v>
      </c>
      <c r="B374" t="s">
        <v>656</v>
      </c>
      <c r="C374" t="s">
        <v>12</v>
      </c>
      <c r="D374">
        <v>73</v>
      </c>
      <c r="E374">
        <v>4</v>
      </c>
      <c r="F374" t="s">
        <v>661</v>
      </c>
      <c r="G374">
        <v>11</v>
      </c>
      <c r="H374" t="s">
        <v>662</v>
      </c>
      <c r="I374" t="str">
        <f>VLOOKUP(A374&amp;"-"&amp;E374,Sheet2!$N$2:$O$578,2,FALSE)</f>
        <v>f</v>
      </c>
      <c r="J374">
        <f>VLOOKUP(A374&amp;"-"&amp;E374,Sheet4!$A$2:$J$578,10,FALSE)</f>
        <v>0.46936868959074413</v>
      </c>
      <c r="K374" t="str">
        <f>VLOOKUP(D374&amp;"-"&amp;E374,Sheet3!$G$2:$N$600,7,FALSE)</f>
        <v>f</v>
      </c>
      <c r="L374">
        <f>VLOOKUP(A374&amp;"-"&amp;E374,Sheet4!$A$2:$J$578,9,FALSE)</f>
        <v>0.53063131040925582</v>
      </c>
      <c r="M374">
        <f t="shared" si="41"/>
        <v>1</v>
      </c>
      <c r="N374">
        <f t="shared" si="42"/>
        <v>53.063131040925583</v>
      </c>
      <c r="O374">
        <f t="shared" si="43"/>
        <v>0.77103109297778771</v>
      </c>
      <c r="P374">
        <f t="shared" si="44"/>
        <v>1</v>
      </c>
      <c r="Q374">
        <f t="shared" si="40"/>
        <v>1</v>
      </c>
      <c r="R374" t="str">
        <f t="shared" si="45"/>
        <v>73-4</v>
      </c>
      <c r="S374">
        <f t="shared" si="46"/>
        <v>1</v>
      </c>
      <c r="T374">
        <f t="shared" si="47"/>
        <v>1</v>
      </c>
    </row>
    <row r="375" spans="1:20">
      <c r="A375">
        <v>74</v>
      </c>
      <c r="B375" t="s">
        <v>663</v>
      </c>
      <c r="C375" t="s">
        <v>3</v>
      </c>
      <c r="D375">
        <v>74</v>
      </c>
      <c r="E375">
        <v>1</v>
      </c>
      <c r="F375" t="s">
        <v>664</v>
      </c>
      <c r="G375">
        <v>8</v>
      </c>
      <c r="H375" t="s">
        <v>62</v>
      </c>
      <c r="I375" t="str">
        <f>VLOOKUP(A375&amp;"-"&amp;E375,Sheet2!$N$2:$O$578,2,FALSE)</f>
        <v>m</v>
      </c>
      <c r="J375">
        <f>VLOOKUP(A375&amp;"-"&amp;E375,Sheet4!$A$2:$J$578,10,FALSE)</f>
        <v>0.58907998907998904</v>
      </c>
      <c r="K375" t="str">
        <f>VLOOKUP(D375&amp;"-"&amp;E375,Sheet3!$G$2:$N$600,7,FALSE)</f>
        <v>f</v>
      </c>
      <c r="L375">
        <f>VLOOKUP(A375&amp;"-"&amp;E375,Sheet4!$A$2:$J$578,9,FALSE)</f>
        <v>0.4109200109200109</v>
      </c>
      <c r="M375" t="str">
        <f t="shared" si="41"/>
        <v>--</v>
      </c>
      <c r="N375">
        <f t="shared" si="42"/>
        <v>58.907998907998902</v>
      </c>
      <c r="O375">
        <f t="shared" si="43"/>
        <v>0.94738407834877258</v>
      </c>
      <c r="P375">
        <f t="shared" si="44"/>
        <v>5.2615921651227415E-2</v>
      </c>
      <c r="Q375">
        <f t="shared" si="40"/>
        <v>5.2615921651227415E-2</v>
      </c>
      <c r="R375" t="str">
        <f t="shared" si="45"/>
        <v>74-1</v>
      </c>
      <c r="S375" t="str">
        <f t="shared" si="46"/>
        <v>--</v>
      </c>
      <c r="T375">
        <f t="shared" si="47"/>
        <v>5.2615921651227415E-2</v>
      </c>
    </row>
    <row r="376" spans="1:20">
      <c r="A376">
        <v>74</v>
      </c>
      <c r="B376" t="s">
        <v>663</v>
      </c>
      <c r="C376" t="s">
        <v>6</v>
      </c>
      <c r="D376">
        <v>74</v>
      </c>
      <c r="E376">
        <v>2</v>
      </c>
      <c r="F376" t="s">
        <v>665</v>
      </c>
      <c r="G376">
        <v>7</v>
      </c>
      <c r="H376" t="s">
        <v>579</v>
      </c>
      <c r="I376" t="str">
        <f>VLOOKUP(A376&amp;"-"&amp;E376,Sheet2!$N$2:$O$578,2,FALSE)</f>
        <v>m</v>
      </c>
      <c r="J376">
        <f>VLOOKUP(A376&amp;"-"&amp;E376,Sheet4!$A$2:$J$578,10,FALSE)</f>
        <v>0.5729688211197087</v>
      </c>
      <c r="K376" t="str">
        <f>VLOOKUP(D376&amp;"-"&amp;E376,Sheet3!$G$2:$N$600,7,FALSE)</f>
        <v>m</v>
      </c>
      <c r="L376">
        <f>VLOOKUP(A376&amp;"-"&amp;E376,Sheet4!$A$2:$J$578,9,FALSE)</f>
        <v>0.4270311788802913</v>
      </c>
      <c r="M376">
        <f t="shared" si="41"/>
        <v>0</v>
      </c>
      <c r="N376">
        <f t="shared" si="42"/>
        <v>57.296882111970874</v>
      </c>
      <c r="O376">
        <f t="shared" si="43"/>
        <v>0.91442626900960777</v>
      </c>
      <c r="P376">
        <f t="shared" si="44"/>
        <v>0</v>
      </c>
      <c r="Q376">
        <f t="shared" si="40"/>
        <v>0</v>
      </c>
      <c r="R376" t="str">
        <f t="shared" si="45"/>
        <v>74-2</v>
      </c>
      <c r="S376">
        <f t="shared" si="46"/>
        <v>0</v>
      </c>
      <c r="T376">
        <f t="shared" si="47"/>
        <v>0</v>
      </c>
    </row>
    <row r="377" spans="1:20">
      <c r="A377">
        <v>74</v>
      </c>
      <c r="B377" t="s">
        <v>663</v>
      </c>
      <c r="C377" t="s">
        <v>9</v>
      </c>
      <c r="D377">
        <v>74</v>
      </c>
      <c r="E377">
        <v>3</v>
      </c>
      <c r="F377" t="s">
        <v>666</v>
      </c>
      <c r="G377">
        <v>8</v>
      </c>
      <c r="H377" t="s">
        <v>667</v>
      </c>
      <c r="I377" t="str">
        <f>VLOOKUP(A377&amp;"-"&amp;E377,Sheet2!$N$2:$O$578,2,FALSE)</f>
        <v>m</v>
      </c>
      <c r="J377">
        <f>VLOOKUP(A377&amp;"-"&amp;E377,Sheet4!$A$2:$J$578,10,FALSE)</f>
        <v>0.60252780241522819</v>
      </c>
      <c r="K377" t="str">
        <f>VLOOKUP(D377&amp;"-"&amp;E377,Sheet3!$G$2:$N$600,7,FALSE)</f>
        <v>m</v>
      </c>
      <c r="L377">
        <f>VLOOKUP(A377&amp;"-"&amp;E377,Sheet4!$A$2:$J$578,9,FALSE)</f>
        <v>0.39747219758477176</v>
      </c>
      <c r="M377">
        <f t="shared" si="41"/>
        <v>0</v>
      </c>
      <c r="N377">
        <f t="shared" si="42"/>
        <v>60.252780241522821</v>
      </c>
      <c r="O377">
        <f t="shared" si="43"/>
        <v>0.97061108024258624</v>
      </c>
      <c r="P377">
        <f t="shared" si="44"/>
        <v>0</v>
      </c>
      <c r="Q377">
        <f t="shared" si="40"/>
        <v>0</v>
      </c>
      <c r="R377" t="str">
        <f t="shared" si="45"/>
        <v>74-3</v>
      </c>
      <c r="S377">
        <f t="shared" si="46"/>
        <v>0</v>
      </c>
      <c r="T377">
        <f t="shared" si="47"/>
        <v>0</v>
      </c>
    </row>
    <row r="378" spans="1:20">
      <c r="A378">
        <v>74</v>
      </c>
      <c r="B378" t="s">
        <v>663</v>
      </c>
      <c r="C378" t="s">
        <v>12</v>
      </c>
      <c r="D378">
        <v>74</v>
      </c>
      <c r="E378">
        <v>4</v>
      </c>
      <c r="F378" t="s">
        <v>668</v>
      </c>
      <c r="G378">
        <v>9</v>
      </c>
      <c r="H378" t="s">
        <v>669</v>
      </c>
      <c r="I378" t="str">
        <f>VLOOKUP(A378&amp;"-"&amp;E378,Sheet2!$N$2:$O$578,2,FALSE)</f>
        <v>f</v>
      </c>
      <c r="J378">
        <f>VLOOKUP(A378&amp;"-"&amp;E378,Sheet4!$A$2:$J$578,10,FALSE)</f>
        <v>0.59406637613141133</v>
      </c>
      <c r="K378" t="str">
        <f>VLOOKUP(D378&amp;"-"&amp;E378,Sheet3!$G$2:$N$600,7,FALSE)</f>
        <v>m</v>
      </c>
      <c r="L378">
        <f>VLOOKUP(A378&amp;"-"&amp;E378,Sheet4!$A$2:$J$578,9,FALSE)</f>
        <v>0.40593362386858867</v>
      </c>
      <c r="M378" t="str">
        <f t="shared" si="41"/>
        <v>--</v>
      </c>
      <c r="N378">
        <f t="shared" si="42"/>
        <v>59.406637613141136</v>
      </c>
      <c r="O378">
        <f t="shared" si="43"/>
        <v>0.95638185202220949</v>
      </c>
      <c r="P378">
        <f t="shared" si="44"/>
        <v>0.95638185202220949</v>
      </c>
      <c r="Q378">
        <f t="shared" si="40"/>
        <v>0.95638185202220949</v>
      </c>
      <c r="R378" t="str">
        <f t="shared" si="45"/>
        <v>74-4</v>
      </c>
      <c r="S378" t="str">
        <f t="shared" si="46"/>
        <v>--</v>
      </c>
      <c r="T378">
        <f t="shared" si="47"/>
        <v>0.95638185202220949</v>
      </c>
    </row>
    <row r="379" spans="1:20">
      <c r="A379">
        <v>74</v>
      </c>
      <c r="B379" t="s">
        <v>663</v>
      </c>
      <c r="C379" t="s">
        <v>15</v>
      </c>
      <c r="D379">
        <v>74</v>
      </c>
      <c r="E379">
        <v>5</v>
      </c>
      <c r="F379" t="s">
        <v>670</v>
      </c>
      <c r="G379">
        <v>5</v>
      </c>
      <c r="H379" t="s">
        <v>203</v>
      </c>
      <c r="I379" t="str">
        <f>VLOOKUP(A379&amp;"-"&amp;E379,Sheet2!$N$2:$O$578,2,FALSE)</f>
        <v>m</v>
      </c>
      <c r="J379">
        <f>VLOOKUP(A379&amp;"-"&amp;E379,Sheet4!$A$2:$J$578,10,FALSE)</f>
        <v>0.61386124100323958</v>
      </c>
      <c r="K379" t="str">
        <f>VLOOKUP(D379&amp;"-"&amp;E379,Sheet3!$G$2:$N$600,7,FALSE)</f>
        <v>f</v>
      </c>
      <c r="L379">
        <f>VLOOKUP(A379&amp;"-"&amp;E379,Sheet4!$A$2:$J$578,9,FALSE)</f>
        <v>0.38613875899676042</v>
      </c>
      <c r="M379" t="str">
        <f t="shared" si="41"/>
        <v>--</v>
      </c>
      <c r="N379">
        <f t="shared" si="42"/>
        <v>61.386124100323954</v>
      </c>
      <c r="O379">
        <f t="shared" si="43"/>
        <v>0.98793172501089344</v>
      </c>
      <c r="P379">
        <f t="shared" si="44"/>
        <v>1.2068274989106564E-2</v>
      </c>
      <c r="Q379">
        <f t="shared" si="40"/>
        <v>1.2068274989106564E-2</v>
      </c>
      <c r="R379" t="str">
        <f t="shared" si="45"/>
        <v>74-5</v>
      </c>
      <c r="S379" t="str">
        <f t="shared" si="46"/>
        <v>--</v>
      </c>
      <c r="T379">
        <f t="shared" si="47"/>
        <v>1.2068274989106564E-2</v>
      </c>
    </row>
    <row r="380" spans="1:20">
      <c r="A380">
        <v>74</v>
      </c>
      <c r="B380" t="s">
        <v>663</v>
      </c>
      <c r="C380" t="s">
        <v>55</v>
      </c>
      <c r="D380">
        <v>74</v>
      </c>
      <c r="E380">
        <v>6</v>
      </c>
      <c r="F380" t="s">
        <v>671</v>
      </c>
      <c r="G380">
        <v>7</v>
      </c>
      <c r="H380" t="s">
        <v>565</v>
      </c>
      <c r="I380" t="str">
        <f>VLOOKUP(A380&amp;"-"&amp;E380,Sheet2!$N$2:$O$578,2,FALSE)</f>
        <v>f</v>
      </c>
      <c r="J380">
        <f>VLOOKUP(A380&amp;"-"&amp;E380,Sheet4!$A$2:$J$578,10,FALSE)</f>
        <v>0.6410341168078777</v>
      </c>
      <c r="K380" t="str">
        <f>VLOOKUP(D380&amp;"-"&amp;E380,Sheet3!$G$2:$N$600,7,FALSE)</f>
        <v>f</v>
      </c>
      <c r="L380">
        <f>VLOOKUP(A380&amp;"-"&amp;E380,Sheet4!$A$2:$J$578,9,FALSE)</f>
        <v>0.35896588319212236</v>
      </c>
      <c r="M380">
        <f t="shared" si="41"/>
        <v>1</v>
      </c>
      <c r="N380">
        <f t="shared" si="42"/>
        <v>64.103411680787772</v>
      </c>
      <c r="O380">
        <f t="shared" si="43"/>
        <v>1</v>
      </c>
      <c r="P380">
        <f t="shared" si="44"/>
        <v>1</v>
      </c>
      <c r="Q380">
        <f t="shared" si="40"/>
        <v>1</v>
      </c>
      <c r="R380" t="str">
        <f t="shared" si="45"/>
        <v>74-6</v>
      </c>
      <c r="S380">
        <f t="shared" si="46"/>
        <v>1</v>
      </c>
      <c r="T380">
        <f t="shared" si="47"/>
        <v>1</v>
      </c>
    </row>
    <row r="381" spans="1:20">
      <c r="A381">
        <v>75</v>
      </c>
      <c r="B381" t="s">
        <v>672</v>
      </c>
      <c r="C381" t="s">
        <v>3</v>
      </c>
      <c r="D381">
        <v>75</v>
      </c>
      <c r="E381">
        <v>1</v>
      </c>
      <c r="F381" t="s">
        <v>673</v>
      </c>
      <c r="G381">
        <v>7</v>
      </c>
      <c r="H381" t="s">
        <v>499</v>
      </c>
      <c r="I381" t="str">
        <f>VLOOKUP(A381&amp;"-"&amp;E381,Sheet2!$N$2:$O$578,2,FALSE)</f>
        <v>m</v>
      </c>
      <c r="J381">
        <f>VLOOKUP(A381&amp;"-"&amp;E381,Sheet4!$A$2:$J$578,10,FALSE)</f>
        <v>0.54989227256648554</v>
      </c>
      <c r="K381" t="str">
        <f>VLOOKUP(D381&amp;"-"&amp;E381,Sheet3!$G$2:$N$600,7,FALSE)</f>
        <v>f</v>
      </c>
      <c r="L381">
        <f>VLOOKUP(A381&amp;"-"&amp;E381,Sheet4!$A$2:$J$578,9,FALSE)</f>
        <v>0.45010772743351446</v>
      </c>
      <c r="M381" t="str">
        <f t="shared" si="41"/>
        <v>--</v>
      </c>
      <c r="N381">
        <f t="shared" si="42"/>
        <v>54.989227256648554</v>
      </c>
      <c r="O381">
        <f t="shared" si="43"/>
        <v>0.85162282770633024</v>
      </c>
      <c r="P381">
        <f t="shared" si="44"/>
        <v>0.14837717229366976</v>
      </c>
      <c r="Q381">
        <f t="shared" si="40"/>
        <v>0.14837717229366976</v>
      </c>
      <c r="R381" t="str">
        <f t="shared" si="45"/>
        <v>75-1</v>
      </c>
      <c r="S381" t="str">
        <f t="shared" si="46"/>
        <v>--</v>
      </c>
      <c r="T381">
        <f t="shared" si="47"/>
        <v>0.14837717229366976</v>
      </c>
    </row>
    <row r="382" spans="1:20">
      <c r="A382">
        <v>75</v>
      </c>
      <c r="B382" t="s">
        <v>672</v>
      </c>
      <c r="C382" t="s">
        <v>6</v>
      </c>
      <c r="D382">
        <v>75</v>
      </c>
      <c r="E382">
        <v>2</v>
      </c>
      <c r="F382" t="s">
        <v>674</v>
      </c>
      <c r="G382">
        <v>9</v>
      </c>
      <c r="H382" t="s">
        <v>89</v>
      </c>
      <c r="I382" t="str">
        <f>VLOOKUP(A382&amp;"-"&amp;E382,Sheet2!$N$2:$O$578,2,FALSE)</f>
        <v>m</v>
      </c>
      <c r="J382">
        <f>VLOOKUP(A382&amp;"-"&amp;E382,Sheet4!$A$2:$J$578,10,FALSE)</f>
        <v>0.55010737294201861</v>
      </c>
      <c r="K382" t="str">
        <f>VLOOKUP(D382&amp;"-"&amp;E382,Sheet3!$G$2:$N$600,7,FALSE)</f>
        <v>m</v>
      </c>
      <c r="L382">
        <f>VLOOKUP(A382&amp;"-"&amp;E382,Sheet4!$A$2:$J$578,9,FALSE)</f>
        <v>0.44989262705798139</v>
      </c>
      <c r="M382">
        <f t="shared" si="41"/>
        <v>0</v>
      </c>
      <c r="N382">
        <f t="shared" si="42"/>
        <v>55.01073729420186</v>
      </c>
      <c r="O382">
        <f t="shared" si="43"/>
        <v>0.85233352296253662</v>
      </c>
      <c r="P382">
        <f t="shared" si="44"/>
        <v>0</v>
      </c>
      <c r="Q382">
        <f t="shared" si="40"/>
        <v>0</v>
      </c>
      <c r="R382" t="str">
        <f t="shared" si="45"/>
        <v>75-2</v>
      </c>
      <c r="S382">
        <f t="shared" si="46"/>
        <v>0</v>
      </c>
      <c r="T382">
        <f t="shared" si="47"/>
        <v>0</v>
      </c>
    </row>
    <row r="383" spans="1:20">
      <c r="A383">
        <v>75</v>
      </c>
      <c r="B383" t="s">
        <v>672</v>
      </c>
      <c r="C383" t="s">
        <v>9</v>
      </c>
      <c r="D383">
        <v>75</v>
      </c>
      <c r="E383">
        <v>3</v>
      </c>
      <c r="F383" t="s">
        <v>675</v>
      </c>
      <c r="G383">
        <v>8</v>
      </c>
      <c r="H383" t="s">
        <v>105</v>
      </c>
      <c r="I383" t="str">
        <f>VLOOKUP(A383&amp;"-"&amp;E383,Sheet2!$N$2:$O$578,2,FALSE)</f>
        <v>f</v>
      </c>
      <c r="J383">
        <f>VLOOKUP(A383&amp;"-"&amp;E383,Sheet4!$A$2:$J$578,10,FALSE)</f>
        <v>0.41743854301012234</v>
      </c>
      <c r="K383" t="str">
        <f>VLOOKUP(D383&amp;"-"&amp;E383,Sheet3!$G$2:$N$600,7,FALSE)</f>
        <v>f</v>
      </c>
      <c r="L383">
        <f>VLOOKUP(A383&amp;"-"&amp;E383,Sheet4!$A$2:$J$578,9,FALSE)</f>
        <v>0.58256145698987771</v>
      </c>
      <c r="M383">
        <f t="shared" si="41"/>
        <v>1</v>
      </c>
      <c r="N383">
        <f t="shared" si="42"/>
        <v>58.256145698987773</v>
      </c>
      <c r="O383">
        <f t="shared" si="43"/>
        <v>0.93483023784955965</v>
      </c>
      <c r="P383">
        <f t="shared" si="44"/>
        <v>1</v>
      </c>
      <c r="Q383">
        <f t="shared" si="40"/>
        <v>1</v>
      </c>
      <c r="R383" t="str">
        <f t="shared" si="45"/>
        <v>75-3</v>
      </c>
      <c r="S383">
        <f t="shared" si="46"/>
        <v>1</v>
      </c>
      <c r="T383">
        <f t="shared" si="47"/>
        <v>1</v>
      </c>
    </row>
    <row r="384" spans="1:20">
      <c r="A384">
        <v>75</v>
      </c>
      <c r="B384" t="s">
        <v>672</v>
      </c>
      <c r="C384" t="s">
        <v>12</v>
      </c>
      <c r="D384">
        <v>75</v>
      </c>
      <c r="E384">
        <v>4</v>
      </c>
      <c r="F384" t="s">
        <v>676</v>
      </c>
      <c r="G384">
        <v>8</v>
      </c>
      <c r="H384" t="s">
        <v>62</v>
      </c>
      <c r="I384" t="str">
        <f>VLOOKUP(A384&amp;"-"&amp;E384,Sheet2!$N$2:$O$578,2,FALSE)</f>
        <v>m</v>
      </c>
      <c r="J384">
        <f>VLOOKUP(A384&amp;"-"&amp;E384,Sheet4!$A$2:$J$578,10,FALSE)</f>
        <v>0.75169786912932557</v>
      </c>
      <c r="K384" t="str">
        <f>VLOOKUP(D384&amp;"-"&amp;E384,Sheet3!$G$2:$N$600,7,FALSE)</f>
        <v>f</v>
      </c>
      <c r="L384">
        <f>VLOOKUP(A384&amp;"-"&amp;E384,Sheet4!$A$2:$J$578,9,FALSE)</f>
        <v>0.24830213087067449</v>
      </c>
      <c r="M384" t="str">
        <f t="shared" si="41"/>
        <v>--</v>
      </c>
      <c r="N384">
        <f t="shared" si="42"/>
        <v>75.169786912932551</v>
      </c>
      <c r="O384">
        <f t="shared" si="43"/>
        <v>1</v>
      </c>
      <c r="P384">
        <f t="shared" si="44"/>
        <v>0</v>
      </c>
      <c r="Q384">
        <f t="shared" si="40"/>
        <v>0</v>
      </c>
      <c r="R384" t="str">
        <f t="shared" si="45"/>
        <v>75-4</v>
      </c>
      <c r="S384" t="str">
        <f t="shared" si="46"/>
        <v>--</v>
      </c>
      <c r="T384">
        <f t="shared" si="47"/>
        <v>0</v>
      </c>
    </row>
    <row r="385" spans="1:20">
      <c r="A385">
        <v>75</v>
      </c>
      <c r="B385" t="s">
        <v>672</v>
      </c>
      <c r="C385" t="s">
        <v>15</v>
      </c>
      <c r="D385">
        <v>75</v>
      </c>
      <c r="E385">
        <v>5</v>
      </c>
      <c r="F385" t="s">
        <v>677</v>
      </c>
      <c r="G385">
        <v>9</v>
      </c>
      <c r="H385" t="s">
        <v>678</v>
      </c>
      <c r="I385" t="str">
        <f>VLOOKUP(A385&amp;"-"&amp;E385,Sheet2!$N$2:$O$578,2,FALSE)</f>
        <v>m</v>
      </c>
      <c r="J385">
        <f>VLOOKUP(A385&amp;"-"&amp;E385,Sheet4!$A$2:$J$578,10,FALSE)</f>
        <v>0.33006244424620873</v>
      </c>
      <c r="K385" t="str">
        <f>VLOOKUP(D385&amp;"-"&amp;E385,Sheet3!$G$2:$N$600,7,FALSE)</f>
        <v>f</v>
      </c>
      <c r="L385">
        <f>VLOOKUP(A385&amp;"-"&amp;E385,Sheet4!$A$2:$J$578,9,FALSE)</f>
        <v>0.66993755575379121</v>
      </c>
      <c r="M385" t="str">
        <f t="shared" si="41"/>
        <v>--</v>
      </c>
      <c r="N385">
        <f t="shared" si="42"/>
        <v>66.993755575379126</v>
      </c>
      <c r="O385">
        <f t="shared" si="43"/>
        <v>1</v>
      </c>
      <c r="P385">
        <f t="shared" si="44"/>
        <v>1</v>
      </c>
      <c r="Q385">
        <f t="shared" si="40"/>
        <v>1</v>
      </c>
      <c r="R385" t="str">
        <f t="shared" si="45"/>
        <v>75-5</v>
      </c>
      <c r="S385" t="str">
        <f t="shared" si="46"/>
        <v>--</v>
      </c>
      <c r="T385">
        <f t="shared" si="47"/>
        <v>1</v>
      </c>
    </row>
    <row r="386" spans="1:20">
      <c r="A386">
        <v>75</v>
      </c>
      <c r="B386" t="s">
        <v>672</v>
      </c>
      <c r="C386" t="s">
        <v>55</v>
      </c>
      <c r="D386">
        <v>75</v>
      </c>
      <c r="E386">
        <v>6</v>
      </c>
      <c r="F386" t="s">
        <v>679</v>
      </c>
      <c r="G386">
        <v>10</v>
      </c>
      <c r="H386" t="s">
        <v>680</v>
      </c>
      <c r="I386" t="str">
        <f>VLOOKUP(A386&amp;"-"&amp;E386,Sheet2!$N$2:$O$578,2,FALSE)</f>
        <v>m</v>
      </c>
      <c r="J386">
        <f>VLOOKUP(A386&amp;"-"&amp;E386,Sheet4!$A$2:$J$578,10,FALSE)</f>
        <v>0.28726181596256867</v>
      </c>
      <c r="K386" t="str">
        <f>VLOOKUP(D386&amp;"-"&amp;E386,Sheet3!$G$2:$N$600,7,FALSE)</f>
        <v>f</v>
      </c>
      <c r="L386">
        <f>VLOOKUP(A386&amp;"-"&amp;E386,Sheet4!$A$2:$J$578,9,FALSE)</f>
        <v>0.71273818403743139</v>
      </c>
      <c r="M386" t="str">
        <f t="shared" si="41"/>
        <v>--</v>
      </c>
      <c r="N386">
        <f t="shared" si="42"/>
        <v>71.273818403743135</v>
      </c>
      <c r="O386">
        <f t="shared" si="43"/>
        <v>1</v>
      </c>
      <c r="P386">
        <f t="shared" si="44"/>
        <v>1</v>
      </c>
      <c r="Q386">
        <f t="shared" ref="Q386:Q449" si="48">IF(ISNA(P386),"",P386)</f>
        <v>1</v>
      </c>
      <c r="R386" t="str">
        <f t="shared" si="45"/>
        <v>75-6</v>
      </c>
      <c r="S386" t="str">
        <f t="shared" si="46"/>
        <v>--</v>
      </c>
      <c r="T386">
        <f t="shared" si="47"/>
        <v>1</v>
      </c>
    </row>
    <row r="387" spans="1:20">
      <c r="A387">
        <v>75</v>
      </c>
      <c r="B387" t="s">
        <v>672</v>
      </c>
      <c r="C387" t="s">
        <v>58</v>
      </c>
      <c r="D387">
        <v>75</v>
      </c>
      <c r="E387">
        <v>7</v>
      </c>
      <c r="F387" t="s">
        <v>681</v>
      </c>
      <c r="G387">
        <v>14</v>
      </c>
      <c r="H387" t="s">
        <v>682</v>
      </c>
      <c r="I387" t="str">
        <f>VLOOKUP(A387&amp;"-"&amp;E387,Sheet2!$N$2:$O$578,2,FALSE)</f>
        <v>f</v>
      </c>
      <c r="J387">
        <f>VLOOKUP(A387&amp;"-"&amp;E387,Sheet4!$A$2:$J$578,10,FALSE)</f>
        <v>0.36354019144470795</v>
      </c>
      <c r="K387" t="str">
        <f>VLOOKUP(D387&amp;"-"&amp;E387,Sheet3!$G$2:$N$600,7,FALSE)</f>
        <v>m</v>
      </c>
      <c r="L387">
        <f>VLOOKUP(A387&amp;"-"&amp;E387,Sheet4!$A$2:$J$578,9,FALSE)</f>
        <v>0.63645980855529205</v>
      </c>
      <c r="M387" t="str">
        <f t="shared" ref="M387:M450" si="49">IF(I387&amp;K387="mm",0,IF(I387&amp;K387="ff",1,"--"))</f>
        <v>--</v>
      </c>
      <c r="N387">
        <f t="shared" ref="N387:N450" si="50">100*MAX(L387,J387)</f>
        <v>63.645980855529203</v>
      </c>
      <c r="O387">
        <f t="shared" ref="O387:O450" si="51">MIN(1,MAX(0.5,0.1652*LN(N387-50) + 0.5861))</f>
        <v>1</v>
      </c>
      <c r="P387">
        <f t="shared" ref="P387:P450" si="52">IF(M387="--",IF(OR(AND(L387=MAX(L387,J387),K387="f"),AND(J387=MAX(L387,J387),I387="f")),O387,1-O387),M387)</f>
        <v>0</v>
      </c>
      <c r="Q387">
        <f t="shared" si="48"/>
        <v>0</v>
      </c>
      <c r="R387" t="str">
        <f t="shared" ref="R387:R450" si="53">A387&amp;"-"&amp;E387</f>
        <v>75-7</v>
      </c>
      <c r="S387" t="str">
        <f t="shared" ref="S387:S450" si="54">M387</f>
        <v>--</v>
      </c>
      <c r="T387">
        <f t="shared" ref="T387:T450" si="55">Q387</f>
        <v>0</v>
      </c>
    </row>
    <row r="388" spans="1:20">
      <c r="A388">
        <v>75</v>
      </c>
      <c r="B388" t="s">
        <v>672</v>
      </c>
      <c r="C388" t="s">
        <v>60</v>
      </c>
      <c r="D388">
        <v>75</v>
      </c>
      <c r="E388">
        <v>8</v>
      </c>
      <c r="F388" t="s">
        <v>683</v>
      </c>
      <c r="G388">
        <v>8</v>
      </c>
      <c r="H388" t="s">
        <v>8</v>
      </c>
      <c r="I388" t="str">
        <f>VLOOKUP(A388&amp;"-"&amp;E388,Sheet2!$N$2:$O$578,2,FALSE)</f>
        <v>m</v>
      </c>
      <c r="J388">
        <f>VLOOKUP(A388&amp;"-"&amp;E388,Sheet4!$A$2:$J$578,10,FALSE)</f>
        <v>0.41231576317761681</v>
      </c>
      <c r="K388" t="str">
        <f>VLOOKUP(D388&amp;"-"&amp;E388,Sheet3!$G$2:$N$600,7,FALSE)</f>
        <v>f</v>
      </c>
      <c r="L388">
        <f>VLOOKUP(A388&amp;"-"&amp;E388,Sheet4!$A$2:$J$578,9,FALSE)</f>
        <v>0.58768423682238324</v>
      </c>
      <c r="M388" t="str">
        <f t="shared" si="49"/>
        <v>--</v>
      </c>
      <c r="N388">
        <f t="shared" si="50"/>
        <v>58.768423682238321</v>
      </c>
      <c r="O388">
        <f t="shared" si="51"/>
        <v>0.94477514473622048</v>
      </c>
      <c r="P388">
        <f t="shared" si="52"/>
        <v>0.94477514473622048</v>
      </c>
      <c r="Q388">
        <f t="shared" si="48"/>
        <v>0.94477514473622048</v>
      </c>
      <c r="R388" t="str">
        <f t="shared" si="53"/>
        <v>75-8</v>
      </c>
      <c r="S388" t="str">
        <f t="shared" si="54"/>
        <v>--</v>
      </c>
      <c r="T388">
        <f t="shared" si="55"/>
        <v>0.94477514473622048</v>
      </c>
    </row>
    <row r="389" spans="1:20">
      <c r="A389">
        <v>75</v>
      </c>
      <c r="B389" t="s">
        <v>672</v>
      </c>
      <c r="C389" t="s">
        <v>63</v>
      </c>
      <c r="D389">
        <v>75</v>
      </c>
      <c r="E389">
        <v>9</v>
      </c>
      <c r="F389" t="s">
        <v>684</v>
      </c>
      <c r="G389">
        <v>12</v>
      </c>
      <c r="H389" t="s">
        <v>685</v>
      </c>
      <c r="I389" t="str">
        <f>VLOOKUP(A389&amp;"-"&amp;E389,Sheet2!$N$2:$O$578,2,FALSE)</f>
        <v>f</v>
      </c>
      <c r="J389">
        <f>VLOOKUP(A389&amp;"-"&amp;E389,Sheet4!$A$2:$J$578,10,FALSE)</f>
        <v>0.34615603051700966</v>
      </c>
      <c r="K389" t="str">
        <f>VLOOKUP(D389&amp;"-"&amp;E389,Sheet3!$G$2:$N$600,7,FALSE)</f>
        <v>m</v>
      </c>
      <c r="L389">
        <f>VLOOKUP(A389&amp;"-"&amp;E389,Sheet4!$A$2:$J$578,9,FALSE)</f>
        <v>0.65384396948299039</v>
      </c>
      <c r="M389" t="str">
        <f t="shared" si="49"/>
        <v>--</v>
      </c>
      <c r="N389">
        <f t="shared" si="50"/>
        <v>65.384396948299042</v>
      </c>
      <c r="O389">
        <f t="shared" si="51"/>
        <v>1</v>
      </c>
      <c r="P389">
        <f t="shared" si="52"/>
        <v>0</v>
      </c>
      <c r="Q389">
        <f t="shared" si="48"/>
        <v>0</v>
      </c>
      <c r="R389" t="str">
        <f t="shared" si="53"/>
        <v>75-9</v>
      </c>
      <c r="S389" t="str">
        <f t="shared" si="54"/>
        <v>--</v>
      </c>
      <c r="T389">
        <f t="shared" si="55"/>
        <v>0</v>
      </c>
    </row>
    <row r="390" spans="1:20">
      <c r="A390">
        <v>75</v>
      </c>
      <c r="B390" t="s">
        <v>672</v>
      </c>
      <c r="C390" t="s">
        <v>120</v>
      </c>
      <c r="D390">
        <v>75</v>
      </c>
      <c r="E390">
        <v>10</v>
      </c>
      <c r="F390" t="s">
        <v>686</v>
      </c>
      <c r="G390">
        <v>7</v>
      </c>
      <c r="H390" t="s">
        <v>687</v>
      </c>
      <c r="I390" t="str">
        <f>VLOOKUP(A390&amp;"-"&amp;E390,Sheet2!$N$2:$O$578,2,FALSE)</f>
        <v>m</v>
      </c>
      <c r="J390">
        <f>VLOOKUP(A390&amp;"-"&amp;E390,Sheet4!$A$2:$J$578,10,FALSE)</f>
        <v>0.36520765742690725</v>
      </c>
      <c r="K390" t="str">
        <f>VLOOKUP(D390&amp;"-"&amp;E390,Sheet3!$G$2:$N$600,7,FALSE)</f>
        <v>m</v>
      </c>
      <c r="L390">
        <f>VLOOKUP(A390&amp;"-"&amp;E390,Sheet4!$A$2:$J$578,9,FALSE)</f>
        <v>0.6347923425730928</v>
      </c>
      <c r="M390">
        <f t="shared" si="49"/>
        <v>0</v>
      </c>
      <c r="N390">
        <f t="shared" si="50"/>
        <v>63.47923425730928</v>
      </c>
      <c r="O390">
        <f t="shared" si="51"/>
        <v>1</v>
      </c>
      <c r="P390">
        <f t="shared" si="52"/>
        <v>0</v>
      </c>
      <c r="Q390">
        <f t="shared" si="48"/>
        <v>0</v>
      </c>
      <c r="R390" t="str">
        <f t="shared" si="53"/>
        <v>75-10</v>
      </c>
      <c r="S390">
        <f t="shared" si="54"/>
        <v>0</v>
      </c>
      <c r="T390">
        <f t="shared" si="55"/>
        <v>0</v>
      </c>
    </row>
    <row r="391" spans="1:20">
      <c r="A391">
        <v>75</v>
      </c>
      <c r="B391" t="s">
        <v>672</v>
      </c>
      <c r="C391" t="s">
        <v>123</v>
      </c>
      <c r="D391">
        <v>75</v>
      </c>
      <c r="E391">
        <v>11</v>
      </c>
      <c r="F391" t="s">
        <v>688</v>
      </c>
      <c r="G391">
        <v>12</v>
      </c>
      <c r="H391" t="s">
        <v>238</v>
      </c>
      <c r="I391" t="str">
        <f>VLOOKUP(A391&amp;"-"&amp;E391,Sheet2!$N$2:$O$578,2,FALSE)</f>
        <v>m</v>
      </c>
      <c r="J391">
        <f>VLOOKUP(A391&amp;"-"&amp;E391,Sheet4!$A$2:$J$578,10,FALSE)</f>
        <v>0.44161723932193875</v>
      </c>
      <c r="K391" t="str">
        <f>VLOOKUP(D391&amp;"-"&amp;E391,Sheet3!$G$2:$N$600,7,FALSE)</f>
        <v>m</v>
      </c>
      <c r="L391">
        <f>VLOOKUP(A391&amp;"-"&amp;E391,Sheet4!$A$2:$J$578,9,FALSE)</f>
        <v>0.55838276067806125</v>
      </c>
      <c r="M391">
        <f t="shared" si="49"/>
        <v>0</v>
      </c>
      <c r="N391">
        <f t="shared" si="50"/>
        <v>55.838276067806127</v>
      </c>
      <c r="O391">
        <f t="shared" si="51"/>
        <v>0.87758475441172945</v>
      </c>
      <c r="P391">
        <f t="shared" si="52"/>
        <v>0</v>
      </c>
      <c r="Q391">
        <f t="shared" si="48"/>
        <v>0</v>
      </c>
      <c r="R391" t="str">
        <f t="shared" si="53"/>
        <v>75-11</v>
      </c>
      <c r="S391">
        <f t="shared" si="54"/>
        <v>0</v>
      </c>
      <c r="T391">
        <f t="shared" si="55"/>
        <v>0</v>
      </c>
    </row>
    <row r="392" spans="1:20">
      <c r="A392">
        <v>75</v>
      </c>
      <c r="B392" t="s">
        <v>672</v>
      </c>
      <c r="C392" t="s">
        <v>125</v>
      </c>
      <c r="D392">
        <v>75</v>
      </c>
      <c r="E392">
        <v>12</v>
      </c>
      <c r="F392" t="s">
        <v>689</v>
      </c>
      <c r="G392">
        <v>9</v>
      </c>
      <c r="H392" t="s">
        <v>83</v>
      </c>
      <c r="I392" t="str">
        <f>VLOOKUP(A392&amp;"-"&amp;E392,Sheet2!$N$2:$O$578,2,FALSE)</f>
        <v>m</v>
      </c>
      <c r="J392">
        <f>VLOOKUP(A392&amp;"-"&amp;E392,Sheet4!$A$2:$J$578,10,FALSE)</f>
        <v>0.58704883227176219</v>
      </c>
      <c r="K392" t="str">
        <f>VLOOKUP(D392&amp;"-"&amp;E392,Sheet3!$G$2:$N$600,7,FALSE)</f>
        <v>f</v>
      </c>
      <c r="L392">
        <f>VLOOKUP(A392&amp;"-"&amp;E392,Sheet4!$A$2:$J$578,9,FALSE)</f>
        <v>0.41295116772823781</v>
      </c>
      <c r="M392" t="str">
        <f t="shared" si="49"/>
        <v>--</v>
      </c>
      <c r="N392">
        <f t="shared" si="50"/>
        <v>58.704883227176218</v>
      </c>
      <c r="O392">
        <f t="shared" si="51"/>
        <v>0.94357366301327206</v>
      </c>
      <c r="P392">
        <f t="shared" si="52"/>
        <v>5.6426336986727943E-2</v>
      </c>
      <c r="Q392">
        <f t="shared" si="48"/>
        <v>5.6426336986727943E-2</v>
      </c>
      <c r="R392" t="str">
        <f t="shared" si="53"/>
        <v>75-12</v>
      </c>
      <c r="S392" t="str">
        <f t="shared" si="54"/>
        <v>--</v>
      </c>
      <c r="T392">
        <f t="shared" si="55"/>
        <v>5.6426336986727943E-2</v>
      </c>
    </row>
    <row r="393" spans="1:20">
      <c r="A393">
        <v>75</v>
      </c>
      <c r="B393" t="s">
        <v>672</v>
      </c>
      <c r="C393" t="s">
        <v>128</v>
      </c>
      <c r="D393">
        <v>75</v>
      </c>
      <c r="E393">
        <v>13</v>
      </c>
      <c r="F393" t="s">
        <v>690</v>
      </c>
      <c r="G393">
        <v>14</v>
      </c>
      <c r="H393" t="s">
        <v>546</v>
      </c>
      <c r="I393" t="str">
        <f>VLOOKUP(A393&amp;"-"&amp;E393,Sheet2!$N$2:$O$578,2,FALSE)</f>
        <v>m</v>
      </c>
      <c r="J393">
        <f>VLOOKUP(A393&amp;"-"&amp;E393,Sheet4!$A$2:$J$578,10,FALSE)</f>
        <v>0.52156909624974379</v>
      </c>
      <c r="K393" t="str">
        <f>VLOOKUP(D393&amp;"-"&amp;E393,Sheet3!$G$2:$N$600,7,FALSE)</f>
        <v>m</v>
      </c>
      <c r="L393">
        <f>VLOOKUP(A393&amp;"-"&amp;E393,Sheet4!$A$2:$J$578,9,FALSE)</f>
        <v>0.47843090375025615</v>
      </c>
      <c r="M393">
        <f t="shared" si="49"/>
        <v>0</v>
      </c>
      <c r="N393">
        <f t="shared" si="50"/>
        <v>52.156909624974382</v>
      </c>
      <c r="O393">
        <f t="shared" si="51"/>
        <v>0.71308535252141048</v>
      </c>
      <c r="P393">
        <f t="shared" si="52"/>
        <v>0</v>
      </c>
      <c r="Q393">
        <f t="shared" si="48"/>
        <v>0</v>
      </c>
      <c r="R393" t="str">
        <f t="shared" si="53"/>
        <v>75-13</v>
      </c>
      <c r="S393">
        <f t="shared" si="54"/>
        <v>0</v>
      </c>
      <c r="T393">
        <f t="shared" si="55"/>
        <v>0</v>
      </c>
    </row>
    <row r="394" spans="1:20">
      <c r="A394">
        <v>75</v>
      </c>
      <c r="B394" t="s">
        <v>672</v>
      </c>
      <c r="C394" t="s">
        <v>130</v>
      </c>
      <c r="D394">
        <v>75</v>
      </c>
      <c r="E394">
        <v>14</v>
      </c>
      <c r="F394" t="s">
        <v>691</v>
      </c>
      <c r="G394">
        <v>7</v>
      </c>
      <c r="H394" t="s">
        <v>33</v>
      </c>
      <c r="I394" t="str">
        <f>VLOOKUP(A394&amp;"-"&amp;E394,Sheet2!$N$2:$O$578,2,FALSE)</f>
        <v>m</v>
      </c>
      <c r="J394">
        <f>VLOOKUP(A394&amp;"-"&amp;E394,Sheet4!$A$2:$J$578,10,FALSE)</f>
        <v>0.76602602775144357</v>
      </c>
      <c r="K394" t="str">
        <f>VLOOKUP(D394&amp;"-"&amp;E394,Sheet3!$G$2:$N$600,7,FALSE)</f>
        <v>f</v>
      </c>
      <c r="L394">
        <f>VLOOKUP(A394&amp;"-"&amp;E394,Sheet4!$A$2:$J$578,9,FALSE)</f>
        <v>0.2339739722485564</v>
      </c>
      <c r="M394" t="str">
        <f t="shared" si="49"/>
        <v>--</v>
      </c>
      <c r="N394">
        <f t="shared" si="50"/>
        <v>76.602602775144362</v>
      </c>
      <c r="O394">
        <f t="shared" si="51"/>
        <v>1</v>
      </c>
      <c r="P394">
        <f t="shared" si="52"/>
        <v>0</v>
      </c>
      <c r="Q394">
        <f t="shared" si="48"/>
        <v>0</v>
      </c>
      <c r="R394" t="str">
        <f t="shared" si="53"/>
        <v>75-14</v>
      </c>
      <c r="S394" t="str">
        <f t="shared" si="54"/>
        <v>--</v>
      </c>
      <c r="T394">
        <f t="shared" si="55"/>
        <v>0</v>
      </c>
    </row>
    <row r="395" spans="1:20">
      <c r="A395">
        <v>75</v>
      </c>
      <c r="B395" t="s">
        <v>672</v>
      </c>
      <c r="C395" t="s">
        <v>133</v>
      </c>
      <c r="D395">
        <v>75</v>
      </c>
      <c r="E395">
        <v>15</v>
      </c>
      <c r="F395" t="s">
        <v>692</v>
      </c>
      <c r="G395">
        <v>9</v>
      </c>
      <c r="H395" t="s">
        <v>214</v>
      </c>
      <c r="I395" t="str">
        <f>VLOOKUP(A395&amp;"-"&amp;E395,Sheet2!$N$2:$O$578,2,FALSE)</f>
        <v>f</v>
      </c>
      <c r="J395">
        <f>VLOOKUP(A395&amp;"-"&amp;E395,Sheet4!$A$2:$J$578,10,FALSE)</f>
        <v>0.29488520430033777</v>
      </c>
      <c r="K395" t="str">
        <f>VLOOKUP(D395&amp;"-"&amp;E395,Sheet3!$G$2:$N$600,7,FALSE)</f>
        <v>m</v>
      </c>
      <c r="L395">
        <f>VLOOKUP(A395&amp;"-"&amp;E395,Sheet4!$A$2:$J$578,9,FALSE)</f>
        <v>0.70511479569966218</v>
      </c>
      <c r="M395" t="str">
        <f t="shared" si="49"/>
        <v>--</v>
      </c>
      <c r="N395">
        <f t="shared" si="50"/>
        <v>70.511479569966212</v>
      </c>
      <c r="O395">
        <f t="shared" si="51"/>
        <v>1</v>
      </c>
      <c r="P395">
        <f t="shared" si="52"/>
        <v>0</v>
      </c>
      <c r="Q395">
        <f t="shared" si="48"/>
        <v>0</v>
      </c>
      <c r="R395" t="str">
        <f t="shared" si="53"/>
        <v>75-15</v>
      </c>
      <c r="S395" t="str">
        <f t="shared" si="54"/>
        <v>--</v>
      </c>
      <c r="T395">
        <f t="shared" si="55"/>
        <v>0</v>
      </c>
    </row>
    <row r="396" spans="1:20">
      <c r="A396">
        <v>75</v>
      </c>
      <c r="B396" t="s">
        <v>672</v>
      </c>
      <c r="C396" t="s">
        <v>135</v>
      </c>
      <c r="D396">
        <v>75</v>
      </c>
      <c r="E396">
        <v>16</v>
      </c>
      <c r="F396" t="s">
        <v>693</v>
      </c>
      <c r="G396">
        <v>13</v>
      </c>
      <c r="H396" t="s">
        <v>694</v>
      </c>
      <c r="I396" t="str">
        <f>VLOOKUP(A396&amp;"-"&amp;E396,Sheet2!$N$2:$O$578,2,FALSE)</f>
        <v>m</v>
      </c>
      <c r="J396">
        <f>VLOOKUP(A396&amp;"-"&amp;E396,Sheet4!$A$2:$J$578,10,FALSE)</f>
        <v>0.32336193297679966</v>
      </c>
      <c r="K396" t="str">
        <f>VLOOKUP(D396&amp;"-"&amp;E396,Sheet3!$G$2:$N$600,7,FALSE)</f>
        <v>m</v>
      </c>
      <c r="L396">
        <f>VLOOKUP(A396&amp;"-"&amp;E396,Sheet4!$A$2:$J$578,9,FALSE)</f>
        <v>0.67663806702320028</v>
      </c>
      <c r="M396">
        <f t="shared" si="49"/>
        <v>0</v>
      </c>
      <c r="N396">
        <f t="shared" si="50"/>
        <v>67.663806702320031</v>
      </c>
      <c r="O396">
        <f t="shared" si="51"/>
        <v>1</v>
      </c>
      <c r="P396">
        <f t="shared" si="52"/>
        <v>0</v>
      </c>
      <c r="Q396">
        <f t="shared" si="48"/>
        <v>0</v>
      </c>
      <c r="R396" t="str">
        <f t="shared" si="53"/>
        <v>75-16</v>
      </c>
      <c r="S396">
        <f t="shared" si="54"/>
        <v>0</v>
      </c>
      <c r="T396">
        <f t="shared" si="55"/>
        <v>0</v>
      </c>
    </row>
    <row r="397" spans="1:20">
      <c r="A397">
        <v>75</v>
      </c>
      <c r="B397" t="s">
        <v>672</v>
      </c>
      <c r="C397" t="s">
        <v>533</v>
      </c>
      <c r="D397">
        <v>75</v>
      </c>
      <c r="E397">
        <v>17</v>
      </c>
      <c r="F397" t="s">
        <v>695</v>
      </c>
      <c r="G397">
        <v>7</v>
      </c>
      <c r="H397" t="s">
        <v>696</v>
      </c>
      <c r="I397" t="str">
        <f>VLOOKUP(A397&amp;"-"&amp;E397,Sheet2!$N$2:$O$578,2,FALSE)</f>
        <v>f</v>
      </c>
      <c r="J397">
        <f>VLOOKUP(A397&amp;"-"&amp;E397,Sheet4!$A$2:$J$578,10,FALSE)</f>
        <v>0.27917310205536416</v>
      </c>
      <c r="K397" t="str">
        <f>VLOOKUP(D397&amp;"-"&amp;E397,Sheet3!$G$2:$N$600,7,FALSE)</f>
        <v>m</v>
      </c>
      <c r="L397">
        <f>VLOOKUP(A397&amp;"-"&amp;E397,Sheet4!$A$2:$J$578,9,FALSE)</f>
        <v>0.72082689794463584</v>
      </c>
      <c r="M397" t="str">
        <f t="shared" si="49"/>
        <v>--</v>
      </c>
      <c r="N397">
        <f t="shared" si="50"/>
        <v>72.08268979446359</v>
      </c>
      <c r="O397">
        <f t="shared" si="51"/>
        <v>1</v>
      </c>
      <c r="P397">
        <f t="shared" si="52"/>
        <v>0</v>
      </c>
      <c r="Q397">
        <f t="shared" si="48"/>
        <v>0</v>
      </c>
      <c r="R397" t="str">
        <f t="shared" si="53"/>
        <v>75-17</v>
      </c>
      <c r="S397" t="str">
        <f t="shared" si="54"/>
        <v>--</v>
      </c>
      <c r="T397">
        <f t="shared" si="55"/>
        <v>0</v>
      </c>
    </row>
    <row r="398" spans="1:20">
      <c r="A398">
        <v>75</v>
      </c>
      <c r="B398" t="s">
        <v>672</v>
      </c>
      <c r="C398" t="s">
        <v>535</v>
      </c>
      <c r="D398">
        <v>75</v>
      </c>
      <c r="E398">
        <v>18</v>
      </c>
      <c r="F398" t="s">
        <v>697</v>
      </c>
      <c r="G398">
        <v>12</v>
      </c>
      <c r="H398" t="s">
        <v>698</v>
      </c>
      <c r="I398" t="str">
        <f>VLOOKUP(A398&amp;"-"&amp;E398,Sheet2!$N$2:$O$578,2,FALSE)</f>
        <v>m</v>
      </c>
      <c r="J398">
        <f>VLOOKUP(A398&amp;"-"&amp;E398,Sheet4!$A$2:$J$578,10,FALSE)</f>
        <v>0.32132330127210673</v>
      </c>
      <c r="K398" t="str">
        <f>VLOOKUP(D398&amp;"-"&amp;E398,Sheet3!$G$2:$N$600,7,FALSE)</f>
        <v>m</v>
      </c>
      <c r="L398">
        <f>VLOOKUP(A398&amp;"-"&amp;E398,Sheet4!$A$2:$J$578,9,FALSE)</f>
        <v>0.67867669872789327</v>
      </c>
      <c r="M398">
        <f t="shared" si="49"/>
        <v>0</v>
      </c>
      <c r="N398">
        <f t="shared" si="50"/>
        <v>67.867669872789321</v>
      </c>
      <c r="O398">
        <f t="shared" si="51"/>
        <v>1</v>
      </c>
      <c r="P398">
        <f t="shared" si="52"/>
        <v>0</v>
      </c>
      <c r="Q398">
        <f t="shared" si="48"/>
        <v>0</v>
      </c>
      <c r="R398" t="str">
        <f t="shared" si="53"/>
        <v>75-18</v>
      </c>
      <c r="S398">
        <f t="shared" si="54"/>
        <v>0</v>
      </c>
      <c r="T398">
        <f t="shared" si="55"/>
        <v>0</v>
      </c>
    </row>
    <row r="399" spans="1:20">
      <c r="A399">
        <v>76</v>
      </c>
      <c r="B399" t="s">
        <v>699</v>
      </c>
      <c r="C399" t="s">
        <v>3</v>
      </c>
      <c r="D399">
        <v>76</v>
      </c>
      <c r="E399">
        <v>1</v>
      </c>
      <c r="F399" t="s">
        <v>700</v>
      </c>
      <c r="G399">
        <v>8</v>
      </c>
      <c r="H399" t="s">
        <v>701</v>
      </c>
      <c r="I399" t="str">
        <f>VLOOKUP(A399&amp;"-"&amp;E399,Sheet2!$N$2:$O$578,2,FALSE)</f>
        <v>m</v>
      </c>
      <c r="J399">
        <f>VLOOKUP(A399&amp;"-"&amp;E399,Sheet4!$A$2:$J$578,10,FALSE)</f>
        <v>0.43756439524030788</v>
      </c>
      <c r="K399" t="str">
        <f>VLOOKUP(D399&amp;"-"&amp;E399,Sheet3!$G$2:$N$600,7,FALSE)</f>
        <v>f</v>
      </c>
      <c r="L399">
        <f>VLOOKUP(A399&amp;"-"&amp;E399,Sheet4!$A$2:$J$578,9,FALSE)</f>
        <v>0.56243560475969212</v>
      </c>
      <c r="M399" t="str">
        <f t="shared" si="49"/>
        <v>--</v>
      </c>
      <c r="N399">
        <f t="shared" si="50"/>
        <v>56.243560475969211</v>
      </c>
      <c r="O399">
        <f t="shared" si="51"/>
        <v>0.88867216056630993</v>
      </c>
      <c r="P399">
        <f t="shared" si="52"/>
        <v>0.88867216056630993</v>
      </c>
      <c r="Q399">
        <f t="shared" si="48"/>
        <v>0.88867216056630993</v>
      </c>
      <c r="R399" t="str">
        <f t="shared" si="53"/>
        <v>76-1</v>
      </c>
      <c r="S399" t="str">
        <f t="shared" si="54"/>
        <v>--</v>
      </c>
      <c r="T399">
        <f t="shared" si="55"/>
        <v>0.88867216056630993</v>
      </c>
    </row>
    <row r="400" spans="1:20">
      <c r="A400">
        <v>76</v>
      </c>
      <c r="B400" t="s">
        <v>699</v>
      </c>
      <c r="C400" t="s">
        <v>6</v>
      </c>
      <c r="D400">
        <v>76</v>
      </c>
      <c r="E400">
        <v>2</v>
      </c>
      <c r="F400" t="s">
        <v>702</v>
      </c>
      <c r="G400">
        <v>10</v>
      </c>
      <c r="H400" t="s">
        <v>217</v>
      </c>
      <c r="I400" t="str">
        <f>VLOOKUP(A400&amp;"-"&amp;E400,Sheet2!$N$2:$O$578,2,FALSE)</f>
        <v>f</v>
      </c>
      <c r="J400">
        <f>VLOOKUP(A400&amp;"-"&amp;E400,Sheet4!$A$2:$J$578,10,FALSE)</f>
        <v>0.53602365483924708</v>
      </c>
      <c r="K400" t="str">
        <f>VLOOKUP(D400&amp;"-"&amp;E400,Sheet3!$G$2:$N$600,7,FALSE)</f>
        <v>f</v>
      </c>
      <c r="L400">
        <f>VLOOKUP(A400&amp;"-"&amp;E400,Sheet4!$A$2:$J$578,9,FALSE)</f>
        <v>0.46397634516075298</v>
      </c>
      <c r="M400">
        <f t="shared" si="49"/>
        <v>1</v>
      </c>
      <c r="N400">
        <f t="shared" si="50"/>
        <v>53.602365483924707</v>
      </c>
      <c r="O400">
        <f t="shared" si="51"/>
        <v>0.79781878505216886</v>
      </c>
      <c r="P400">
        <f t="shared" si="52"/>
        <v>1</v>
      </c>
      <c r="Q400">
        <f t="shared" si="48"/>
        <v>1</v>
      </c>
      <c r="R400" t="str">
        <f t="shared" si="53"/>
        <v>76-2</v>
      </c>
      <c r="S400">
        <f t="shared" si="54"/>
        <v>1</v>
      </c>
      <c r="T400">
        <f t="shared" si="55"/>
        <v>1</v>
      </c>
    </row>
    <row r="401" spans="1:20">
      <c r="A401">
        <v>76</v>
      </c>
      <c r="B401" t="s">
        <v>699</v>
      </c>
      <c r="C401" t="s">
        <v>9</v>
      </c>
      <c r="D401">
        <v>76</v>
      </c>
      <c r="E401">
        <v>3</v>
      </c>
      <c r="F401" t="s">
        <v>703</v>
      </c>
      <c r="G401">
        <v>11</v>
      </c>
      <c r="H401" t="s">
        <v>410</v>
      </c>
      <c r="I401" t="str">
        <f>VLOOKUP(A401&amp;"-"&amp;E401,Sheet2!$N$2:$O$578,2,FALSE)</f>
        <v>m</v>
      </c>
      <c r="J401">
        <f>VLOOKUP(A401&amp;"-"&amp;E401,Sheet4!$A$2:$J$578,10,FALSE)</f>
        <v>0.33172920221638513</v>
      </c>
      <c r="K401" t="str">
        <f>VLOOKUP(D401&amp;"-"&amp;E401,Sheet3!$G$2:$N$600,7,FALSE)</f>
        <v>f</v>
      </c>
      <c r="L401">
        <f>VLOOKUP(A401&amp;"-"&amp;E401,Sheet4!$A$2:$J$578,9,FALSE)</f>
        <v>0.66827079778361487</v>
      </c>
      <c r="M401" t="str">
        <f t="shared" si="49"/>
        <v>--</v>
      </c>
      <c r="N401">
        <f t="shared" si="50"/>
        <v>66.82707977836148</v>
      </c>
      <c r="O401">
        <f t="shared" si="51"/>
        <v>1</v>
      </c>
      <c r="P401">
        <f t="shared" si="52"/>
        <v>1</v>
      </c>
      <c r="Q401">
        <f t="shared" si="48"/>
        <v>1</v>
      </c>
      <c r="R401" t="str">
        <f t="shared" si="53"/>
        <v>76-3</v>
      </c>
      <c r="S401" t="str">
        <f t="shared" si="54"/>
        <v>--</v>
      </c>
      <c r="T401">
        <f t="shared" si="55"/>
        <v>1</v>
      </c>
    </row>
    <row r="402" spans="1:20">
      <c r="A402">
        <v>76</v>
      </c>
      <c r="B402" t="s">
        <v>699</v>
      </c>
      <c r="C402" t="s">
        <v>12</v>
      </c>
      <c r="D402">
        <v>76</v>
      </c>
      <c r="E402">
        <v>4</v>
      </c>
      <c r="F402" t="s">
        <v>704</v>
      </c>
      <c r="G402">
        <v>7</v>
      </c>
      <c r="H402" t="s">
        <v>229</v>
      </c>
      <c r="I402" t="str">
        <f>VLOOKUP(A402&amp;"-"&amp;E402,Sheet2!$N$2:$O$578,2,FALSE)</f>
        <v>m</v>
      </c>
      <c r="J402">
        <f>VLOOKUP(A402&amp;"-"&amp;E402,Sheet4!$A$2:$J$578,10,FALSE)</f>
        <v>0.36097928436911486</v>
      </c>
      <c r="K402" t="str">
        <f>VLOOKUP(D402&amp;"-"&amp;E402,Sheet3!$G$2:$N$600,7,FALSE)</f>
        <v>m</v>
      </c>
      <c r="L402">
        <f>VLOOKUP(A402&amp;"-"&amp;E402,Sheet4!$A$2:$J$578,9,FALSE)</f>
        <v>0.63902071563088514</v>
      </c>
      <c r="M402">
        <f t="shared" si="49"/>
        <v>0</v>
      </c>
      <c r="N402">
        <f t="shared" si="50"/>
        <v>63.902071563088512</v>
      </c>
      <c r="O402">
        <f t="shared" si="51"/>
        <v>1</v>
      </c>
      <c r="P402">
        <f t="shared" si="52"/>
        <v>0</v>
      </c>
      <c r="Q402">
        <f t="shared" si="48"/>
        <v>0</v>
      </c>
      <c r="R402" t="str">
        <f t="shared" si="53"/>
        <v>76-4</v>
      </c>
      <c r="S402">
        <f t="shared" si="54"/>
        <v>0</v>
      </c>
      <c r="T402">
        <f t="shared" si="55"/>
        <v>0</v>
      </c>
    </row>
    <row r="403" spans="1:20">
      <c r="A403">
        <v>76</v>
      </c>
      <c r="B403" t="s">
        <v>699</v>
      </c>
      <c r="C403" t="s">
        <v>15</v>
      </c>
      <c r="D403">
        <v>76</v>
      </c>
      <c r="E403">
        <v>5</v>
      </c>
      <c r="F403" t="s">
        <v>705</v>
      </c>
      <c r="G403">
        <v>8</v>
      </c>
      <c r="H403" t="s">
        <v>105</v>
      </c>
      <c r="I403" t="str">
        <f>VLOOKUP(A403&amp;"-"&amp;E403,Sheet2!$N$2:$O$578,2,FALSE)</f>
        <v>f</v>
      </c>
      <c r="J403">
        <f>VLOOKUP(A403&amp;"-"&amp;E403,Sheet4!$A$2:$J$578,10,FALSE)</f>
        <v>0.43507859198583132</v>
      </c>
      <c r="K403" t="str">
        <f>VLOOKUP(D403&amp;"-"&amp;E403,Sheet3!$G$2:$N$600,7,FALSE)</f>
        <v>m</v>
      </c>
      <c r="L403">
        <f>VLOOKUP(A403&amp;"-"&amp;E403,Sheet4!$A$2:$J$578,9,FALSE)</f>
        <v>0.56492140801416868</v>
      </c>
      <c r="M403" t="str">
        <f t="shared" si="49"/>
        <v>--</v>
      </c>
      <c r="N403">
        <f t="shared" si="50"/>
        <v>56.492140801416866</v>
      </c>
      <c r="O403">
        <f t="shared" si="51"/>
        <v>0.89512185421564017</v>
      </c>
      <c r="P403">
        <f t="shared" si="52"/>
        <v>0.10487814578435983</v>
      </c>
      <c r="Q403">
        <f t="shared" si="48"/>
        <v>0.10487814578435983</v>
      </c>
      <c r="R403" t="str">
        <f t="shared" si="53"/>
        <v>76-5</v>
      </c>
      <c r="S403" t="str">
        <f t="shared" si="54"/>
        <v>--</v>
      </c>
      <c r="T403">
        <f t="shared" si="55"/>
        <v>0.10487814578435983</v>
      </c>
    </row>
    <row r="404" spans="1:20">
      <c r="A404">
        <v>76</v>
      </c>
      <c r="B404" t="s">
        <v>699</v>
      </c>
      <c r="C404" t="s">
        <v>55</v>
      </c>
      <c r="D404">
        <v>76</v>
      </c>
      <c r="E404">
        <v>6</v>
      </c>
      <c r="F404" t="s">
        <v>706</v>
      </c>
      <c r="G404">
        <v>7</v>
      </c>
      <c r="H404" t="s">
        <v>14</v>
      </c>
      <c r="I404" t="str">
        <f>VLOOKUP(A404&amp;"-"&amp;E404,Sheet2!$N$2:$O$578,2,FALSE)</f>
        <v>m</v>
      </c>
      <c r="J404">
        <f>VLOOKUP(A404&amp;"-"&amp;E404,Sheet4!$A$2:$J$578,10,FALSE)</f>
        <v>0.49143533589819471</v>
      </c>
      <c r="K404" t="str">
        <f>VLOOKUP(D404&amp;"-"&amp;E404,Sheet3!$G$2:$N$600,7,FALSE)</f>
        <v>f</v>
      </c>
      <c r="L404">
        <f>VLOOKUP(A404&amp;"-"&amp;E404,Sheet4!$A$2:$J$578,9,FALSE)</f>
        <v>0.50856466410180523</v>
      </c>
      <c r="M404" t="str">
        <f t="shared" si="49"/>
        <v>--</v>
      </c>
      <c r="N404">
        <f t="shared" si="50"/>
        <v>50.856466410180523</v>
      </c>
      <c r="O404">
        <f t="shared" si="51"/>
        <v>0.56050388234282267</v>
      </c>
      <c r="P404">
        <f t="shared" si="52"/>
        <v>0.56050388234282267</v>
      </c>
      <c r="Q404">
        <f t="shared" si="48"/>
        <v>0.56050388234282267</v>
      </c>
      <c r="R404" t="str">
        <f t="shared" si="53"/>
        <v>76-6</v>
      </c>
      <c r="S404" t="str">
        <f t="shared" si="54"/>
        <v>--</v>
      </c>
      <c r="T404">
        <f t="shared" si="55"/>
        <v>0.56050388234282267</v>
      </c>
    </row>
    <row r="405" spans="1:20">
      <c r="A405">
        <v>76</v>
      </c>
      <c r="B405" t="s">
        <v>699</v>
      </c>
      <c r="C405" t="s">
        <v>58</v>
      </c>
      <c r="D405">
        <v>76</v>
      </c>
      <c r="E405">
        <v>7</v>
      </c>
      <c r="F405" t="s">
        <v>707</v>
      </c>
      <c r="G405">
        <v>8</v>
      </c>
      <c r="H405" t="s">
        <v>708</v>
      </c>
      <c r="I405" t="str">
        <f>VLOOKUP(A405&amp;"-"&amp;E405,Sheet2!$N$2:$O$578,2,FALSE)</f>
        <v>m</v>
      </c>
      <c r="J405">
        <f>VLOOKUP(A405&amp;"-"&amp;E405,Sheet4!$A$2:$J$578,10,FALSE)</f>
        <v>0.48286448880822747</v>
      </c>
      <c r="K405" t="str">
        <f>VLOOKUP(D405&amp;"-"&amp;E405,Sheet3!$G$2:$N$600,7,FALSE)</f>
        <v>m</v>
      </c>
      <c r="L405">
        <f>VLOOKUP(A405&amp;"-"&amp;E405,Sheet4!$A$2:$J$578,9,FALSE)</f>
        <v>0.51713551119177259</v>
      </c>
      <c r="M405">
        <f t="shared" si="49"/>
        <v>0</v>
      </c>
      <c r="N405">
        <f t="shared" si="50"/>
        <v>51.713551119177261</v>
      </c>
      <c r="O405">
        <f t="shared" si="51"/>
        <v>0.67507141626740452</v>
      </c>
      <c r="P405">
        <f t="shared" si="52"/>
        <v>0</v>
      </c>
      <c r="Q405">
        <f t="shared" si="48"/>
        <v>0</v>
      </c>
      <c r="R405" t="str">
        <f t="shared" si="53"/>
        <v>76-7</v>
      </c>
      <c r="S405">
        <f t="shared" si="54"/>
        <v>0</v>
      </c>
      <c r="T405">
        <f t="shared" si="55"/>
        <v>0</v>
      </c>
    </row>
    <row r="406" spans="1:20">
      <c r="A406">
        <v>76</v>
      </c>
      <c r="B406" t="s">
        <v>699</v>
      </c>
      <c r="C406" t="s">
        <v>60</v>
      </c>
      <c r="D406">
        <v>76</v>
      </c>
      <c r="E406">
        <v>8</v>
      </c>
      <c r="F406" t="s">
        <v>709</v>
      </c>
      <c r="G406">
        <v>6</v>
      </c>
      <c r="H406" t="s">
        <v>259</v>
      </c>
      <c r="I406" t="str">
        <f>VLOOKUP(A406&amp;"-"&amp;E406,Sheet2!$N$2:$O$578,2,FALSE)</f>
        <v>f</v>
      </c>
      <c r="J406">
        <f>VLOOKUP(A406&amp;"-"&amp;E406,Sheet4!$A$2:$J$578,10,FALSE)</f>
        <v>0.35788688935368301</v>
      </c>
      <c r="K406" t="str">
        <f>VLOOKUP(D406&amp;"-"&amp;E406,Sheet3!$G$2:$N$600,7,FALSE)</f>
        <v>f</v>
      </c>
      <c r="L406">
        <f>VLOOKUP(A406&amp;"-"&amp;E406,Sheet4!$A$2:$J$578,9,FALSE)</f>
        <v>0.64211311064631693</v>
      </c>
      <c r="M406">
        <f t="shared" si="49"/>
        <v>1</v>
      </c>
      <c r="N406">
        <f t="shared" si="50"/>
        <v>64.211311064631687</v>
      </c>
      <c r="O406">
        <f t="shared" si="51"/>
        <v>1</v>
      </c>
      <c r="P406">
        <f t="shared" si="52"/>
        <v>1</v>
      </c>
      <c r="Q406">
        <f t="shared" si="48"/>
        <v>1</v>
      </c>
      <c r="R406" t="str">
        <f t="shared" si="53"/>
        <v>76-8</v>
      </c>
      <c r="S406">
        <f t="shared" si="54"/>
        <v>1</v>
      </c>
      <c r="T406">
        <f t="shared" si="55"/>
        <v>1</v>
      </c>
    </row>
    <row r="407" spans="1:20">
      <c r="A407">
        <v>76</v>
      </c>
      <c r="B407" t="s">
        <v>699</v>
      </c>
      <c r="C407" t="s">
        <v>63</v>
      </c>
      <c r="D407">
        <v>76</v>
      </c>
      <c r="E407">
        <v>9</v>
      </c>
      <c r="F407" t="s">
        <v>710</v>
      </c>
      <c r="G407">
        <v>7</v>
      </c>
      <c r="H407" t="s">
        <v>31</v>
      </c>
      <c r="I407" t="str">
        <f>VLOOKUP(A407&amp;"-"&amp;E407,Sheet2!$N$2:$O$578,2,FALSE)</f>
        <v>m</v>
      </c>
      <c r="J407">
        <f>VLOOKUP(A407&amp;"-"&amp;E407,Sheet4!$A$2:$J$578,10,FALSE)</f>
        <v>0.48640138215460066</v>
      </c>
      <c r="K407" t="str">
        <f>VLOOKUP(D407&amp;"-"&amp;E407,Sheet3!$G$2:$N$600,7,FALSE)</f>
        <v>f</v>
      </c>
      <c r="L407">
        <f>VLOOKUP(A407&amp;"-"&amp;E407,Sheet4!$A$2:$J$578,9,FALSE)</f>
        <v>0.51359861784539929</v>
      </c>
      <c r="M407" t="str">
        <f t="shared" si="49"/>
        <v>--</v>
      </c>
      <c r="N407">
        <f t="shared" si="50"/>
        <v>51.35986178453993</v>
      </c>
      <c r="O407">
        <f t="shared" si="51"/>
        <v>0.63687968243193682</v>
      </c>
      <c r="P407">
        <f t="shared" si="52"/>
        <v>0.63687968243193682</v>
      </c>
      <c r="Q407">
        <f t="shared" si="48"/>
        <v>0.63687968243193682</v>
      </c>
      <c r="R407" t="str">
        <f t="shared" si="53"/>
        <v>76-9</v>
      </c>
      <c r="S407" t="str">
        <f t="shared" si="54"/>
        <v>--</v>
      </c>
      <c r="T407">
        <f t="shared" si="55"/>
        <v>0.63687968243193682</v>
      </c>
    </row>
    <row r="408" spans="1:20">
      <c r="A408">
        <v>76</v>
      </c>
      <c r="B408" t="s">
        <v>699</v>
      </c>
      <c r="C408" t="s">
        <v>120</v>
      </c>
      <c r="D408">
        <v>76</v>
      </c>
      <c r="E408">
        <v>10</v>
      </c>
      <c r="F408" t="s">
        <v>711</v>
      </c>
      <c r="G408">
        <v>7</v>
      </c>
      <c r="H408" t="s">
        <v>712</v>
      </c>
      <c r="I408" t="str">
        <f>VLOOKUP(A408&amp;"-"&amp;E408,Sheet2!$N$2:$O$578,2,FALSE)</f>
        <v>m</v>
      </c>
      <c r="J408">
        <f>VLOOKUP(A408&amp;"-"&amp;E408,Sheet4!$A$2:$J$578,10,FALSE)</f>
        <v>0.49889650917202594</v>
      </c>
      <c r="K408" t="str">
        <f>VLOOKUP(D408&amp;"-"&amp;E408,Sheet3!$G$2:$N$600,7,FALSE)</f>
        <v>f</v>
      </c>
      <c r="L408">
        <f>VLOOKUP(A408&amp;"-"&amp;E408,Sheet4!$A$2:$J$578,9,FALSE)</f>
        <v>0.50110349082797412</v>
      </c>
      <c r="M408" t="str">
        <f t="shared" si="49"/>
        <v>--</v>
      </c>
      <c r="N408">
        <f t="shared" si="50"/>
        <v>50.110349082797413</v>
      </c>
      <c r="O408">
        <f t="shared" si="51"/>
        <v>0.5</v>
      </c>
      <c r="P408">
        <f t="shared" si="52"/>
        <v>0.5</v>
      </c>
      <c r="Q408">
        <f t="shared" si="48"/>
        <v>0.5</v>
      </c>
      <c r="R408" t="str">
        <f t="shared" si="53"/>
        <v>76-10</v>
      </c>
      <c r="S408" t="str">
        <f t="shared" si="54"/>
        <v>--</v>
      </c>
      <c r="T408">
        <f t="shared" si="55"/>
        <v>0.5</v>
      </c>
    </row>
    <row r="409" spans="1:20">
      <c r="A409">
        <v>77</v>
      </c>
      <c r="B409" t="s">
        <v>713</v>
      </c>
      <c r="C409" t="s">
        <v>3</v>
      </c>
      <c r="D409">
        <v>77</v>
      </c>
      <c r="E409">
        <v>1</v>
      </c>
      <c r="F409" t="s">
        <v>714</v>
      </c>
      <c r="G409">
        <v>12</v>
      </c>
      <c r="H409" t="s">
        <v>39</v>
      </c>
      <c r="I409" t="str">
        <f>VLOOKUP(A409&amp;"-"&amp;E409,Sheet2!$N$2:$O$578,2,FALSE)</f>
        <v>m</v>
      </c>
      <c r="J409">
        <f>VLOOKUP(A409&amp;"-"&amp;E409,Sheet4!$A$2:$J$578,10,FALSE)</f>
        <v>0.51043546488819147</v>
      </c>
      <c r="K409" t="str">
        <f>VLOOKUP(D409&amp;"-"&amp;E409,Sheet3!$G$2:$N$600,7,FALSE)</f>
        <v>m</v>
      </c>
      <c r="L409">
        <f>VLOOKUP(A409&amp;"-"&amp;E409,Sheet4!$A$2:$J$578,9,FALSE)</f>
        <v>0.48956453511180853</v>
      </c>
      <c r="M409">
        <f t="shared" si="49"/>
        <v>0</v>
      </c>
      <c r="N409">
        <f t="shared" si="50"/>
        <v>51.043546488819146</v>
      </c>
      <c r="O409">
        <f t="shared" si="51"/>
        <v>0.59314164957041893</v>
      </c>
      <c r="P409">
        <f t="shared" si="52"/>
        <v>0</v>
      </c>
      <c r="Q409">
        <f t="shared" si="48"/>
        <v>0</v>
      </c>
      <c r="R409" t="str">
        <f t="shared" si="53"/>
        <v>77-1</v>
      </c>
      <c r="S409">
        <f t="shared" si="54"/>
        <v>0</v>
      </c>
      <c r="T409">
        <f t="shared" si="55"/>
        <v>0</v>
      </c>
    </row>
    <row r="410" spans="1:20">
      <c r="A410">
        <v>77</v>
      </c>
      <c r="B410" t="s">
        <v>713</v>
      </c>
      <c r="C410" t="s">
        <v>6</v>
      </c>
      <c r="D410">
        <v>77</v>
      </c>
      <c r="E410">
        <v>2</v>
      </c>
      <c r="F410" t="s">
        <v>715</v>
      </c>
      <c r="G410">
        <v>8</v>
      </c>
      <c r="H410" t="s">
        <v>105</v>
      </c>
      <c r="I410" t="str">
        <f>VLOOKUP(A410&amp;"-"&amp;E410,Sheet2!$N$2:$O$578,2,FALSE)</f>
        <v>f</v>
      </c>
      <c r="J410">
        <f>VLOOKUP(A410&amp;"-"&amp;E410,Sheet4!$A$2:$J$578,10,FALSE)</f>
        <v>0.54696516261305206</v>
      </c>
      <c r="K410" t="str">
        <f>VLOOKUP(D410&amp;"-"&amp;E410,Sheet3!$G$2:$N$600,7,FALSE)</f>
        <v>f</v>
      </c>
      <c r="L410">
        <f>VLOOKUP(A410&amp;"-"&amp;E410,Sheet4!$A$2:$J$578,9,FALSE)</f>
        <v>0.45303483738694794</v>
      </c>
      <c r="M410">
        <f t="shared" si="49"/>
        <v>1</v>
      </c>
      <c r="N410">
        <f t="shared" si="50"/>
        <v>54.696516261305206</v>
      </c>
      <c r="O410">
        <f t="shared" si="51"/>
        <v>0.84163483132728301</v>
      </c>
      <c r="P410">
        <f t="shared" si="52"/>
        <v>1</v>
      </c>
      <c r="Q410">
        <f t="shared" si="48"/>
        <v>1</v>
      </c>
      <c r="R410" t="str">
        <f t="shared" si="53"/>
        <v>77-2</v>
      </c>
      <c r="S410">
        <f t="shared" si="54"/>
        <v>1</v>
      </c>
      <c r="T410">
        <f t="shared" si="55"/>
        <v>1</v>
      </c>
    </row>
    <row r="411" spans="1:20">
      <c r="A411">
        <v>77</v>
      </c>
      <c r="B411" t="s">
        <v>713</v>
      </c>
      <c r="C411" t="s">
        <v>9</v>
      </c>
      <c r="D411">
        <v>77</v>
      </c>
      <c r="E411">
        <v>3</v>
      </c>
      <c r="F411" t="s">
        <v>716</v>
      </c>
      <c r="G411">
        <v>5</v>
      </c>
      <c r="H411" t="s">
        <v>98</v>
      </c>
      <c r="I411" t="str">
        <f>VLOOKUP(A411&amp;"-"&amp;E411,Sheet2!$N$2:$O$578,2,FALSE)</f>
        <v>m</v>
      </c>
      <c r="J411">
        <f>VLOOKUP(A411&amp;"-"&amp;E411,Sheet4!$A$2:$J$578,10,FALSE)</f>
        <v>0.50278666714609332</v>
      </c>
      <c r="K411" t="str">
        <f>VLOOKUP(D411&amp;"-"&amp;E411,Sheet3!$G$2:$N$600,7,FALSE)</f>
        <v>f</v>
      </c>
      <c r="L411">
        <f>VLOOKUP(A411&amp;"-"&amp;E411,Sheet4!$A$2:$J$578,9,FALSE)</f>
        <v>0.49721333285390673</v>
      </c>
      <c r="M411" t="str">
        <f t="shared" si="49"/>
        <v>--</v>
      </c>
      <c r="N411">
        <f t="shared" si="50"/>
        <v>50.278666714609329</v>
      </c>
      <c r="O411">
        <f t="shared" si="51"/>
        <v>0.5</v>
      </c>
      <c r="P411">
        <f t="shared" si="52"/>
        <v>0.5</v>
      </c>
      <c r="Q411">
        <f t="shared" si="48"/>
        <v>0.5</v>
      </c>
      <c r="R411" t="str">
        <f t="shared" si="53"/>
        <v>77-3</v>
      </c>
      <c r="S411" t="str">
        <f t="shared" si="54"/>
        <v>--</v>
      </c>
      <c r="T411">
        <f t="shared" si="55"/>
        <v>0.5</v>
      </c>
    </row>
    <row r="412" spans="1:20">
      <c r="A412">
        <v>77</v>
      </c>
      <c r="B412" t="s">
        <v>713</v>
      </c>
      <c r="C412" t="s">
        <v>12</v>
      </c>
      <c r="D412">
        <v>77</v>
      </c>
      <c r="E412">
        <v>4</v>
      </c>
      <c r="F412" t="s">
        <v>717</v>
      </c>
      <c r="G412">
        <v>10</v>
      </c>
      <c r="H412" t="s">
        <v>54</v>
      </c>
      <c r="I412" t="str">
        <f>VLOOKUP(A412&amp;"-"&amp;E412,Sheet2!$N$2:$O$578,2,FALSE)</f>
        <v>m</v>
      </c>
      <c r="J412">
        <f>VLOOKUP(A412&amp;"-"&amp;E412,Sheet4!$A$2:$J$578,10,FALSE)</f>
        <v>0.56917063751596131</v>
      </c>
      <c r="K412" t="str">
        <f>VLOOKUP(D412&amp;"-"&amp;E412,Sheet3!$G$2:$N$600,7,FALSE)</f>
        <v>f</v>
      </c>
      <c r="L412">
        <f>VLOOKUP(A412&amp;"-"&amp;E412,Sheet4!$A$2:$J$578,9,FALSE)</f>
        <v>0.43082936248403875</v>
      </c>
      <c r="M412" t="str">
        <f t="shared" si="49"/>
        <v>--</v>
      </c>
      <c r="N412">
        <f t="shared" si="50"/>
        <v>56.917063751596132</v>
      </c>
      <c r="O412">
        <f t="shared" si="51"/>
        <v>0.90559537370120169</v>
      </c>
      <c r="P412">
        <f t="shared" si="52"/>
        <v>9.4404626298798311E-2</v>
      </c>
      <c r="Q412">
        <f t="shared" si="48"/>
        <v>9.4404626298798311E-2</v>
      </c>
      <c r="R412" t="str">
        <f t="shared" si="53"/>
        <v>77-4</v>
      </c>
      <c r="S412" t="str">
        <f t="shared" si="54"/>
        <v>--</v>
      </c>
      <c r="T412">
        <f t="shared" si="55"/>
        <v>9.4404626298798311E-2</v>
      </c>
    </row>
    <row r="413" spans="1:20">
      <c r="A413">
        <v>77</v>
      </c>
      <c r="B413" t="s">
        <v>713</v>
      </c>
      <c r="C413" t="s">
        <v>15</v>
      </c>
      <c r="D413">
        <v>77</v>
      </c>
      <c r="E413">
        <v>5</v>
      </c>
      <c r="F413" t="s">
        <v>718</v>
      </c>
      <c r="G413">
        <v>7</v>
      </c>
      <c r="H413" t="s">
        <v>229</v>
      </c>
      <c r="I413" t="str">
        <f>VLOOKUP(A413&amp;"-"&amp;E413,Sheet2!$N$2:$O$578,2,FALSE)</f>
        <v>m</v>
      </c>
      <c r="J413">
        <f>VLOOKUP(A413&amp;"-"&amp;E413,Sheet4!$A$2:$J$578,10,FALSE)</f>
        <v>0.56078935935567953</v>
      </c>
      <c r="K413" t="str">
        <f>VLOOKUP(D413&amp;"-"&amp;E413,Sheet3!$G$2:$N$600,7,FALSE)</f>
        <v>f</v>
      </c>
      <c r="L413">
        <f>VLOOKUP(A413&amp;"-"&amp;E413,Sheet4!$A$2:$J$578,9,FALSE)</f>
        <v>0.43921064064432042</v>
      </c>
      <c r="M413" t="str">
        <f t="shared" si="49"/>
        <v>--</v>
      </c>
      <c r="N413">
        <f t="shared" si="50"/>
        <v>56.078935935567955</v>
      </c>
      <c r="O413">
        <f t="shared" si="51"/>
        <v>0.88425786149466501</v>
      </c>
      <c r="P413">
        <f t="shared" si="52"/>
        <v>0.11574213850533499</v>
      </c>
      <c r="Q413">
        <f t="shared" si="48"/>
        <v>0.11574213850533499</v>
      </c>
      <c r="R413" t="str">
        <f t="shared" si="53"/>
        <v>77-5</v>
      </c>
      <c r="S413" t="str">
        <f t="shared" si="54"/>
        <v>--</v>
      </c>
      <c r="T413">
        <f t="shared" si="55"/>
        <v>0.11574213850533499</v>
      </c>
    </row>
    <row r="414" spans="1:20">
      <c r="A414">
        <v>77</v>
      </c>
      <c r="B414" t="s">
        <v>713</v>
      </c>
      <c r="C414" t="s">
        <v>55</v>
      </c>
      <c r="D414">
        <v>77</v>
      </c>
      <c r="E414">
        <v>6</v>
      </c>
      <c r="F414" t="s">
        <v>719</v>
      </c>
      <c r="G414">
        <v>14</v>
      </c>
      <c r="H414" t="s">
        <v>546</v>
      </c>
      <c r="I414" t="str">
        <f>VLOOKUP(A414&amp;"-"&amp;E414,Sheet2!$N$2:$O$578,2,FALSE)</f>
        <v>m</v>
      </c>
      <c r="J414">
        <f>VLOOKUP(A414&amp;"-"&amp;E414,Sheet4!$A$2:$J$578,10,FALSE)</f>
        <v>0.51990107289646459</v>
      </c>
      <c r="K414" t="str">
        <f>VLOOKUP(D414&amp;"-"&amp;E414,Sheet3!$G$2:$N$600,7,FALSE)</f>
        <v>f</v>
      </c>
      <c r="L414">
        <f>VLOOKUP(A414&amp;"-"&amp;E414,Sheet4!$A$2:$J$578,9,FALSE)</f>
        <v>0.48009892710353541</v>
      </c>
      <c r="M414" t="str">
        <f t="shared" si="49"/>
        <v>--</v>
      </c>
      <c r="N414">
        <f t="shared" si="50"/>
        <v>51.99010728964646</v>
      </c>
      <c r="O414">
        <f t="shared" si="51"/>
        <v>0.6997887487372515</v>
      </c>
      <c r="P414">
        <f t="shared" si="52"/>
        <v>0.3002112512627485</v>
      </c>
      <c r="Q414">
        <f t="shared" si="48"/>
        <v>0.3002112512627485</v>
      </c>
      <c r="R414" t="str">
        <f t="shared" si="53"/>
        <v>77-6</v>
      </c>
      <c r="S414" t="str">
        <f t="shared" si="54"/>
        <v>--</v>
      </c>
      <c r="T414">
        <f t="shared" si="55"/>
        <v>0.3002112512627485</v>
      </c>
    </row>
    <row r="415" spans="1:20">
      <c r="A415">
        <v>77</v>
      </c>
      <c r="B415" t="s">
        <v>713</v>
      </c>
      <c r="C415" t="s">
        <v>58</v>
      </c>
      <c r="D415">
        <v>77</v>
      </c>
      <c r="E415">
        <v>7</v>
      </c>
      <c r="F415" t="s">
        <v>720</v>
      </c>
      <c r="G415">
        <v>5</v>
      </c>
      <c r="H415" t="s">
        <v>98</v>
      </c>
      <c r="I415" t="str">
        <f>VLOOKUP(A415&amp;"-"&amp;E415,Sheet2!$N$2:$O$578,2,FALSE)</f>
        <v>m</v>
      </c>
      <c r="J415">
        <f>VLOOKUP(A415&amp;"-"&amp;E415,Sheet4!$A$2:$J$578,10,FALSE)</f>
        <v>0.51560440973226629</v>
      </c>
      <c r="K415" t="str">
        <f>VLOOKUP(D415&amp;"-"&amp;E415,Sheet3!$G$2:$N$600,7,FALSE)</f>
        <v>f</v>
      </c>
      <c r="L415">
        <f>VLOOKUP(A415&amp;"-"&amp;E415,Sheet4!$A$2:$J$578,9,FALSE)</f>
        <v>0.48439559026773377</v>
      </c>
      <c r="M415" t="str">
        <f t="shared" si="49"/>
        <v>--</v>
      </c>
      <c r="N415">
        <f t="shared" si="50"/>
        <v>51.560440973226626</v>
      </c>
      <c r="O415">
        <f t="shared" si="51"/>
        <v>0.65960878900746078</v>
      </c>
      <c r="P415">
        <f t="shared" si="52"/>
        <v>0.34039121099253922</v>
      </c>
      <c r="Q415">
        <f t="shared" si="48"/>
        <v>0.34039121099253922</v>
      </c>
      <c r="R415" t="str">
        <f t="shared" si="53"/>
        <v>77-7</v>
      </c>
      <c r="S415" t="str">
        <f t="shared" si="54"/>
        <v>--</v>
      </c>
      <c r="T415">
        <f t="shared" si="55"/>
        <v>0.34039121099253922</v>
      </c>
    </row>
    <row r="416" spans="1:20">
      <c r="A416">
        <v>77</v>
      </c>
      <c r="B416" t="s">
        <v>713</v>
      </c>
      <c r="C416" t="s">
        <v>60</v>
      </c>
      <c r="D416">
        <v>77</v>
      </c>
      <c r="E416">
        <v>8</v>
      </c>
      <c r="F416" t="s">
        <v>721</v>
      </c>
      <c r="G416">
        <v>8</v>
      </c>
      <c r="H416" t="s">
        <v>44</v>
      </c>
      <c r="I416" t="str">
        <f>VLOOKUP(A416&amp;"-"&amp;E416,Sheet2!$N$2:$O$578,2,FALSE)</f>
        <v>f</v>
      </c>
      <c r="J416">
        <f>VLOOKUP(A416&amp;"-"&amp;E416,Sheet4!$A$2:$J$578,10,FALSE)</f>
        <v>0.48816846598041674</v>
      </c>
      <c r="K416" t="str">
        <f>VLOOKUP(D416&amp;"-"&amp;E416,Sheet3!$G$2:$N$600,7,FALSE)</f>
        <v>m</v>
      </c>
      <c r="L416">
        <f>VLOOKUP(A416&amp;"-"&amp;E416,Sheet4!$A$2:$J$578,9,FALSE)</f>
        <v>0.51183153401958326</v>
      </c>
      <c r="M416" t="str">
        <f t="shared" si="49"/>
        <v>--</v>
      </c>
      <c r="N416">
        <f t="shared" si="50"/>
        <v>51.183153401958329</v>
      </c>
      <c r="O416">
        <f t="shared" si="51"/>
        <v>0.61388387266452837</v>
      </c>
      <c r="P416">
        <f t="shared" si="52"/>
        <v>0.38611612733547163</v>
      </c>
      <c r="Q416">
        <f t="shared" si="48"/>
        <v>0.38611612733547163</v>
      </c>
      <c r="R416" t="str">
        <f t="shared" si="53"/>
        <v>77-8</v>
      </c>
      <c r="S416" t="str">
        <f t="shared" si="54"/>
        <v>--</v>
      </c>
      <c r="T416">
        <f t="shared" si="55"/>
        <v>0.38611612733547163</v>
      </c>
    </row>
    <row r="417" spans="1:20">
      <c r="A417">
        <v>77</v>
      </c>
      <c r="B417" t="s">
        <v>713</v>
      </c>
      <c r="C417" t="s">
        <v>63</v>
      </c>
      <c r="D417">
        <v>77</v>
      </c>
      <c r="E417">
        <v>9</v>
      </c>
      <c r="F417" t="s">
        <v>722</v>
      </c>
      <c r="G417">
        <v>4</v>
      </c>
      <c r="H417" t="s">
        <v>115</v>
      </c>
      <c r="I417" t="str">
        <f>VLOOKUP(A417&amp;"-"&amp;E417,Sheet2!$N$2:$O$578,2,FALSE)</f>
        <v>m</v>
      </c>
      <c r="J417">
        <f>VLOOKUP(A417&amp;"-"&amp;E417,Sheet4!$A$2:$J$578,10,FALSE)</f>
        <v>0.51788586501962297</v>
      </c>
      <c r="K417" t="str">
        <f>VLOOKUP(D417&amp;"-"&amp;E417,Sheet3!$G$2:$N$600,7,FALSE)</f>
        <v>m</v>
      </c>
      <c r="L417">
        <f>VLOOKUP(A417&amp;"-"&amp;E417,Sheet4!$A$2:$J$578,9,FALSE)</f>
        <v>0.48211413498037703</v>
      </c>
      <c r="M417">
        <f t="shared" si="49"/>
        <v>0</v>
      </c>
      <c r="N417">
        <f t="shared" si="50"/>
        <v>51.7885865019623</v>
      </c>
      <c r="O417">
        <f t="shared" si="51"/>
        <v>0.68215151642115135</v>
      </c>
      <c r="P417">
        <f t="shared" si="52"/>
        <v>0</v>
      </c>
      <c r="Q417">
        <f t="shared" si="48"/>
        <v>0</v>
      </c>
      <c r="R417" t="str">
        <f t="shared" si="53"/>
        <v>77-9</v>
      </c>
      <c r="S417">
        <f t="shared" si="54"/>
        <v>0</v>
      </c>
      <c r="T417">
        <f t="shared" si="55"/>
        <v>0</v>
      </c>
    </row>
    <row r="418" spans="1:20">
      <c r="A418">
        <v>77</v>
      </c>
      <c r="B418" t="s">
        <v>713</v>
      </c>
      <c r="C418" t="s">
        <v>120</v>
      </c>
      <c r="D418">
        <v>77</v>
      </c>
      <c r="E418">
        <v>10</v>
      </c>
      <c r="F418" t="s">
        <v>723</v>
      </c>
      <c r="G418">
        <v>9</v>
      </c>
      <c r="H418" t="s">
        <v>724</v>
      </c>
      <c r="I418" t="str">
        <f>VLOOKUP(A418&amp;"-"&amp;E418,Sheet2!$N$2:$O$578,2,FALSE)</f>
        <v>f</v>
      </c>
      <c r="J418">
        <f>VLOOKUP(A418&amp;"-"&amp;E418,Sheet4!$A$2:$J$578,10,FALSE)</f>
        <v>0.42091207538825293</v>
      </c>
      <c r="K418" t="str">
        <f>VLOOKUP(D418&amp;"-"&amp;E418,Sheet3!$G$2:$N$600,7,FALSE)</f>
        <v>m</v>
      </c>
      <c r="L418">
        <f>VLOOKUP(A418&amp;"-"&amp;E418,Sheet4!$A$2:$J$578,9,FALSE)</f>
        <v>0.57908792461174707</v>
      </c>
      <c r="M418" t="str">
        <f t="shared" si="49"/>
        <v>--</v>
      </c>
      <c r="N418">
        <f t="shared" si="50"/>
        <v>57.908792461174706</v>
      </c>
      <c r="O418">
        <f t="shared" si="51"/>
        <v>0.92772948822985879</v>
      </c>
      <c r="P418">
        <f t="shared" si="52"/>
        <v>7.227051177014121E-2</v>
      </c>
      <c r="Q418">
        <f t="shared" si="48"/>
        <v>7.227051177014121E-2</v>
      </c>
      <c r="R418" t="str">
        <f t="shared" si="53"/>
        <v>77-10</v>
      </c>
      <c r="S418" t="str">
        <f t="shared" si="54"/>
        <v>--</v>
      </c>
      <c r="T418">
        <f t="shared" si="55"/>
        <v>7.227051177014121E-2</v>
      </c>
    </row>
    <row r="419" spans="1:20">
      <c r="A419">
        <v>77</v>
      </c>
      <c r="B419" t="s">
        <v>713</v>
      </c>
      <c r="C419" t="s">
        <v>123</v>
      </c>
      <c r="D419">
        <v>77</v>
      </c>
      <c r="E419">
        <v>11</v>
      </c>
      <c r="F419" t="s">
        <v>725</v>
      </c>
      <c r="G419">
        <v>6</v>
      </c>
      <c r="H419" t="s">
        <v>726</v>
      </c>
      <c r="I419" t="str">
        <f>VLOOKUP(A419&amp;"-"&amp;E419,Sheet2!$N$2:$O$578,2,FALSE)</f>
        <v>f</v>
      </c>
      <c r="J419">
        <f>VLOOKUP(A419&amp;"-"&amp;E419,Sheet4!$A$2:$J$578,10,FALSE)</f>
        <v>0.40055534030737439</v>
      </c>
      <c r="K419" t="str">
        <f>VLOOKUP(D419&amp;"-"&amp;E419,Sheet3!$G$2:$N$600,7,FALSE)</f>
        <v>m</v>
      </c>
      <c r="L419">
        <f>VLOOKUP(A419&amp;"-"&amp;E419,Sheet4!$A$2:$J$578,9,FALSE)</f>
        <v>0.59944465969262561</v>
      </c>
      <c r="M419" t="str">
        <f t="shared" si="49"/>
        <v>--</v>
      </c>
      <c r="N419">
        <f t="shared" si="50"/>
        <v>59.944465969262559</v>
      </c>
      <c r="O419">
        <f t="shared" si="51"/>
        <v>0.96556707829659083</v>
      </c>
      <c r="P419">
        <f t="shared" si="52"/>
        <v>3.4432921703409169E-2</v>
      </c>
      <c r="Q419">
        <f t="shared" si="48"/>
        <v>3.4432921703409169E-2</v>
      </c>
      <c r="R419" t="str">
        <f t="shared" si="53"/>
        <v>77-11</v>
      </c>
      <c r="S419" t="str">
        <f t="shared" si="54"/>
        <v>--</v>
      </c>
      <c r="T419">
        <f t="shared" si="55"/>
        <v>3.4432921703409169E-2</v>
      </c>
    </row>
    <row r="420" spans="1:20">
      <c r="A420">
        <v>78</v>
      </c>
      <c r="B420" t="s">
        <v>727</v>
      </c>
      <c r="C420" t="s">
        <v>3</v>
      </c>
      <c r="D420">
        <v>78</v>
      </c>
      <c r="E420">
        <v>1</v>
      </c>
      <c r="F420" t="s">
        <v>728</v>
      </c>
      <c r="G420">
        <v>9</v>
      </c>
      <c r="H420" t="s">
        <v>89</v>
      </c>
      <c r="I420" t="str">
        <f>VLOOKUP(A420&amp;"-"&amp;E420,Sheet2!$N$2:$O$578,2,FALSE)</f>
        <v>m</v>
      </c>
      <c r="J420">
        <f>VLOOKUP(A420&amp;"-"&amp;E420,Sheet4!$A$2:$J$578,10,FALSE)</f>
        <v>0.55767903431139465</v>
      </c>
      <c r="K420" t="str">
        <f>VLOOKUP(D420&amp;"-"&amp;E420,Sheet3!$G$2:$N$600,7,FALSE)</f>
        <v>f</v>
      </c>
      <c r="L420">
        <f>VLOOKUP(A420&amp;"-"&amp;E420,Sheet4!$A$2:$J$578,9,FALSE)</f>
        <v>0.44232096568860529</v>
      </c>
      <c r="M420" t="str">
        <f t="shared" si="49"/>
        <v>--</v>
      </c>
      <c r="N420">
        <f t="shared" si="50"/>
        <v>55.767903431139466</v>
      </c>
      <c r="O420">
        <f t="shared" si="51"/>
        <v>0.8755813902468097</v>
      </c>
      <c r="P420">
        <f t="shared" si="52"/>
        <v>0.1244186097531903</v>
      </c>
      <c r="Q420">
        <f t="shared" si="48"/>
        <v>0.1244186097531903</v>
      </c>
      <c r="R420" t="str">
        <f t="shared" si="53"/>
        <v>78-1</v>
      </c>
      <c r="S420" t="str">
        <f t="shared" si="54"/>
        <v>--</v>
      </c>
      <c r="T420">
        <f t="shared" si="55"/>
        <v>0.1244186097531903</v>
      </c>
    </row>
    <row r="421" spans="1:20">
      <c r="A421">
        <v>78</v>
      </c>
      <c r="B421" t="s">
        <v>727</v>
      </c>
      <c r="C421" t="s">
        <v>6</v>
      </c>
      <c r="D421">
        <v>78</v>
      </c>
      <c r="E421">
        <v>2</v>
      </c>
      <c r="F421" t="s">
        <v>729</v>
      </c>
      <c r="G421">
        <v>8</v>
      </c>
      <c r="H421" t="s">
        <v>105</v>
      </c>
      <c r="I421" t="str">
        <f>VLOOKUP(A421&amp;"-"&amp;E421,Sheet2!$N$2:$O$578,2,FALSE)</f>
        <v>f</v>
      </c>
      <c r="J421">
        <f>VLOOKUP(A421&amp;"-"&amp;E421,Sheet4!$A$2:$J$578,10,FALSE)</f>
        <v>0.56884014602908617</v>
      </c>
      <c r="K421" t="str">
        <f>VLOOKUP(D421&amp;"-"&amp;E421,Sheet3!$G$2:$N$600,7,FALSE)</f>
        <v>m</v>
      </c>
      <c r="L421">
        <f>VLOOKUP(A421&amp;"-"&amp;E421,Sheet4!$A$2:$J$578,9,FALSE)</f>
        <v>0.43115985397091389</v>
      </c>
      <c r="M421" t="str">
        <f t="shared" si="49"/>
        <v>--</v>
      </c>
      <c r="N421">
        <f t="shared" si="50"/>
        <v>56.884014602908614</v>
      </c>
      <c r="O421">
        <f t="shared" si="51"/>
        <v>0.90480417033879768</v>
      </c>
      <c r="P421">
        <f t="shared" si="52"/>
        <v>0.90480417033879768</v>
      </c>
      <c r="Q421">
        <f t="shared" si="48"/>
        <v>0.90480417033879768</v>
      </c>
      <c r="R421" t="str">
        <f t="shared" si="53"/>
        <v>78-2</v>
      </c>
      <c r="S421" t="str">
        <f t="shared" si="54"/>
        <v>--</v>
      </c>
      <c r="T421">
        <f t="shared" si="55"/>
        <v>0.90480417033879768</v>
      </c>
    </row>
    <row r="422" spans="1:20">
      <c r="A422">
        <v>78</v>
      </c>
      <c r="B422" t="s">
        <v>727</v>
      </c>
      <c r="C422" t="s">
        <v>9</v>
      </c>
      <c r="D422">
        <v>78</v>
      </c>
      <c r="E422">
        <v>3</v>
      </c>
      <c r="F422" t="s">
        <v>730</v>
      </c>
      <c r="G422">
        <v>6</v>
      </c>
      <c r="H422" t="s">
        <v>731</v>
      </c>
      <c r="I422" t="str">
        <f>VLOOKUP(A422&amp;"-"&amp;E422,Sheet2!$N$2:$O$578,2,FALSE)</f>
        <v>m</v>
      </c>
      <c r="J422">
        <f>VLOOKUP(A422&amp;"-"&amp;E422,Sheet4!$A$2:$J$578,10,FALSE)</f>
        <v>0.63859419473660173</v>
      </c>
      <c r="K422" t="str">
        <f>VLOOKUP(D422&amp;"-"&amp;E422,Sheet3!$G$2:$N$600,7,FALSE)</f>
        <v>f</v>
      </c>
      <c r="L422">
        <f>VLOOKUP(A422&amp;"-"&amp;E422,Sheet4!$A$2:$J$578,9,FALSE)</f>
        <v>0.36140580526339822</v>
      </c>
      <c r="M422" t="str">
        <f t="shared" si="49"/>
        <v>--</v>
      </c>
      <c r="N422">
        <f t="shared" si="50"/>
        <v>63.859419473660175</v>
      </c>
      <c r="O422">
        <f t="shared" si="51"/>
        <v>1</v>
      </c>
      <c r="P422">
        <f t="shared" si="52"/>
        <v>0</v>
      </c>
      <c r="Q422">
        <f t="shared" si="48"/>
        <v>0</v>
      </c>
      <c r="R422" t="str">
        <f t="shared" si="53"/>
        <v>78-3</v>
      </c>
      <c r="S422" t="str">
        <f t="shared" si="54"/>
        <v>--</v>
      </c>
      <c r="T422">
        <f t="shared" si="55"/>
        <v>0</v>
      </c>
    </row>
    <row r="423" spans="1:20">
      <c r="A423">
        <v>78</v>
      </c>
      <c r="B423" t="s">
        <v>727</v>
      </c>
      <c r="C423" t="s">
        <v>12</v>
      </c>
      <c r="D423">
        <v>78</v>
      </c>
      <c r="E423">
        <v>4</v>
      </c>
      <c r="F423" t="s">
        <v>732</v>
      </c>
      <c r="G423">
        <v>7</v>
      </c>
      <c r="H423" t="s">
        <v>499</v>
      </c>
      <c r="I423" t="str">
        <f>VLOOKUP(A423&amp;"-"&amp;E423,Sheet2!$N$2:$O$578,2,FALSE)</f>
        <v>m</v>
      </c>
      <c r="J423">
        <f>VLOOKUP(A423&amp;"-"&amp;E423,Sheet4!$A$2:$J$578,10,FALSE)</f>
        <v>0.57010400313971743</v>
      </c>
      <c r="K423" t="str">
        <f>VLOOKUP(D423&amp;"-"&amp;E423,Sheet3!$G$2:$N$600,7,FALSE)</f>
        <v>f</v>
      </c>
      <c r="L423">
        <f>VLOOKUP(A423&amp;"-"&amp;E423,Sheet4!$A$2:$J$578,9,FALSE)</f>
        <v>0.42989599686028257</v>
      </c>
      <c r="M423" t="str">
        <f t="shared" si="49"/>
        <v>--</v>
      </c>
      <c r="N423">
        <f t="shared" si="50"/>
        <v>57.010400313971743</v>
      </c>
      <c r="O423">
        <f t="shared" si="51"/>
        <v>0.90780962187621062</v>
      </c>
      <c r="P423">
        <f t="shared" si="52"/>
        <v>9.2190378123789385E-2</v>
      </c>
      <c r="Q423">
        <f t="shared" si="48"/>
        <v>9.2190378123789385E-2</v>
      </c>
      <c r="R423" t="str">
        <f t="shared" si="53"/>
        <v>78-4</v>
      </c>
      <c r="S423" t="str">
        <f t="shared" si="54"/>
        <v>--</v>
      </c>
      <c r="T423">
        <f t="shared" si="55"/>
        <v>9.2190378123789385E-2</v>
      </c>
    </row>
    <row r="424" spans="1:20">
      <c r="A424">
        <v>78</v>
      </c>
      <c r="B424" t="s">
        <v>727</v>
      </c>
      <c r="C424" t="s">
        <v>15</v>
      </c>
      <c r="D424">
        <v>78</v>
      </c>
      <c r="E424">
        <v>5</v>
      </c>
      <c r="F424" t="s">
        <v>733</v>
      </c>
      <c r="G424">
        <v>8</v>
      </c>
      <c r="H424" t="s">
        <v>219</v>
      </c>
      <c r="I424" t="str">
        <f>VLOOKUP(A424&amp;"-"&amp;E424,Sheet2!$N$2:$O$578,2,FALSE)</f>
        <v>m</v>
      </c>
      <c r="J424">
        <f>VLOOKUP(A424&amp;"-"&amp;E424,Sheet4!$A$2:$J$578,10,FALSE)</f>
        <v>0.56151436403118438</v>
      </c>
      <c r="K424" t="str">
        <f>VLOOKUP(D424&amp;"-"&amp;E424,Sheet3!$G$2:$N$600,7,FALSE)</f>
        <v>f</v>
      </c>
      <c r="L424">
        <f>VLOOKUP(A424&amp;"-"&amp;E424,Sheet4!$A$2:$J$578,9,FALSE)</f>
        <v>0.43848563596881562</v>
      </c>
      <c r="M424" t="str">
        <f t="shared" si="49"/>
        <v>--</v>
      </c>
      <c r="N424">
        <f t="shared" si="50"/>
        <v>56.151436403118439</v>
      </c>
      <c r="O424">
        <f t="shared" si="51"/>
        <v>0.88621646376813334</v>
      </c>
      <c r="P424">
        <f t="shared" si="52"/>
        <v>0.11378353623186666</v>
      </c>
      <c r="Q424">
        <f t="shared" si="48"/>
        <v>0.11378353623186666</v>
      </c>
      <c r="R424" t="str">
        <f t="shared" si="53"/>
        <v>78-5</v>
      </c>
      <c r="S424" t="str">
        <f t="shared" si="54"/>
        <v>--</v>
      </c>
      <c r="T424">
        <f t="shared" si="55"/>
        <v>0.11378353623186666</v>
      </c>
    </row>
    <row r="425" spans="1:20">
      <c r="A425">
        <v>78</v>
      </c>
      <c r="B425" t="s">
        <v>727</v>
      </c>
      <c r="C425" t="s">
        <v>55</v>
      </c>
      <c r="D425">
        <v>78</v>
      </c>
      <c r="E425">
        <v>6</v>
      </c>
      <c r="F425" t="s">
        <v>734</v>
      </c>
      <c r="G425">
        <v>7</v>
      </c>
      <c r="H425" t="s">
        <v>499</v>
      </c>
      <c r="I425" t="str">
        <f>VLOOKUP(A425&amp;"-"&amp;E425,Sheet2!$N$2:$O$578,2,FALSE)</f>
        <v>m</v>
      </c>
      <c r="J425">
        <f>VLOOKUP(A425&amp;"-"&amp;E425,Sheet4!$A$2:$J$578,10,FALSE)</f>
        <v>0.58056589201713127</v>
      </c>
      <c r="K425" t="str">
        <f>VLOOKUP(D425&amp;"-"&amp;E425,Sheet3!$G$2:$N$600,7,FALSE)</f>
        <v>m</v>
      </c>
      <c r="L425">
        <f>VLOOKUP(A425&amp;"-"&amp;E425,Sheet4!$A$2:$J$578,9,FALSE)</f>
        <v>0.41943410798286879</v>
      </c>
      <c r="M425">
        <f t="shared" si="49"/>
        <v>0</v>
      </c>
      <c r="N425">
        <f t="shared" si="50"/>
        <v>58.056589201713123</v>
      </c>
      <c r="O425">
        <f t="shared" si="51"/>
        <v>0.93078819607125152</v>
      </c>
      <c r="P425">
        <f t="shared" si="52"/>
        <v>0</v>
      </c>
      <c r="Q425">
        <f t="shared" si="48"/>
        <v>0</v>
      </c>
      <c r="R425" t="str">
        <f t="shared" si="53"/>
        <v>78-6</v>
      </c>
      <c r="S425">
        <f t="shared" si="54"/>
        <v>0</v>
      </c>
      <c r="T425">
        <f t="shared" si="55"/>
        <v>0</v>
      </c>
    </row>
    <row r="426" spans="1:20">
      <c r="A426">
        <v>78</v>
      </c>
      <c r="B426" t="s">
        <v>727</v>
      </c>
      <c r="C426" t="s">
        <v>58</v>
      </c>
      <c r="D426">
        <v>78</v>
      </c>
      <c r="E426">
        <v>7</v>
      </c>
      <c r="F426" t="s">
        <v>735</v>
      </c>
      <c r="G426">
        <v>7</v>
      </c>
      <c r="H426" t="s">
        <v>334</v>
      </c>
      <c r="I426" t="str">
        <f>VLOOKUP(A426&amp;"-"&amp;E426,Sheet2!$N$2:$O$578,2,FALSE)</f>
        <v>m</v>
      </c>
      <c r="J426">
        <f>VLOOKUP(A426&amp;"-"&amp;E426,Sheet4!$A$2:$J$578,10,FALSE)</f>
        <v>0.5067607482769938</v>
      </c>
      <c r="K426" t="str">
        <f>VLOOKUP(D426&amp;"-"&amp;E426,Sheet3!$G$2:$N$600,7,FALSE)</f>
        <v>f</v>
      </c>
      <c r="L426">
        <f>VLOOKUP(A426&amp;"-"&amp;E426,Sheet4!$A$2:$J$578,9,FALSE)</f>
        <v>0.49323925172300626</v>
      </c>
      <c r="M426" t="str">
        <f t="shared" si="49"/>
        <v>--</v>
      </c>
      <c r="N426">
        <f t="shared" si="50"/>
        <v>50.676074827699381</v>
      </c>
      <c r="O426">
        <f t="shared" si="51"/>
        <v>0.5214322093582171</v>
      </c>
      <c r="P426">
        <f t="shared" si="52"/>
        <v>0.4785677906417829</v>
      </c>
      <c r="Q426">
        <f t="shared" si="48"/>
        <v>0.4785677906417829</v>
      </c>
      <c r="R426" t="str">
        <f t="shared" si="53"/>
        <v>78-7</v>
      </c>
      <c r="S426" t="str">
        <f t="shared" si="54"/>
        <v>--</v>
      </c>
      <c r="T426">
        <f t="shared" si="55"/>
        <v>0.4785677906417829</v>
      </c>
    </row>
    <row r="427" spans="1:20">
      <c r="A427">
        <v>78</v>
      </c>
      <c r="B427" t="s">
        <v>727</v>
      </c>
      <c r="C427" t="s">
        <v>60</v>
      </c>
      <c r="D427">
        <v>78</v>
      </c>
      <c r="E427">
        <v>8</v>
      </c>
      <c r="F427" t="s">
        <v>736</v>
      </c>
      <c r="G427">
        <v>7</v>
      </c>
      <c r="H427" t="s">
        <v>737</v>
      </c>
      <c r="I427" t="str">
        <f>VLOOKUP(A427&amp;"-"&amp;E427,Sheet2!$N$2:$O$578,2,FALSE)</f>
        <v>f</v>
      </c>
      <c r="J427">
        <f>VLOOKUP(A427&amp;"-"&amp;E427,Sheet4!$A$2:$J$578,10,FALSE)</f>
        <v>0.44442771934445968</v>
      </c>
      <c r="K427" t="str">
        <f>VLOOKUP(D427&amp;"-"&amp;E427,Sheet3!$G$2:$N$600,7,FALSE)</f>
        <v>f</v>
      </c>
      <c r="L427">
        <f>VLOOKUP(A427&amp;"-"&amp;E427,Sheet4!$A$2:$J$578,9,FALSE)</f>
        <v>0.55557228065554032</v>
      </c>
      <c r="M427">
        <f t="shared" si="49"/>
        <v>1</v>
      </c>
      <c r="N427">
        <f t="shared" si="50"/>
        <v>55.557228065554028</v>
      </c>
      <c r="O427">
        <f t="shared" si="51"/>
        <v>0.86943442659338444</v>
      </c>
      <c r="P427">
        <f t="shared" si="52"/>
        <v>1</v>
      </c>
      <c r="Q427">
        <f t="shared" si="48"/>
        <v>1</v>
      </c>
      <c r="R427" t="str">
        <f t="shared" si="53"/>
        <v>78-8</v>
      </c>
      <c r="S427">
        <f t="shared" si="54"/>
        <v>1</v>
      </c>
      <c r="T427">
        <f t="shared" si="55"/>
        <v>1</v>
      </c>
    </row>
    <row r="428" spans="1:20">
      <c r="A428">
        <v>78</v>
      </c>
      <c r="B428" t="s">
        <v>727</v>
      </c>
      <c r="C428" t="s">
        <v>63</v>
      </c>
      <c r="D428">
        <v>78</v>
      </c>
      <c r="E428">
        <v>9</v>
      </c>
      <c r="F428" t="s">
        <v>738</v>
      </c>
      <c r="G428">
        <v>11</v>
      </c>
      <c r="H428" t="s">
        <v>375</v>
      </c>
      <c r="I428" t="str">
        <f>VLOOKUP(A428&amp;"-"&amp;E428,Sheet2!$N$2:$O$578,2,FALSE)</f>
        <v>m</v>
      </c>
      <c r="J428">
        <f>VLOOKUP(A428&amp;"-"&amp;E428,Sheet4!$A$2:$J$578,10,FALSE)</f>
        <v>0.5409573547232962</v>
      </c>
      <c r="K428" t="str">
        <f>VLOOKUP(D428&amp;"-"&amp;E428,Sheet3!$G$2:$N$600,7,FALSE)</f>
        <v>m</v>
      </c>
      <c r="L428">
        <f>VLOOKUP(A428&amp;"-"&amp;E428,Sheet4!$A$2:$J$578,9,FALSE)</f>
        <v>0.4590426452767038</v>
      </c>
      <c r="M428">
        <f t="shared" si="49"/>
        <v>0</v>
      </c>
      <c r="N428">
        <f t="shared" si="50"/>
        <v>54.095735472329622</v>
      </c>
      <c r="O428">
        <f t="shared" si="51"/>
        <v>0.8190231293713931</v>
      </c>
      <c r="P428">
        <f t="shared" si="52"/>
        <v>0</v>
      </c>
      <c r="Q428">
        <f t="shared" si="48"/>
        <v>0</v>
      </c>
      <c r="R428" t="str">
        <f t="shared" si="53"/>
        <v>78-9</v>
      </c>
      <c r="S428">
        <f t="shared" si="54"/>
        <v>0</v>
      </c>
      <c r="T428">
        <f t="shared" si="55"/>
        <v>0</v>
      </c>
    </row>
    <row r="429" spans="1:20">
      <c r="A429">
        <v>78</v>
      </c>
      <c r="B429" t="s">
        <v>727</v>
      </c>
      <c r="C429" t="s">
        <v>120</v>
      </c>
      <c r="D429">
        <v>78</v>
      </c>
      <c r="E429">
        <v>10</v>
      </c>
      <c r="F429" t="s">
        <v>739</v>
      </c>
      <c r="G429">
        <v>14</v>
      </c>
      <c r="H429" t="s">
        <v>740</v>
      </c>
      <c r="I429" t="str">
        <f>VLOOKUP(A429&amp;"-"&amp;E429,Sheet2!$N$2:$O$578,2,FALSE)</f>
        <v>m</v>
      </c>
      <c r="J429">
        <f>VLOOKUP(A429&amp;"-"&amp;E429,Sheet4!$A$2:$J$578,10,FALSE)</f>
        <v>0.55204723398793476</v>
      </c>
      <c r="K429" t="str">
        <f>VLOOKUP(D429&amp;"-"&amp;E429,Sheet3!$G$2:$N$600,7,FALSE)</f>
        <v>f</v>
      </c>
      <c r="L429">
        <f>VLOOKUP(A429&amp;"-"&amp;E429,Sheet4!$A$2:$J$578,9,FALSE)</f>
        <v>0.44795276601206518</v>
      </c>
      <c r="M429" t="str">
        <f t="shared" si="49"/>
        <v>--</v>
      </c>
      <c r="N429">
        <f t="shared" si="50"/>
        <v>55.204723398793476</v>
      </c>
      <c r="O429">
        <f t="shared" si="51"/>
        <v>0.85860839558193813</v>
      </c>
      <c r="P429">
        <f t="shared" si="52"/>
        <v>0.14139160441806187</v>
      </c>
      <c r="Q429">
        <f t="shared" si="48"/>
        <v>0.14139160441806187</v>
      </c>
      <c r="R429" t="str">
        <f t="shared" si="53"/>
        <v>78-10</v>
      </c>
      <c r="S429" t="str">
        <f t="shared" si="54"/>
        <v>--</v>
      </c>
      <c r="T429">
        <f t="shared" si="55"/>
        <v>0.14139160441806187</v>
      </c>
    </row>
    <row r="430" spans="1:20">
      <c r="A430">
        <v>78</v>
      </c>
      <c r="B430" t="s">
        <v>727</v>
      </c>
      <c r="C430" t="s">
        <v>123</v>
      </c>
      <c r="D430">
        <v>78</v>
      </c>
      <c r="E430">
        <v>11</v>
      </c>
      <c r="F430" t="s">
        <v>741</v>
      </c>
      <c r="G430">
        <v>12</v>
      </c>
      <c r="H430" t="s">
        <v>742</v>
      </c>
      <c r="I430" t="str">
        <f>VLOOKUP(A430&amp;"-"&amp;E430,Sheet2!$N$2:$O$578,2,FALSE)</f>
        <v>m</v>
      </c>
      <c r="J430">
        <f>VLOOKUP(A430&amp;"-"&amp;E430,Sheet4!$A$2:$J$578,10,FALSE)</f>
        <v>0.42920626103517368</v>
      </c>
      <c r="K430" t="str">
        <f>VLOOKUP(D430&amp;"-"&amp;E430,Sheet3!$G$2:$N$600,7,FALSE)</f>
        <v>m</v>
      </c>
      <c r="L430">
        <f>VLOOKUP(A430&amp;"-"&amp;E430,Sheet4!$A$2:$J$578,9,FALSE)</f>
        <v>0.57079373896482632</v>
      </c>
      <c r="M430">
        <f t="shared" si="49"/>
        <v>0</v>
      </c>
      <c r="N430">
        <f t="shared" si="50"/>
        <v>57.079373896482636</v>
      </c>
      <c r="O430">
        <f t="shared" si="51"/>
        <v>0.90942703982489959</v>
      </c>
      <c r="P430">
        <f t="shared" si="52"/>
        <v>0</v>
      </c>
      <c r="Q430">
        <f t="shared" si="48"/>
        <v>0</v>
      </c>
      <c r="R430" t="str">
        <f t="shared" si="53"/>
        <v>78-11</v>
      </c>
      <c r="S430">
        <f t="shared" si="54"/>
        <v>0</v>
      </c>
      <c r="T430">
        <f t="shared" si="55"/>
        <v>0</v>
      </c>
    </row>
    <row r="431" spans="1:20">
      <c r="A431">
        <v>78</v>
      </c>
      <c r="B431" t="s">
        <v>727</v>
      </c>
      <c r="C431" t="s">
        <v>125</v>
      </c>
      <c r="D431">
        <v>78</v>
      </c>
      <c r="E431">
        <v>12</v>
      </c>
      <c r="F431" t="s">
        <v>743</v>
      </c>
      <c r="G431">
        <v>6</v>
      </c>
      <c r="H431" t="s">
        <v>307</v>
      </c>
      <c r="I431" t="str">
        <f>VLOOKUP(A431&amp;"-"&amp;E431,Sheet2!$N$2:$O$578,2,FALSE)</f>
        <v>m</v>
      </c>
      <c r="J431">
        <f>VLOOKUP(A431&amp;"-"&amp;E431,Sheet4!$A$2:$J$578,10,FALSE)</f>
        <v>0.52128042428260257</v>
      </c>
      <c r="K431" t="str">
        <f>VLOOKUP(D431&amp;"-"&amp;E431,Sheet3!$G$2:$N$600,7,FALSE)</f>
        <v>m</v>
      </c>
      <c r="L431">
        <f>VLOOKUP(A431&amp;"-"&amp;E431,Sheet4!$A$2:$J$578,9,FALSE)</f>
        <v>0.47871957571739748</v>
      </c>
      <c r="M431">
        <f t="shared" si="49"/>
        <v>0</v>
      </c>
      <c r="N431">
        <f t="shared" si="50"/>
        <v>52.128042428260258</v>
      </c>
      <c r="O431">
        <f t="shared" si="51"/>
        <v>0.71085945454839705</v>
      </c>
      <c r="P431">
        <f t="shared" si="52"/>
        <v>0</v>
      </c>
      <c r="Q431">
        <f t="shared" si="48"/>
        <v>0</v>
      </c>
      <c r="R431" t="str">
        <f t="shared" si="53"/>
        <v>78-12</v>
      </c>
      <c r="S431">
        <f t="shared" si="54"/>
        <v>0</v>
      </c>
      <c r="T431">
        <f t="shared" si="55"/>
        <v>0</v>
      </c>
    </row>
    <row r="432" spans="1:20">
      <c r="A432">
        <v>79</v>
      </c>
      <c r="B432" t="s">
        <v>744</v>
      </c>
      <c r="C432" t="s">
        <v>3</v>
      </c>
      <c r="D432">
        <v>79</v>
      </c>
      <c r="E432">
        <v>1</v>
      </c>
      <c r="F432" t="s">
        <v>745</v>
      </c>
      <c r="G432">
        <v>7</v>
      </c>
      <c r="H432" t="s">
        <v>560</v>
      </c>
      <c r="I432" t="str">
        <f>VLOOKUP(A432&amp;"-"&amp;E432,Sheet2!$N$2:$O$578,2,FALSE)</f>
        <v>m</v>
      </c>
      <c r="J432">
        <f>VLOOKUP(A432&amp;"-"&amp;E432,Sheet4!$A$2:$J$578,10,FALSE)</f>
        <v>0.39055009285786269</v>
      </c>
      <c r="K432" t="str">
        <f>VLOOKUP(D432&amp;"-"&amp;E432,Sheet3!$G$2:$N$600,7,FALSE)</f>
        <v>f</v>
      </c>
      <c r="L432">
        <f>VLOOKUP(A432&amp;"-"&amp;E432,Sheet4!$A$2:$J$578,9,FALSE)</f>
        <v>0.60944990714213731</v>
      </c>
      <c r="M432" t="str">
        <f t="shared" si="49"/>
        <v>--</v>
      </c>
      <c r="N432">
        <f t="shared" si="50"/>
        <v>60.944990714213731</v>
      </c>
      <c r="O432">
        <f t="shared" si="51"/>
        <v>0.98140408700057324</v>
      </c>
      <c r="P432">
        <f t="shared" si="52"/>
        <v>0.98140408700057324</v>
      </c>
      <c r="Q432">
        <f t="shared" si="48"/>
        <v>0.98140408700057324</v>
      </c>
      <c r="R432" t="str">
        <f t="shared" si="53"/>
        <v>79-1</v>
      </c>
      <c r="S432" t="str">
        <f t="shared" si="54"/>
        <v>--</v>
      </c>
      <c r="T432">
        <f t="shared" si="55"/>
        <v>0.98140408700057324</v>
      </c>
    </row>
    <row r="433" spans="1:20">
      <c r="A433">
        <v>79</v>
      </c>
      <c r="B433" t="s">
        <v>744</v>
      </c>
      <c r="C433" t="s">
        <v>6</v>
      </c>
      <c r="D433">
        <v>79</v>
      </c>
      <c r="E433">
        <v>2</v>
      </c>
      <c r="F433" t="s">
        <v>746</v>
      </c>
      <c r="G433">
        <v>7</v>
      </c>
      <c r="H433" t="s">
        <v>5</v>
      </c>
      <c r="I433" t="str">
        <f>VLOOKUP(A433&amp;"-"&amp;E433,Sheet2!$N$2:$O$578,2,FALSE)</f>
        <v>m</v>
      </c>
      <c r="J433">
        <f>VLOOKUP(A433&amp;"-"&amp;E433,Sheet4!$A$2:$J$578,10,FALSE)</f>
        <v>0.40671497459965444</v>
      </c>
      <c r="K433" t="str">
        <f>VLOOKUP(D433&amp;"-"&amp;E433,Sheet3!$G$2:$N$600,7,FALSE)</f>
        <v>f</v>
      </c>
      <c r="L433">
        <f>VLOOKUP(A433&amp;"-"&amp;E433,Sheet4!$A$2:$J$578,9,FALSE)</f>
        <v>0.59328502540034556</v>
      </c>
      <c r="M433" t="str">
        <f t="shared" si="49"/>
        <v>--</v>
      </c>
      <c r="N433">
        <f t="shared" si="50"/>
        <v>59.328502540034556</v>
      </c>
      <c r="O433">
        <f t="shared" si="51"/>
        <v>0.95500390781588196</v>
      </c>
      <c r="P433">
        <f t="shared" si="52"/>
        <v>0.95500390781588196</v>
      </c>
      <c r="Q433">
        <f t="shared" si="48"/>
        <v>0.95500390781588196</v>
      </c>
      <c r="R433" t="str">
        <f t="shared" si="53"/>
        <v>79-2</v>
      </c>
      <c r="S433" t="str">
        <f t="shared" si="54"/>
        <v>--</v>
      </c>
      <c r="T433">
        <f t="shared" si="55"/>
        <v>0.95500390781588196</v>
      </c>
    </row>
    <row r="434" spans="1:20">
      <c r="A434">
        <v>79</v>
      </c>
      <c r="B434" t="s">
        <v>744</v>
      </c>
      <c r="C434" t="s">
        <v>9</v>
      </c>
      <c r="D434">
        <v>79</v>
      </c>
      <c r="E434">
        <v>3</v>
      </c>
      <c r="F434" t="s">
        <v>747</v>
      </c>
      <c r="G434">
        <v>9</v>
      </c>
      <c r="H434" t="s">
        <v>83</v>
      </c>
      <c r="I434" t="str">
        <f>VLOOKUP(A434&amp;"-"&amp;E434,Sheet2!$N$2:$O$578,2,FALSE)</f>
        <v>m</v>
      </c>
      <c r="J434">
        <f>VLOOKUP(A434&amp;"-"&amp;E434,Sheet4!$A$2:$J$578,10,FALSE)</f>
        <v>0.48770893328979009</v>
      </c>
      <c r="K434" t="str">
        <f>VLOOKUP(D434&amp;"-"&amp;E434,Sheet3!$G$2:$N$600,7,FALSE)</f>
        <v>m</v>
      </c>
      <c r="L434">
        <f>VLOOKUP(A434&amp;"-"&amp;E434,Sheet4!$A$2:$J$578,9,FALSE)</f>
        <v>0.51229106671020985</v>
      </c>
      <c r="M434">
        <f t="shared" si="49"/>
        <v>0</v>
      </c>
      <c r="N434">
        <f t="shared" si="50"/>
        <v>51.229106671020986</v>
      </c>
      <c r="O434">
        <f t="shared" si="51"/>
        <v>0.6201787151196676</v>
      </c>
      <c r="P434">
        <f t="shared" si="52"/>
        <v>0</v>
      </c>
      <c r="Q434">
        <f t="shared" si="48"/>
        <v>0</v>
      </c>
      <c r="R434" t="str">
        <f t="shared" si="53"/>
        <v>79-3</v>
      </c>
      <c r="S434">
        <f t="shared" si="54"/>
        <v>0</v>
      </c>
      <c r="T434">
        <f t="shared" si="55"/>
        <v>0</v>
      </c>
    </row>
    <row r="435" spans="1:20">
      <c r="A435">
        <v>80</v>
      </c>
      <c r="B435" t="s">
        <v>748</v>
      </c>
      <c r="C435" t="s">
        <v>3</v>
      </c>
      <c r="D435">
        <v>80</v>
      </c>
      <c r="E435">
        <v>1</v>
      </c>
      <c r="F435" t="s">
        <v>749</v>
      </c>
      <c r="G435">
        <v>9</v>
      </c>
      <c r="H435" t="s">
        <v>477</v>
      </c>
      <c r="I435" t="str">
        <f>VLOOKUP(A435&amp;"-"&amp;E435,Sheet2!$N$2:$O$578,2,FALSE)</f>
        <v>m</v>
      </c>
      <c r="J435">
        <f>VLOOKUP(A435&amp;"-"&amp;E435,Sheet4!$A$2:$J$578,10,FALSE)</f>
        <v>0.4047920291001107</v>
      </c>
      <c r="K435" t="str">
        <f>VLOOKUP(D435&amp;"-"&amp;E435,Sheet3!$G$2:$N$600,7,FALSE)</f>
        <v>f</v>
      </c>
      <c r="L435">
        <f>VLOOKUP(A435&amp;"-"&amp;E435,Sheet4!$A$2:$J$578,9,FALSE)</f>
        <v>0.5952079708998893</v>
      </c>
      <c r="M435" t="str">
        <f t="shared" si="49"/>
        <v>--</v>
      </c>
      <c r="N435">
        <f t="shared" si="50"/>
        <v>59.520797089988932</v>
      </c>
      <c r="O435">
        <f t="shared" si="51"/>
        <v>0.95837466029896712</v>
      </c>
      <c r="P435">
        <f t="shared" si="52"/>
        <v>0.95837466029896712</v>
      </c>
      <c r="Q435">
        <f t="shared" si="48"/>
        <v>0.95837466029896712</v>
      </c>
      <c r="R435" t="str">
        <f t="shared" si="53"/>
        <v>80-1</v>
      </c>
      <c r="S435" t="str">
        <f t="shared" si="54"/>
        <v>--</v>
      </c>
      <c r="T435">
        <f t="shared" si="55"/>
        <v>0.95837466029896712</v>
      </c>
    </row>
    <row r="436" spans="1:20">
      <c r="A436">
        <v>80</v>
      </c>
      <c r="B436" t="s">
        <v>748</v>
      </c>
      <c r="C436" t="s">
        <v>6</v>
      </c>
      <c r="D436">
        <v>80</v>
      </c>
      <c r="E436">
        <v>2</v>
      </c>
      <c r="F436" t="s">
        <v>750</v>
      </c>
      <c r="G436">
        <v>8</v>
      </c>
      <c r="H436" t="s">
        <v>247</v>
      </c>
      <c r="I436" t="str">
        <f>VLOOKUP(A436&amp;"-"&amp;E436,Sheet2!$N$2:$O$578,2,FALSE)</f>
        <v>m</v>
      </c>
      <c r="J436">
        <f>VLOOKUP(A436&amp;"-"&amp;E436,Sheet4!$A$2:$J$578,10,FALSE)</f>
        <v>0.45519649726126954</v>
      </c>
      <c r="K436" t="str">
        <f>VLOOKUP(D436&amp;"-"&amp;E436,Sheet3!$G$2:$N$600,7,FALSE)</f>
        <v>f</v>
      </c>
      <c r="L436">
        <f>VLOOKUP(A436&amp;"-"&amp;E436,Sheet4!$A$2:$J$578,9,FALSE)</f>
        <v>0.54480350273873046</v>
      </c>
      <c r="M436" t="str">
        <f t="shared" si="49"/>
        <v>--</v>
      </c>
      <c r="N436">
        <f t="shared" si="50"/>
        <v>54.480350273873043</v>
      </c>
      <c r="O436">
        <f t="shared" si="51"/>
        <v>0.83385064311387791</v>
      </c>
      <c r="P436">
        <f t="shared" si="52"/>
        <v>0.83385064311387791</v>
      </c>
      <c r="Q436">
        <f t="shared" si="48"/>
        <v>0.83385064311387791</v>
      </c>
      <c r="R436" t="str">
        <f t="shared" si="53"/>
        <v>80-2</v>
      </c>
      <c r="S436" t="str">
        <f t="shared" si="54"/>
        <v>--</v>
      </c>
      <c r="T436">
        <f t="shared" si="55"/>
        <v>0.83385064311387791</v>
      </c>
    </row>
    <row r="437" spans="1:20">
      <c r="A437">
        <v>80</v>
      </c>
      <c r="B437" t="s">
        <v>748</v>
      </c>
      <c r="C437" t="s">
        <v>9</v>
      </c>
      <c r="D437">
        <v>80</v>
      </c>
      <c r="E437">
        <v>3</v>
      </c>
      <c r="F437" t="s">
        <v>751</v>
      </c>
      <c r="G437">
        <v>7</v>
      </c>
      <c r="H437" t="s">
        <v>560</v>
      </c>
      <c r="I437" t="str">
        <f>VLOOKUP(A437&amp;"-"&amp;E437,Sheet2!$N$2:$O$578,2,FALSE)</f>
        <v>m</v>
      </c>
      <c r="J437">
        <f>VLOOKUP(A437&amp;"-"&amp;E437,Sheet4!$A$2:$J$578,10,FALSE)</f>
        <v>0.46909341689030148</v>
      </c>
      <c r="K437" t="str">
        <f>VLOOKUP(D437&amp;"-"&amp;E437,Sheet3!$G$2:$N$600,7,FALSE)</f>
        <v>m</v>
      </c>
      <c r="L437">
        <f>VLOOKUP(A437&amp;"-"&amp;E437,Sheet4!$A$2:$J$578,9,FALSE)</f>
        <v>0.53090658310969852</v>
      </c>
      <c r="M437">
        <f t="shared" si="49"/>
        <v>0</v>
      </c>
      <c r="N437">
        <f t="shared" si="50"/>
        <v>53.09065831096985</v>
      </c>
      <c r="O437">
        <f t="shared" si="51"/>
        <v>0.77250905560636296</v>
      </c>
      <c r="P437">
        <f t="shared" si="52"/>
        <v>0</v>
      </c>
      <c r="Q437">
        <f t="shared" si="48"/>
        <v>0</v>
      </c>
      <c r="R437" t="str">
        <f t="shared" si="53"/>
        <v>80-3</v>
      </c>
      <c r="S437">
        <f t="shared" si="54"/>
        <v>0</v>
      </c>
      <c r="T437">
        <f t="shared" si="55"/>
        <v>0</v>
      </c>
    </row>
    <row r="438" spans="1:20">
      <c r="A438">
        <v>80</v>
      </c>
      <c r="B438" t="s">
        <v>748</v>
      </c>
      <c r="C438" t="s">
        <v>12</v>
      </c>
      <c r="D438">
        <v>80</v>
      </c>
      <c r="E438">
        <v>4</v>
      </c>
      <c r="F438" t="s">
        <v>752</v>
      </c>
      <c r="G438">
        <v>6</v>
      </c>
      <c r="H438" t="s">
        <v>102</v>
      </c>
      <c r="I438" t="str">
        <f>VLOOKUP(A438&amp;"-"&amp;E438,Sheet2!$N$2:$O$578,2,FALSE)</f>
        <v>m</v>
      </c>
      <c r="J438">
        <f>VLOOKUP(A438&amp;"-"&amp;E438,Sheet4!$A$2:$J$578,10,FALSE)</f>
        <v>0.48501982897508983</v>
      </c>
      <c r="K438" t="str">
        <f>VLOOKUP(D438&amp;"-"&amp;E438,Sheet3!$G$2:$N$600,7,FALSE)</f>
        <v>f</v>
      </c>
      <c r="L438">
        <f>VLOOKUP(A438&amp;"-"&amp;E438,Sheet4!$A$2:$J$578,9,FALSE)</f>
        <v>0.51498017102491012</v>
      </c>
      <c r="M438" t="str">
        <f t="shared" si="49"/>
        <v>--</v>
      </c>
      <c r="N438">
        <f t="shared" si="50"/>
        <v>51.498017102491012</v>
      </c>
      <c r="O438">
        <f t="shared" si="51"/>
        <v>0.65286430827603437</v>
      </c>
      <c r="P438">
        <f t="shared" si="52"/>
        <v>0.65286430827603437</v>
      </c>
      <c r="Q438">
        <f t="shared" si="48"/>
        <v>0.65286430827603437</v>
      </c>
      <c r="R438" t="str">
        <f t="shared" si="53"/>
        <v>80-4</v>
      </c>
      <c r="S438" t="str">
        <f t="shared" si="54"/>
        <v>--</v>
      </c>
      <c r="T438">
        <f t="shared" si="55"/>
        <v>0.65286430827603437</v>
      </c>
    </row>
    <row r="439" spans="1:20">
      <c r="A439">
        <v>80</v>
      </c>
      <c r="B439" t="s">
        <v>748</v>
      </c>
      <c r="C439" t="s">
        <v>15</v>
      </c>
      <c r="D439">
        <v>80</v>
      </c>
      <c r="E439">
        <v>5</v>
      </c>
      <c r="F439" t="s">
        <v>753</v>
      </c>
      <c r="G439">
        <v>9</v>
      </c>
      <c r="H439" t="s">
        <v>477</v>
      </c>
      <c r="I439" t="str">
        <f>VLOOKUP(A439&amp;"-"&amp;E439,Sheet2!$N$2:$O$578,2,FALSE)</f>
        <v>m</v>
      </c>
      <c r="J439">
        <f>VLOOKUP(A439&amp;"-"&amp;E439,Sheet4!$A$2:$J$578,10,FALSE)</f>
        <v>0.46415148655780702</v>
      </c>
      <c r="K439" t="str">
        <f>VLOOKUP(D439&amp;"-"&amp;E439,Sheet3!$G$2:$N$600,7,FALSE)</f>
        <v>f</v>
      </c>
      <c r="L439">
        <f>VLOOKUP(A439&amp;"-"&amp;E439,Sheet4!$A$2:$J$578,9,FALSE)</f>
        <v>0.53584851344219298</v>
      </c>
      <c r="M439" t="str">
        <f t="shared" si="49"/>
        <v>--</v>
      </c>
      <c r="N439">
        <f t="shared" si="50"/>
        <v>53.584851344219295</v>
      </c>
      <c r="O439">
        <f t="shared" si="51"/>
        <v>0.79701364958022625</v>
      </c>
      <c r="P439">
        <f t="shared" si="52"/>
        <v>0.79701364958022625</v>
      </c>
      <c r="Q439">
        <f t="shared" si="48"/>
        <v>0.79701364958022625</v>
      </c>
      <c r="R439" t="str">
        <f t="shared" si="53"/>
        <v>80-5</v>
      </c>
      <c r="S439" t="str">
        <f t="shared" si="54"/>
        <v>--</v>
      </c>
      <c r="T439">
        <f t="shared" si="55"/>
        <v>0.79701364958022625</v>
      </c>
    </row>
    <row r="440" spans="1:20">
      <c r="A440">
        <v>81</v>
      </c>
      <c r="B440" t="s">
        <v>754</v>
      </c>
      <c r="C440" t="s">
        <v>3</v>
      </c>
      <c r="D440">
        <v>81</v>
      </c>
      <c r="E440">
        <v>1</v>
      </c>
      <c r="F440" t="s">
        <v>755</v>
      </c>
      <c r="G440">
        <v>8</v>
      </c>
      <c r="H440" t="s">
        <v>122</v>
      </c>
      <c r="I440" t="str">
        <f>VLOOKUP(A440&amp;"-"&amp;E440,Sheet2!$N$2:$O$578,2,FALSE)</f>
        <v>m</v>
      </c>
      <c r="J440">
        <f>VLOOKUP(A440&amp;"-"&amp;E440,Sheet4!$A$2:$J$578,10,FALSE)</f>
        <v>0.46034078000757289</v>
      </c>
      <c r="K440" t="str">
        <f>VLOOKUP(D440&amp;"-"&amp;E440,Sheet3!$G$2:$N$600,7,FALSE)</f>
        <v>m</v>
      </c>
      <c r="L440">
        <f>VLOOKUP(A440&amp;"-"&amp;E440,Sheet4!$A$2:$J$578,9,FALSE)</f>
        <v>0.53965921999242716</v>
      </c>
      <c r="M440">
        <f t="shared" si="49"/>
        <v>0</v>
      </c>
      <c r="N440">
        <f t="shared" si="50"/>
        <v>53.965921999242717</v>
      </c>
      <c r="O440">
        <f t="shared" si="51"/>
        <v>0.81370237749198826</v>
      </c>
      <c r="P440">
        <f t="shared" si="52"/>
        <v>0</v>
      </c>
      <c r="Q440">
        <f t="shared" si="48"/>
        <v>0</v>
      </c>
      <c r="R440" t="str">
        <f t="shared" si="53"/>
        <v>81-1</v>
      </c>
      <c r="S440">
        <f t="shared" si="54"/>
        <v>0</v>
      </c>
      <c r="T440">
        <f t="shared" si="55"/>
        <v>0</v>
      </c>
    </row>
    <row r="441" spans="1:20">
      <c r="A441">
        <v>81</v>
      </c>
      <c r="B441" t="s">
        <v>754</v>
      </c>
      <c r="C441" t="s">
        <v>6</v>
      </c>
      <c r="D441">
        <v>81</v>
      </c>
      <c r="E441">
        <v>2</v>
      </c>
      <c r="F441" t="s">
        <v>756</v>
      </c>
      <c r="G441">
        <v>6</v>
      </c>
      <c r="H441" t="s">
        <v>731</v>
      </c>
      <c r="I441" t="str">
        <f>VLOOKUP(A441&amp;"-"&amp;E441,Sheet2!$N$2:$O$578,2,FALSE)</f>
        <v>m</v>
      </c>
      <c r="J441">
        <f>VLOOKUP(A441&amp;"-"&amp;E441,Sheet4!$A$2:$J$578,10,FALSE)</f>
        <v>0.40075663286054047</v>
      </c>
      <c r="K441" t="str">
        <f>VLOOKUP(D441&amp;"-"&amp;E441,Sheet3!$G$2:$N$600,7,FALSE)</f>
        <v>m</v>
      </c>
      <c r="L441">
        <f>VLOOKUP(A441&amp;"-"&amp;E441,Sheet4!$A$2:$J$578,9,FALSE)</f>
        <v>0.59924336713945947</v>
      </c>
      <c r="M441">
        <f t="shared" si="49"/>
        <v>0</v>
      </c>
      <c r="N441">
        <f t="shared" si="50"/>
        <v>59.924336713945948</v>
      </c>
      <c r="O441">
        <f t="shared" si="51"/>
        <v>0.9652323470932036</v>
      </c>
      <c r="P441">
        <f t="shared" si="52"/>
        <v>0</v>
      </c>
      <c r="Q441">
        <f t="shared" si="48"/>
        <v>0</v>
      </c>
      <c r="R441" t="str">
        <f t="shared" si="53"/>
        <v>81-2</v>
      </c>
      <c r="S441">
        <f t="shared" si="54"/>
        <v>0</v>
      </c>
      <c r="T441">
        <f t="shared" si="55"/>
        <v>0</v>
      </c>
    </row>
    <row r="442" spans="1:20">
      <c r="A442">
        <v>81</v>
      </c>
      <c r="B442" t="s">
        <v>754</v>
      </c>
      <c r="C442" t="s">
        <v>9</v>
      </c>
      <c r="D442">
        <v>81</v>
      </c>
      <c r="E442">
        <v>3</v>
      </c>
      <c r="F442" t="s">
        <v>757</v>
      </c>
      <c r="G442">
        <v>8</v>
      </c>
      <c r="H442" t="s">
        <v>62</v>
      </c>
      <c r="I442" t="str">
        <f>VLOOKUP(A442&amp;"-"&amp;E442,Sheet2!$N$2:$O$578,2,FALSE)</f>
        <v>m</v>
      </c>
      <c r="J442">
        <f>VLOOKUP(A442&amp;"-"&amp;E442,Sheet4!$A$2:$J$578,10,FALSE)</f>
        <v>0.4764442167285769</v>
      </c>
      <c r="K442" t="str">
        <f>VLOOKUP(D442&amp;"-"&amp;E442,Sheet3!$G$2:$N$600,7,FALSE)</f>
        <v>f</v>
      </c>
      <c r="L442">
        <f>VLOOKUP(A442&amp;"-"&amp;E442,Sheet4!$A$2:$J$578,9,FALSE)</f>
        <v>0.52355578327142305</v>
      </c>
      <c r="M442" t="str">
        <f t="shared" si="49"/>
        <v>--</v>
      </c>
      <c r="N442">
        <f t="shared" si="50"/>
        <v>52.355578327142304</v>
      </c>
      <c r="O442">
        <f t="shared" si="51"/>
        <v>0.72764109204817773</v>
      </c>
      <c r="P442">
        <f t="shared" si="52"/>
        <v>0.72764109204817773</v>
      </c>
      <c r="Q442">
        <f t="shared" si="48"/>
        <v>0.72764109204817773</v>
      </c>
      <c r="R442" t="str">
        <f t="shared" si="53"/>
        <v>81-3</v>
      </c>
      <c r="S442" t="str">
        <f t="shared" si="54"/>
        <v>--</v>
      </c>
      <c r="T442">
        <f t="shared" si="55"/>
        <v>0.72764109204817773</v>
      </c>
    </row>
    <row r="443" spans="1:20">
      <c r="A443">
        <v>82</v>
      </c>
      <c r="B443" t="s">
        <v>758</v>
      </c>
      <c r="C443" t="s">
        <v>3</v>
      </c>
      <c r="D443">
        <v>82</v>
      </c>
      <c r="E443">
        <v>1</v>
      </c>
      <c r="F443" t="s">
        <v>759</v>
      </c>
      <c r="G443">
        <v>9</v>
      </c>
      <c r="H443" t="s">
        <v>487</v>
      </c>
      <c r="I443" t="str">
        <f>VLOOKUP(A443&amp;"-"&amp;E443,Sheet2!$N$2:$O$578,2,FALSE)</f>
        <v>f</v>
      </c>
      <c r="J443">
        <f>VLOOKUP(A443&amp;"-"&amp;E443,Sheet4!$A$2:$J$578,10,FALSE)</f>
        <v>0.48341044863535199</v>
      </c>
      <c r="K443" t="str">
        <f>VLOOKUP(D443&amp;"-"&amp;E443,Sheet3!$G$2:$N$600,7,FALSE)</f>
        <v>f</v>
      </c>
      <c r="L443">
        <f>VLOOKUP(A443&amp;"-"&amp;E443,Sheet4!$A$2:$J$578,9,FALSE)</f>
        <v>0.51658955136464801</v>
      </c>
      <c r="M443">
        <f t="shared" si="49"/>
        <v>1</v>
      </c>
      <c r="N443">
        <f t="shared" si="50"/>
        <v>51.658955136464805</v>
      </c>
      <c r="O443">
        <f t="shared" si="51"/>
        <v>0.6697222523674482</v>
      </c>
      <c r="P443">
        <f t="shared" si="52"/>
        <v>1</v>
      </c>
      <c r="Q443">
        <f t="shared" si="48"/>
        <v>1</v>
      </c>
      <c r="R443" t="str">
        <f t="shared" si="53"/>
        <v>82-1</v>
      </c>
      <c r="S443">
        <f t="shared" si="54"/>
        <v>1</v>
      </c>
      <c r="T443">
        <f t="shared" si="55"/>
        <v>1</v>
      </c>
    </row>
    <row r="444" spans="1:20">
      <c r="A444">
        <v>82</v>
      </c>
      <c r="B444" t="s">
        <v>758</v>
      </c>
      <c r="C444" t="s">
        <v>6</v>
      </c>
      <c r="D444">
        <v>82</v>
      </c>
      <c r="E444">
        <v>2</v>
      </c>
      <c r="F444" t="s">
        <v>760</v>
      </c>
      <c r="G444">
        <v>9</v>
      </c>
      <c r="H444" t="s">
        <v>83</v>
      </c>
      <c r="I444" t="str">
        <f>VLOOKUP(A444&amp;"-"&amp;E444,Sheet2!$N$2:$O$578,2,FALSE)</f>
        <v>m</v>
      </c>
      <c r="J444">
        <f>VLOOKUP(A444&amp;"-"&amp;E444,Sheet4!$A$2:$J$578,10,FALSE)</f>
        <v>0.49140898338456307</v>
      </c>
      <c r="K444" t="str">
        <f>VLOOKUP(D444&amp;"-"&amp;E444,Sheet3!$G$2:$N$600,7,FALSE)</f>
        <v>f</v>
      </c>
      <c r="L444">
        <f>VLOOKUP(A444&amp;"-"&amp;E444,Sheet4!$A$2:$J$578,9,FALSE)</f>
        <v>0.50859101661543693</v>
      </c>
      <c r="M444" t="str">
        <f t="shared" si="49"/>
        <v>--</v>
      </c>
      <c r="N444">
        <f t="shared" si="50"/>
        <v>50.85910166154369</v>
      </c>
      <c r="O444">
        <f t="shared" si="51"/>
        <v>0.56101140387434922</v>
      </c>
      <c r="P444">
        <f t="shared" si="52"/>
        <v>0.56101140387434922</v>
      </c>
      <c r="Q444">
        <f t="shared" si="48"/>
        <v>0.56101140387434922</v>
      </c>
      <c r="R444" t="str">
        <f t="shared" si="53"/>
        <v>82-2</v>
      </c>
      <c r="S444" t="str">
        <f t="shared" si="54"/>
        <v>--</v>
      </c>
      <c r="T444">
        <f t="shared" si="55"/>
        <v>0.56101140387434922</v>
      </c>
    </row>
    <row r="445" spans="1:20">
      <c r="A445">
        <v>83</v>
      </c>
      <c r="B445" t="s">
        <v>761</v>
      </c>
      <c r="C445" t="s">
        <v>3</v>
      </c>
      <c r="D445">
        <v>83</v>
      </c>
      <c r="E445">
        <v>1</v>
      </c>
      <c r="F445" t="s">
        <v>762</v>
      </c>
      <c r="G445">
        <v>10</v>
      </c>
      <c r="H445" t="s">
        <v>763</v>
      </c>
      <c r="I445" t="str">
        <f>VLOOKUP(A445&amp;"-"&amp;E445,Sheet2!$N$2:$O$578,2,FALSE)</f>
        <v>f</v>
      </c>
      <c r="J445">
        <f>VLOOKUP(A445&amp;"-"&amp;E445,Sheet4!$A$2:$J$578,10,FALSE)</f>
        <v>0.59889909594634005</v>
      </c>
      <c r="K445" t="str">
        <f>VLOOKUP(D445&amp;"-"&amp;E445,Sheet3!$G$2:$N$600,7,FALSE)</f>
        <v>m</v>
      </c>
      <c r="L445">
        <f>VLOOKUP(A445&amp;"-"&amp;E445,Sheet4!$A$2:$J$578,9,FALSE)</f>
        <v>0.40110090405365995</v>
      </c>
      <c r="M445" t="str">
        <f t="shared" si="49"/>
        <v>--</v>
      </c>
      <c r="N445">
        <f t="shared" si="50"/>
        <v>59.889909594634005</v>
      </c>
      <c r="O445">
        <f t="shared" si="51"/>
        <v>0.96465827874410492</v>
      </c>
      <c r="P445">
        <f t="shared" si="52"/>
        <v>0.96465827874410492</v>
      </c>
      <c r="Q445">
        <f t="shared" si="48"/>
        <v>0.96465827874410492</v>
      </c>
      <c r="R445" t="str">
        <f t="shared" si="53"/>
        <v>83-1</v>
      </c>
      <c r="S445" t="str">
        <f t="shared" si="54"/>
        <v>--</v>
      </c>
      <c r="T445">
        <f t="shared" si="55"/>
        <v>0.96465827874410492</v>
      </c>
    </row>
    <row r="446" spans="1:20">
      <c r="A446">
        <v>83</v>
      </c>
      <c r="B446" t="s">
        <v>761</v>
      </c>
      <c r="C446" t="s">
        <v>6</v>
      </c>
      <c r="D446">
        <v>83</v>
      </c>
      <c r="E446">
        <v>2</v>
      </c>
      <c r="F446" t="s">
        <v>764</v>
      </c>
      <c r="G446">
        <v>9</v>
      </c>
      <c r="H446" t="s">
        <v>83</v>
      </c>
      <c r="I446" t="str">
        <f>VLOOKUP(A446&amp;"-"&amp;E446,Sheet2!$N$2:$O$578,2,FALSE)</f>
        <v>m</v>
      </c>
      <c r="J446">
        <f>VLOOKUP(A446&amp;"-"&amp;E446,Sheet4!$A$2:$J$578,10,FALSE)</f>
        <v>0.58922324362799294</v>
      </c>
      <c r="K446" t="str">
        <f>VLOOKUP(D446&amp;"-"&amp;E446,Sheet3!$G$2:$N$600,7,FALSE)</f>
        <v>f</v>
      </c>
      <c r="L446">
        <f>VLOOKUP(A446&amp;"-"&amp;E446,Sheet4!$A$2:$J$578,9,FALSE)</f>
        <v>0.41077675637200711</v>
      </c>
      <c r="M446" t="str">
        <f t="shared" si="49"/>
        <v>--</v>
      </c>
      <c r="N446">
        <f t="shared" si="50"/>
        <v>58.922324362799294</v>
      </c>
      <c r="O446">
        <f t="shared" si="51"/>
        <v>0.94764953238528016</v>
      </c>
      <c r="P446">
        <f t="shared" si="52"/>
        <v>5.2350467614719842E-2</v>
      </c>
      <c r="Q446">
        <f t="shared" si="48"/>
        <v>5.2350467614719842E-2</v>
      </c>
      <c r="R446" t="str">
        <f t="shared" si="53"/>
        <v>83-2</v>
      </c>
      <c r="S446" t="str">
        <f t="shared" si="54"/>
        <v>--</v>
      </c>
      <c r="T446">
        <f t="shared" si="55"/>
        <v>5.2350467614719842E-2</v>
      </c>
    </row>
    <row r="447" spans="1:20">
      <c r="A447">
        <v>83</v>
      </c>
      <c r="B447" t="s">
        <v>761</v>
      </c>
      <c r="C447" t="s">
        <v>9</v>
      </c>
      <c r="D447">
        <v>83</v>
      </c>
      <c r="E447">
        <v>3</v>
      </c>
      <c r="F447" t="s">
        <v>765</v>
      </c>
      <c r="G447">
        <v>12</v>
      </c>
      <c r="H447" t="s">
        <v>238</v>
      </c>
      <c r="I447" t="str">
        <f>VLOOKUP(A447&amp;"-"&amp;E447,Sheet2!$N$2:$O$578,2,FALSE)</f>
        <v>m</v>
      </c>
      <c r="J447">
        <f>VLOOKUP(A447&amp;"-"&amp;E447,Sheet4!$A$2:$J$578,10,FALSE)</f>
        <v>0.62928303679847952</v>
      </c>
      <c r="K447" t="str">
        <f>VLOOKUP(D447&amp;"-"&amp;E447,Sheet3!$G$2:$N$600,7,FALSE)</f>
        <v>m</v>
      </c>
      <c r="L447">
        <f>VLOOKUP(A447&amp;"-"&amp;E447,Sheet4!$A$2:$J$578,9,FALSE)</f>
        <v>0.37071696320152053</v>
      </c>
      <c r="M447">
        <f t="shared" si="49"/>
        <v>0</v>
      </c>
      <c r="N447">
        <f t="shared" si="50"/>
        <v>62.92830367984795</v>
      </c>
      <c r="O447">
        <f t="shared" si="51"/>
        <v>1</v>
      </c>
      <c r="P447">
        <f t="shared" si="52"/>
        <v>0</v>
      </c>
      <c r="Q447">
        <f t="shared" si="48"/>
        <v>0</v>
      </c>
      <c r="R447" t="str">
        <f t="shared" si="53"/>
        <v>83-3</v>
      </c>
      <c r="S447">
        <f t="shared" si="54"/>
        <v>0</v>
      </c>
      <c r="T447">
        <f t="shared" si="55"/>
        <v>0</v>
      </c>
    </row>
    <row r="448" spans="1:20">
      <c r="A448">
        <v>83</v>
      </c>
      <c r="B448" t="s">
        <v>761</v>
      </c>
      <c r="C448" t="s">
        <v>12</v>
      </c>
      <c r="D448">
        <v>83</v>
      </c>
      <c r="E448">
        <v>4</v>
      </c>
      <c r="F448" t="s">
        <v>766</v>
      </c>
      <c r="G448">
        <v>12</v>
      </c>
      <c r="H448" t="s">
        <v>742</v>
      </c>
      <c r="I448" t="str">
        <f>VLOOKUP(A448&amp;"-"&amp;E448,Sheet2!$N$2:$O$578,2,FALSE)</f>
        <v>m</v>
      </c>
      <c r="J448">
        <f>VLOOKUP(A448&amp;"-"&amp;E448,Sheet4!$A$2:$J$578,10,FALSE)</f>
        <v>0.67621071612570838</v>
      </c>
      <c r="K448" t="str">
        <f>VLOOKUP(D448&amp;"-"&amp;E448,Sheet3!$G$2:$N$600,7,FALSE)</f>
        <v>m</v>
      </c>
      <c r="L448">
        <f>VLOOKUP(A448&amp;"-"&amp;E448,Sheet4!$A$2:$J$578,9,FALSE)</f>
        <v>0.32378928387429162</v>
      </c>
      <c r="M448">
        <f t="shared" si="49"/>
        <v>0</v>
      </c>
      <c r="N448">
        <f t="shared" si="50"/>
        <v>67.621071612570844</v>
      </c>
      <c r="O448">
        <f t="shared" si="51"/>
        <v>1</v>
      </c>
      <c r="P448">
        <f t="shared" si="52"/>
        <v>0</v>
      </c>
      <c r="Q448">
        <f t="shared" si="48"/>
        <v>0</v>
      </c>
      <c r="R448" t="str">
        <f t="shared" si="53"/>
        <v>83-4</v>
      </c>
      <c r="S448">
        <f t="shared" si="54"/>
        <v>0</v>
      </c>
      <c r="T448">
        <f t="shared" si="55"/>
        <v>0</v>
      </c>
    </row>
    <row r="449" spans="1:20">
      <c r="A449">
        <v>83</v>
      </c>
      <c r="B449" t="s">
        <v>761</v>
      </c>
      <c r="C449" t="s">
        <v>15</v>
      </c>
      <c r="D449">
        <v>83</v>
      </c>
      <c r="E449">
        <v>5</v>
      </c>
      <c r="F449" t="s">
        <v>767</v>
      </c>
      <c r="G449">
        <v>8</v>
      </c>
      <c r="H449" t="s">
        <v>636</v>
      </c>
      <c r="I449" t="str">
        <f>VLOOKUP(A449&amp;"-"&amp;E449,Sheet2!$N$2:$O$578,2,FALSE)</f>
        <v>m</v>
      </c>
      <c r="J449">
        <f>VLOOKUP(A449&amp;"-"&amp;E449,Sheet4!$A$2:$J$578,10,FALSE)</f>
        <v>0.69278140351373929</v>
      </c>
      <c r="K449" t="str">
        <f>VLOOKUP(D449&amp;"-"&amp;E449,Sheet3!$G$2:$N$600,7,FALSE)</f>
        <v>f</v>
      </c>
      <c r="L449">
        <f>VLOOKUP(A449&amp;"-"&amp;E449,Sheet4!$A$2:$J$578,9,FALSE)</f>
        <v>0.30721859648626076</v>
      </c>
      <c r="M449" t="str">
        <f t="shared" si="49"/>
        <v>--</v>
      </c>
      <c r="N449">
        <f t="shared" si="50"/>
        <v>69.278140351373935</v>
      </c>
      <c r="O449">
        <f t="shared" si="51"/>
        <v>1</v>
      </c>
      <c r="P449">
        <f t="shared" si="52"/>
        <v>0</v>
      </c>
      <c r="Q449">
        <f t="shared" si="48"/>
        <v>0</v>
      </c>
      <c r="R449" t="str">
        <f t="shared" si="53"/>
        <v>83-5</v>
      </c>
      <c r="S449" t="str">
        <f t="shared" si="54"/>
        <v>--</v>
      </c>
      <c r="T449">
        <f t="shared" si="55"/>
        <v>0</v>
      </c>
    </row>
    <row r="450" spans="1:20">
      <c r="A450">
        <v>83</v>
      </c>
      <c r="B450" t="s">
        <v>761</v>
      </c>
      <c r="C450" t="s">
        <v>55</v>
      </c>
      <c r="D450">
        <v>83</v>
      </c>
      <c r="E450">
        <v>6</v>
      </c>
      <c r="F450" t="s">
        <v>768</v>
      </c>
      <c r="G450">
        <v>8</v>
      </c>
      <c r="H450" t="s">
        <v>769</v>
      </c>
      <c r="I450" t="str">
        <f>VLOOKUP(A450&amp;"-"&amp;E450,Sheet2!$N$2:$O$578,2,FALSE)</f>
        <v>f</v>
      </c>
      <c r="J450">
        <f>VLOOKUP(A450&amp;"-"&amp;E450,Sheet4!$A$2:$J$578,10,FALSE)</f>
        <v>0.59649920436462833</v>
      </c>
      <c r="K450" t="str">
        <f>VLOOKUP(D450&amp;"-"&amp;E450,Sheet3!$G$2:$N$600,7,FALSE)</f>
        <v>f</v>
      </c>
      <c r="L450">
        <f>VLOOKUP(A450&amp;"-"&amp;E450,Sheet4!$A$2:$J$578,9,FALSE)</f>
        <v>0.40350079563537167</v>
      </c>
      <c r="M450">
        <f t="shared" si="49"/>
        <v>1</v>
      </c>
      <c r="N450">
        <f t="shared" si="50"/>
        <v>59.649920436462835</v>
      </c>
      <c r="O450">
        <f t="shared" si="51"/>
        <v>0.9606000855485558</v>
      </c>
      <c r="P450">
        <f t="shared" si="52"/>
        <v>1</v>
      </c>
      <c r="Q450">
        <f t="shared" ref="Q450:Q513" si="56">IF(ISNA(P450),"",P450)</f>
        <v>1</v>
      </c>
      <c r="R450" t="str">
        <f t="shared" si="53"/>
        <v>83-6</v>
      </c>
      <c r="S450">
        <f t="shared" si="54"/>
        <v>1</v>
      </c>
      <c r="T450">
        <f t="shared" si="55"/>
        <v>1</v>
      </c>
    </row>
    <row r="451" spans="1:20">
      <c r="A451">
        <v>83</v>
      </c>
      <c r="B451" t="s">
        <v>761</v>
      </c>
      <c r="C451" t="s">
        <v>58</v>
      </c>
      <c r="D451">
        <v>83</v>
      </c>
      <c r="E451">
        <v>7</v>
      </c>
      <c r="F451" t="s">
        <v>770</v>
      </c>
      <c r="G451">
        <v>15</v>
      </c>
      <c r="H451" t="s">
        <v>771</v>
      </c>
      <c r="I451" t="str">
        <f>VLOOKUP(A451&amp;"-"&amp;E451,Sheet2!$N$2:$O$578,2,FALSE)</f>
        <v>m</v>
      </c>
      <c r="J451">
        <f>VLOOKUP(A451&amp;"-"&amp;E451,Sheet4!$A$2:$J$578,10,FALSE)</f>
        <v>0.61852882392130737</v>
      </c>
      <c r="K451" t="str">
        <f>VLOOKUP(D451&amp;"-"&amp;E451,Sheet3!$G$2:$N$600,7,FALSE)</f>
        <v>m</v>
      </c>
      <c r="L451">
        <f>VLOOKUP(A451&amp;"-"&amp;E451,Sheet4!$A$2:$J$578,9,FALSE)</f>
        <v>0.38147117607869263</v>
      </c>
      <c r="M451">
        <f t="shared" ref="M451:M514" si="57">IF(I451&amp;K451="mm",0,IF(I451&amp;K451="ff",1,"--"))</f>
        <v>0</v>
      </c>
      <c r="N451">
        <f t="shared" ref="N451:N514" si="58">100*MAX(L451,J451)</f>
        <v>61.852882392130738</v>
      </c>
      <c r="O451">
        <f t="shared" ref="O451:O514" si="59">MIN(1,MAX(0.5,0.1652*LN(N451-50) + 0.5861))</f>
        <v>0.99456874206005719</v>
      </c>
      <c r="P451">
        <f t="shared" ref="P451:P514" si="60">IF(M451="--",IF(OR(AND(L451=MAX(L451,J451),K451="f"),AND(J451=MAX(L451,J451),I451="f")),O451,1-O451),M451)</f>
        <v>0</v>
      </c>
      <c r="Q451">
        <f t="shared" si="56"/>
        <v>0</v>
      </c>
      <c r="R451" t="str">
        <f t="shared" ref="R451:R514" si="61">A451&amp;"-"&amp;E451</f>
        <v>83-7</v>
      </c>
      <c r="S451">
        <f t="shared" ref="S451:S514" si="62">M451</f>
        <v>0</v>
      </c>
      <c r="T451">
        <f t="shared" ref="T451:T514" si="63">Q451</f>
        <v>0</v>
      </c>
    </row>
    <row r="452" spans="1:20">
      <c r="A452">
        <v>83</v>
      </c>
      <c r="B452" t="s">
        <v>761</v>
      </c>
      <c r="C452" t="s">
        <v>60</v>
      </c>
      <c r="D452">
        <v>83</v>
      </c>
      <c r="E452">
        <v>8</v>
      </c>
      <c r="F452" t="s">
        <v>772</v>
      </c>
      <c r="G452">
        <v>8</v>
      </c>
      <c r="H452" t="s">
        <v>247</v>
      </c>
      <c r="I452" t="str">
        <f>VLOOKUP(A452&amp;"-"&amp;E452,Sheet2!$N$2:$O$578,2,FALSE)</f>
        <v>m</v>
      </c>
      <c r="J452">
        <f>VLOOKUP(A452&amp;"-"&amp;E452,Sheet4!$A$2:$J$578,10,FALSE)</f>
        <v>0.6040738714802949</v>
      </c>
      <c r="K452" t="str">
        <f>VLOOKUP(D452&amp;"-"&amp;E452,Sheet3!$G$2:$N$600,7,FALSE)</f>
        <v>m</v>
      </c>
      <c r="L452">
        <f>VLOOKUP(A452&amp;"-"&amp;E452,Sheet4!$A$2:$J$578,9,FALSE)</f>
        <v>0.39592612851970516</v>
      </c>
      <c r="M452">
        <f t="shared" si="57"/>
        <v>0</v>
      </c>
      <c r="N452">
        <f t="shared" si="58"/>
        <v>60.407387148029493</v>
      </c>
      <c r="O452">
        <f t="shared" si="59"/>
        <v>0.97308361952632849</v>
      </c>
      <c r="P452">
        <f t="shared" si="60"/>
        <v>0</v>
      </c>
      <c r="Q452">
        <f t="shared" si="56"/>
        <v>0</v>
      </c>
      <c r="R452" t="str">
        <f t="shared" si="61"/>
        <v>83-8</v>
      </c>
      <c r="S452">
        <f t="shared" si="62"/>
        <v>0</v>
      </c>
      <c r="T452">
        <f t="shared" si="63"/>
        <v>0</v>
      </c>
    </row>
    <row r="453" spans="1:20">
      <c r="A453">
        <v>84</v>
      </c>
      <c r="B453" t="s">
        <v>773</v>
      </c>
      <c r="C453" t="s">
        <v>3</v>
      </c>
      <c r="D453">
        <v>84</v>
      </c>
      <c r="E453">
        <v>1</v>
      </c>
      <c r="F453" t="s">
        <v>774</v>
      </c>
      <c r="G453">
        <v>8</v>
      </c>
      <c r="H453" t="s">
        <v>105</v>
      </c>
      <c r="I453" t="str">
        <f>VLOOKUP(A453&amp;"-"&amp;E453,Sheet2!$N$2:$O$578,2,FALSE)</f>
        <v>f</v>
      </c>
      <c r="J453">
        <f>VLOOKUP(A453&amp;"-"&amp;E453,Sheet4!$A$2:$J$578,10,FALSE)</f>
        <v>0.47779983092586464</v>
      </c>
      <c r="K453" t="str">
        <f>VLOOKUP(D453&amp;"-"&amp;E453,Sheet3!$G$2:$N$600,7,FALSE)</f>
        <v>f</v>
      </c>
      <c r="L453">
        <f>VLOOKUP(A453&amp;"-"&amp;E453,Sheet4!$A$2:$J$578,9,FALSE)</f>
        <v>0.52220016907413536</v>
      </c>
      <c r="M453">
        <f t="shared" si="57"/>
        <v>1</v>
      </c>
      <c r="N453">
        <f t="shared" si="58"/>
        <v>52.220016907413537</v>
      </c>
      <c r="O453">
        <f t="shared" si="59"/>
        <v>0.71784944691055452</v>
      </c>
      <c r="P453">
        <f t="shared" si="60"/>
        <v>1</v>
      </c>
      <c r="Q453">
        <f t="shared" si="56"/>
        <v>1</v>
      </c>
      <c r="R453" t="str">
        <f t="shared" si="61"/>
        <v>84-1</v>
      </c>
      <c r="S453">
        <f t="shared" si="62"/>
        <v>1</v>
      </c>
      <c r="T453">
        <f t="shared" si="63"/>
        <v>1</v>
      </c>
    </row>
    <row r="454" spans="1:20">
      <c r="A454">
        <v>84</v>
      </c>
      <c r="B454" t="s">
        <v>773</v>
      </c>
      <c r="C454" t="s">
        <v>6</v>
      </c>
      <c r="D454">
        <v>84</v>
      </c>
      <c r="E454">
        <v>2</v>
      </c>
      <c r="F454" t="s">
        <v>775</v>
      </c>
      <c r="G454">
        <v>12</v>
      </c>
      <c r="H454" t="s">
        <v>39</v>
      </c>
      <c r="I454" t="str">
        <f>VLOOKUP(A454&amp;"-"&amp;E454,Sheet2!$N$2:$O$578,2,FALSE)</f>
        <v>m</v>
      </c>
      <c r="J454">
        <f>VLOOKUP(A454&amp;"-"&amp;E454,Sheet4!$A$2:$J$578,10,FALSE)</f>
        <v>0.57821402920756526</v>
      </c>
      <c r="K454" t="str">
        <f>VLOOKUP(D454&amp;"-"&amp;E454,Sheet3!$G$2:$N$600,7,FALSE)</f>
        <v>m</v>
      </c>
      <c r="L454">
        <f>VLOOKUP(A454&amp;"-"&amp;E454,Sheet4!$A$2:$J$578,9,FALSE)</f>
        <v>0.42178597079243474</v>
      </c>
      <c r="M454">
        <f t="shared" si="57"/>
        <v>0</v>
      </c>
      <c r="N454">
        <f t="shared" si="58"/>
        <v>57.821402920756526</v>
      </c>
      <c r="O454">
        <f t="shared" si="59"/>
        <v>0.92589392290417982</v>
      </c>
      <c r="P454">
        <f t="shared" si="60"/>
        <v>0</v>
      </c>
      <c r="Q454">
        <f t="shared" si="56"/>
        <v>0</v>
      </c>
      <c r="R454" t="str">
        <f t="shared" si="61"/>
        <v>84-2</v>
      </c>
      <c r="S454">
        <f t="shared" si="62"/>
        <v>0</v>
      </c>
      <c r="T454">
        <f t="shared" si="63"/>
        <v>0</v>
      </c>
    </row>
    <row r="455" spans="1:20">
      <c r="A455">
        <v>84</v>
      </c>
      <c r="B455" t="s">
        <v>773</v>
      </c>
      <c r="C455" t="s">
        <v>9</v>
      </c>
      <c r="D455">
        <v>84</v>
      </c>
      <c r="E455">
        <v>3</v>
      </c>
      <c r="F455" t="s">
        <v>776</v>
      </c>
      <c r="G455">
        <v>12</v>
      </c>
      <c r="H455" t="s">
        <v>742</v>
      </c>
      <c r="I455" t="str">
        <f>VLOOKUP(A455&amp;"-"&amp;E455,Sheet2!$N$2:$O$578,2,FALSE)</f>
        <v>m</v>
      </c>
      <c r="J455">
        <f>VLOOKUP(A455&amp;"-"&amp;E455,Sheet4!$A$2:$J$578,10,FALSE)</f>
        <v>0.60249096612065967</v>
      </c>
      <c r="K455" t="str">
        <f>VLOOKUP(D455&amp;"-"&amp;E455,Sheet3!$G$2:$N$600,7,FALSE)</f>
        <v>f</v>
      </c>
      <c r="L455">
        <f>VLOOKUP(A455&amp;"-"&amp;E455,Sheet4!$A$2:$J$578,9,FALSE)</f>
        <v>0.39750903387934039</v>
      </c>
      <c r="M455" t="str">
        <f t="shared" si="57"/>
        <v>--</v>
      </c>
      <c r="N455">
        <f t="shared" si="58"/>
        <v>60.249096612065969</v>
      </c>
      <c r="O455">
        <f t="shared" si="59"/>
        <v>0.97055171635144921</v>
      </c>
      <c r="P455">
        <f t="shared" si="60"/>
        <v>2.9448283648550788E-2</v>
      </c>
      <c r="Q455">
        <f t="shared" si="56"/>
        <v>2.9448283648550788E-2</v>
      </c>
      <c r="R455" t="str">
        <f t="shared" si="61"/>
        <v>84-3</v>
      </c>
      <c r="S455" t="str">
        <f t="shared" si="62"/>
        <v>--</v>
      </c>
      <c r="T455">
        <f t="shared" si="63"/>
        <v>2.9448283648550788E-2</v>
      </c>
    </row>
    <row r="456" spans="1:20">
      <c r="A456">
        <v>84</v>
      </c>
      <c r="B456" t="s">
        <v>773</v>
      </c>
      <c r="C456" t="s">
        <v>12</v>
      </c>
      <c r="D456">
        <v>84</v>
      </c>
      <c r="E456">
        <v>4</v>
      </c>
      <c r="F456" t="s">
        <v>777</v>
      </c>
      <c r="G456">
        <v>10</v>
      </c>
      <c r="H456" t="s">
        <v>778</v>
      </c>
      <c r="I456" t="str">
        <f>VLOOKUP(A456&amp;"-"&amp;E456,Sheet2!$N$2:$O$578,2,FALSE)</f>
        <v>f</v>
      </c>
      <c r="J456">
        <f>VLOOKUP(A456&amp;"-"&amp;E456,Sheet4!$A$2:$J$578,10,FALSE)</f>
        <v>0.60019554753309268</v>
      </c>
      <c r="K456" t="str">
        <f>VLOOKUP(D456&amp;"-"&amp;E456,Sheet3!$G$2:$N$600,7,FALSE)</f>
        <v>m</v>
      </c>
      <c r="L456">
        <f>VLOOKUP(A456&amp;"-"&amp;E456,Sheet4!$A$2:$J$578,9,FALSE)</f>
        <v>0.39980445246690732</v>
      </c>
      <c r="M456" t="str">
        <f t="shared" si="57"/>
        <v>--</v>
      </c>
      <c r="N456">
        <f t="shared" si="58"/>
        <v>60.019554753309265</v>
      </c>
      <c r="O456">
        <f t="shared" si="59"/>
        <v>0.96680978644564464</v>
      </c>
      <c r="P456">
        <f t="shared" si="60"/>
        <v>0.96680978644564464</v>
      </c>
      <c r="Q456">
        <f t="shared" si="56"/>
        <v>0.96680978644564464</v>
      </c>
      <c r="R456" t="str">
        <f t="shared" si="61"/>
        <v>84-4</v>
      </c>
      <c r="S456" t="str">
        <f t="shared" si="62"/>
        <v>--</v>
      </c>
      <c r="T456">
        <f t="shared" si="63"/>
        <v>0.96680978644564464</v>
      </c>
    </row>
    <row r="457" spans="1:20">
      <c r="A457">
        <v>84</v>
      </c>
      <c r="B457" t="s">
        <v>773</v>
      </c>
      <c r="C457" t="s">
        <v>15</v>
      </c>
      <c r="D457">
        <v>84</v>
      </c>
      <c r="E457">
        <v>5</v>
      </c>
      <c r="F457" t="s">
        <v>779</v>
      </c>
      <c r="G457">
        <v>7</v>
      </c>
      <c r="H457" t="s">
        <v>368</v>
      </c>
      <c r="I457" t="str">
        <f>VLOOKUP(A457&amp;"-"&amp;E457,Sheet2!$N$2:$O$578,2,FALSE)</f>
        <v>m</v>
      </c>
      <c r="J457">
        <f>VLOOKUP(A457&amp;"-"&amp;E457,Sheet4!$A$2:$J$578,10,FALSE)</f>
        <v>0.55408131468026833</v>
      </c>
      <c r="K457" t="str">
        <f>VLOOKUP(D457&amp;"-"&amp;E457,Sheet3!$G$2:$N$600,7,FALSE)</f>
        <v>m</v>
      </c>
      <c r="L457">
        <f>VLOOKUP(A457&amp;"-"&amp;E457,Sheet4!$A$2:$J$578,9,FALSE)</f>
        <v>0.44591868531973167</v>
      </c>
      <c r="M457">
        <f t="shared" si="57"/>
        <v>0</v>
      </c>
      <c r="N457">
        <f t="shared" si="58"/>
        <v>55.408131468026831</v>
      </c>
      <c r="O457">
        <f t="shared" si="59"/>
        <v>0.86494168270930083</v>
      </c>
      <c r="P457">
        <f t="shared" si="60"/>
        <v>0</v>
      </c>
      <c r="Q457">
        <f t="shared" si="56"/>
        <v>0</v>
      </c>
      <c r="R457" t="str">
        <f t="shared" si="61"/>
        <v>84-5</v>
      </c>
      <c r="S457">
        <f t="shared" si="62"/>
        <v>0</v>
      </c>
      <c r="T457">
        <f t="shared" si="63"/>
        <v>0</v>
      </c>
    </row>
    <row r="458" spans="1:20">
      <c r="A458">
        <v>85</v>
      </c>
      <c r="B458" t="s">
        <v>780</v>
      </c>
      <c r="C458" t="s">
        <v>3</v>
      </c>
      <c r="D458">
        <v>85</v>
      </c>
      <c r="E458">
        <v>1</v>
      </c>
      <c r="F458" t="s">
        <v>781</v>
      </c>
      <c r="G458">
        <v>6</v>
      </c>
      <c r="H458" t="s">
        <v>102</v>
      </c>
      <c r="I458" t="str">
        <f>VLOOKUP(A458&amp;"-"&amp;E458,Sheet2!$N$2:$O$578,2,FALSE)</f>
        <v>m</v>
      </c>
      <c r="J458">
        <f>VLOOKUP(A458&amp;"-"&amp;E458,Sheet4!$A$2:$J$578,10,FALSE)</f>
        <v>0.53525680426818778</v>
      </c>
      <c r="K458" t="str">
        <f>VLOOKUP(D458&amp;"-"&amp;E458,Sheet3!$G$2:$N$600,7,FALSE)</f>
        <v>f</v>
      </c>
      <c r="L458">
        <f>VLOOKUP(A458&amp;"-"&amp;E458,Sheet4!$A$2:$J$578,9,FALSE)</f>
        <v>0.46474319573181228</v>
      </c>
      <c r="M458" t="str">
        <f t="shared" si="57"/>
        <v>--</v>
      </c>
      <c r="N458">
        <f t="shared" si="58"/>
        <v>53.525680426818781</v>
      </c>
      <c r="O458">
        <f t="shared" si="59"/>
        <v>0.79426413336532109</v>
      </c>
      <c r="P458">
        <f t="shared" si="60"/>
        <v>0.20573586663467891</v>
      </c>
      <c r="Q458">
        <f t="shared" si="56"/>
        <v>0.20573586663467891</v>
      </c>
      <c r="R458" t="str">
        <f t="shared" si="61"/>
        <v>85-1</v>
      </c>
      <c r="S458" t="str">
        <f t="shared" si="62"/>
        <v>--</v>
      </c>
      <c r="T458">
        <f t="shared" si="63"/>
        <v>0.20573586663467891</v>
      </c>
    </row>
    <row r="459" spans="1:20">
      <c r="A459">
        <v>85</v>
      </c>
      <c r="B459" t="s">
        <v>780</v>
      </c>
      <c r="C459" t="s">
        <v>6</v>
      </c>
      <c r="D459">
        <v>85</v>
      </c>
      <c r="E459">
        <v>2</v>
      </c>
      <c r="F459" t="s">
        <v>782</v>
      </c>
      <c r="G459">
        <v>10</v>
      </c>
      <c r="H459" t="s">
        <v>107</v>
      </c>
      <c r="I459" t="str">
        <f>VLOOKUP(A459&amp;"-"&amp;E459,Sheet2!$N$2:$O$578,2,FALSE)</f>
        <v>m</v>
      </c>
      <c r="J459">
        <f>VLOOKUP(A459&amp;"-"&amp;E459,Sheet4!$A$2:$J$578,10,FALSE)</f>
        <v>0.52032902169359851</v>
      </c>
      <c r="K459" t="str">
        <f>VLOOKUP(D459&amp;"-"&amp;E459,Sheet3!$G$2:$N$600,7,FALSE)</f>
        <v>f</v>
      </c>
      <c r="L459">
        <f>VLOOKUP(A459&amp;"-"&amp;E459,Sheet4!$A$2:$J$578,9,FALSE)</f>
        <v>0.47967097830640143</v>
      </c>
      <c r="M459" t="str">
        <f t="shared" si="57"/>
        <v>--</v>
      </c>
      <c r="N459">
        <f t="shared" si="58"/>
        <v>52.032902169359851</v>
      </c>
      <c r="O459">
        <f t="shared" si="59"/>
        <v>0.7033035208904872</v>
      </c>
      <c r="P459">
        <f t="shared" si="60"/>
        <v>0.2966964791095128</v>
      </c>
      <c r="Q459">
        <f t="shared" si="56"/>
        <v>0.2966964791095128</v>
      </c>
      <c r="R459" t="str">
        <f t="shared" si="61"/>
        <v>85-2</v>
      </c>
      <c r="S459" t="str">
        <f t="shared" si="62"/>
        <v>--</v>
      </c>
      <c r="T459">
        <f t="shared" si="63"/>
        <v>0.2966964791095128</v>
      </c>
    </row>
    <row r="460" spans="1:20">
      <c r="A460">
        <v>85</v>
      </c>
      <c r="B460" t="s">
        <v>780</v>
      </c>
      <c r="C460" t="s">
        <v>9</v>
      </c>
      <c r="D460">
        <v>85</v>
      </c>
      <c r="E460">
        <v>3</v>
      </c>
      <c r="F460" t="s">
        <v>783</v>
      </c>
      <c r="G460">
        <v>6</v>
      </c>
      <c r="H460" t="s">
        <v>174</v>
      </c>
      <c r="I460" t="str">
        <f>VLOOKUP(A460&amp;"-"&amp;E460,Sheet2!$N$2:$O$578,2,FALSE)</f>
        <v>m</v>
      </c>
      <c r="J460">
        <f>VLOOKUP(A460&amp;"-"&amp;E460,Sheet4!$A$2:$J$578,10,FALSE)</f>
        <v>0.60238284879861936</v>
      </c>
      <c r="K460" t="str">
        <f>VLOOKUP(D460&amp;"-"&amp;E460,Sheet3!$G$2:$N$600,7,FALSE)</f>
        <v>f</v>
      </c>
      <c r="L460">
        <f>VLOOKUP(A460&amp;"-"&amp;E460,Sheet4!$A$2:$J$578,9,FALSE)</f>
        <v>0.39761715120138058</v>
      </c>
      <c r="M460" t="str">
        <f t="shared" si="57"/>
        <v>--</v>
      </c>
      <c r="N460">
        <f t="shared" si="58"/>
        <v>60.238284879861936</v>
      </c>
      <c r="O460">
        <f t="shared" si="59"/>
        <v>0.97037735553070537</v>
      </c>
      <c r="P460">
        <f t="shared" si="60"/>
        <v>2.9622644469294634E-2</v>
      </c>
      <c r="Q460">
        <f t="shared" si="56"/>
        <v>2.9622644469294634E-2</v>
      </c>
      <c r="R460" t="str">
        <f t="shared" si="61"/>
        <v>85-3</v>
      </c>
      <c r="S460" t="str">
        <f t="shared" si="62"/>
        <v>--</v>
      </c>
      <c r="T460">
        <f t="shared" si="63"/>
        <v>2.9622644469294634E-2</v>
      </c>
    </row>
    <row r="461" spans="1:20">
      <c r="A461">
        <v>85</v>
      </c>
      <c r="B461" t="s">
        <v>780</v>
      </c>
      <c r="C461" t="s">
        <v>12</v>
      </c>
      <c r="D461">
        <v>85</v>
      </c>
      <c r="E461">
        <v>4</v>
      </c>
      <c r="F461" t="s">
        <v>784</v>
      </c>
      <c r="G461">
        <v>10</v>
      </c>
      <c r="H461" t="s">
        <v>558</v>
      </c>
      <c r="I461" t="str">
        <f>VLOOKUP(A461&amp;"-"&amp;E461,Sheet2!$N$2:$O$578,2,FALSE)</f>
        <v>f</v>
      </c>
      <c r="J461">
        <f>VLOOKUP(A461&amp;"-"&amp;E461,Sheet4!$A$2:$J$578,10,FALSE)</f>
        <v>0.59307743510095412</v>
      </c>
      <c r="K461" t="str">
        <f>VLOOKUP(D461&amp;"-"&amp;E461,Sheet3!$G$2:$N$600,7,FALSE)</f>
        <v>f</v>
      </c>
      <c r="L461">
        <f>VLOOKUP(A461&amp;"-"&amp;E461,Sheet4!$A$2:$J$578,9,FALSE)</f>
        <v>0.40692256489904594</v>
      </c>
      <c r="M461">
        <f t="shared" si="57"/>
        <v>1</v>
      </c>
      <c r="N461">
        <f t="shared" si="58"/>
        <v>59.307743510095413</v>
      </c>
      <c r="O461">
        <f t="shared" si="59"/>
        <v>0.95463587305661712</v>
      </c>
      <c r="P461">
        <f t="shared" si="60"/>
        <v>1</v>
      </c>
      <c r="Q461">
        <f t="shared" si="56"/>
        <v>1</v>
      </c>
      <c r="R461" t="str">
        <f t="shared" si="61"/>
        <v>85-4</v>
      </c>
      <c r="S461">
        <f t="shared" si="62"/>
        <v>1</v>
      </c>
      <c r="T461">
        <f t="shared" si="63"/>
        <v>1</v>
      </c>
    </row>
    <row r="462" spans="1:20">
      <c r="A462">
        <v>85</v>
      </c>
      <c r="B462" t="s">
        <v>780</v>
      </c>
      <c r="C462" t="s">
        <v>15</v>
      </c>
      <c r="D462">
        <v>85</v>
      </c>
      <c r="E462">
        <v>5</v>
      </c>
      <c r="F462" t="s">
        <v>785</v>
      </c>
      <c r="G462">
        <v>5</v>
      </c>
      <c r="H462" t="s">
        <v>140</v>
      </c>
      <c r="I462" t="str">
        <f>VLOOKUP(A462&amp;"-"&amp;E462,Sheet2!$N$2:$O$578,2,FALSE)</f>
        <v>m</v>
      </c>
      <c r="J462">
        <f>VLOOKUP(A462&amp;"-"&amp;E462,Sheet4!$A$2:$J$578,10,FALSE)</f>
        <v>0.51628923941902238</v>
      </c>
      <c r="K462" t="str">
        <f>VLOOKUP(D462&amp;"-"&amp;E462,Sheet3!$G$2:$N$600,7,FALSE)</f>
        <v>m</v>
      </c>
      <c r="L462">
        <f>VLOOKUP(A462&amp;"-"&amp;E462,Sheet4!$A$2:$J$578,9,FALSE)</f>
        <v>0.48371076058097767</v>
      </c>
      <c r="M462">
        <f t="shared" si="57"/>
        <v>0</v>
      </c>
      <c r="N462">
        <f t="shared" si="58"/>
        <v>51.628923941902237</v>
      </c>
      <c r="O462">
        <f t="shared" si="59"/>
        <v>0.66670432427623816</v>
      </c>
      <c r="P462">
        <f t="shared" si="60"/>
        <v>0</v>
      </c>
      <c r="Q462">
        <f t="shared" si="56"/>
        <v>0</v>
      </c>
      <c r="R462" t="str">
        <f t="shared" si="61"/>
        <v>85-5</v>
      </c>
      <c r="S462">
        <f t="shared" si="62"/>
        <v>0</v>
      </c>
      <c r="T462">
        <f t="shared" si="63"/>
        <v>0</v>
      </c>
    </row>
    <row r="463" spans="1:20">
      <c r="A463">
        <v>86</v>
      </c>
      <c r="B463" t="s">
        <v>786</v>
      </c>
      <c r="C463" t="s">
        <v>3</v>
      </c>
      <c r="D463">
        <v>86</v>
      </c>
      <c r="E463">
        <v>1</v>
      </c>
      <c r="F463" t="s">
        <v>787</v>
      </c>
      <c r="G463">
        <v>11</v>
      </c>
      <c r="H463" t="s">
        <v>601</v>
      </c>
      <c r="I463" t="str">
        <f>VLOOKUP(A463&amp;"-"&amp;E463,Sheet2!$N$2:$O$578,2,FALSE)</f>
        <v>f</v>
      </c>
      <c r="J463">
        <f>VLOOKUP(A463&amp;"-"&amp;E463,Sheet4!$A$2:$J$578,10,FALSE)</f>
        <v>0.39566710349518108</v>
      </c>
      <c r="K463" t="str">
        <f>VLOOKUP(D463&amp;"-"&amp;E463,Sheet3!$G$2:$N$600,7,FALSE)</f>
        <v>m</v>
      </c>
      <c r="L463">
        <f>VLOOKUP(A463&amp;"-"&amp;E463,Sheet4!$A$2:$J$578,9,FALSE)</f>
        <v>0.60433289650481892</v>
      </c>
      <c r="M463" t="str">
        <f t="shared" si="57"/>
        <v>--</v>
      </c>
      <c r="N463">
        <f t="shared" si="58"/>
        <v>60.433289650481889</v>
      </c>
      <c r="O463">
        <f t="shared" si="59"/>
        <v>0.97349426795678906</v>
      </c>
      <c r="P463">
        <f t="shared" si="60"/>
        <v>2.6505732043210939E-2</v>
      </c>
      <c r="Q463">
        <f t="shared" si="56"/>
        <v>2.6505732043210939E-2</v>
      </c>
      <c r="R463" t="str">
        <f t="shared" si="61"/>
        <v>86-1</v>
      </c>
      <c r="S463" t="str">
        <f t="shared" si="62"/>
        <v>--</v>
      </c>
      <c r="T463">
        <f t="shared" si="63"/>
        <v>2.6505732043210939E-2</v>
      </c>
    </row>
    <row r="464" spans="1:20">
      <c r="A464">
        <v>86</v>
      </c>
      <c r="B464" t="s">
        <v>786</v>
      </c>
      <c r="C464" t="s">
        <v>6</v>
      </c>
      <c r="D464">
        <v>86</v>
      </c>
      <c r="E464">
        <v>2</v>
      </c>
      <c r="F464" t="s">
        <v>788</v>
      </c>
      <c r="G464">
        <v>8</v>
      </c>
      <c r="H464" t="s">
        <v>247</v>
      </c>
      <c r="I464" t="str">
        <f>VLOOKUP(A464&amp;"-"&amp;E464,Sheet2!$N$2:$O$578,2,FALSE)</f>
        <v>m</v>
      </c>
      <c r="J464">
        <f>VLOOKUP(A464&amp;"-"&amp;E464,Sheet4!$A$2:$J$578,10,FALSE)</f>
        <v>0.40364675237375008</v>
      </c>
      <c r="K464" t="str">
        <f>VLOOKUP(D464&amp;"-"&amp;E464,Sheet3!$G$2:$N$600,7,FALSE)</f>
        <v>f</v>
      </c>
      <c r="L464">
        <f>VLOOKUP(A464&amp;"-"&amp;E464,Sheet4!$A$2:$J$578,9,FALSE)</f>
        <v>0.59635324762624986</v>
      </c>
      <c r="M464" t="str">
        <f t="shared" si="57"/>
        <v>--</v>
      </c>
      <c r="N464">
        <f t="shared" si="58"/>
        <v>59.63532476262499</v>
      </c>
      <c r="O464">
        <f t="shared" si="59"/>
        <v>0.96035002849680517</v>
      </c>
      <c r="P464">
        <f t="shared" si="60"/>
        <v>0.96035002849680517</v>
      </c>
      <c r="Q464">
        <f t="shared" si="56"/>
        <v>0.96035002849680517</v>
      </c>
      <c r="R464" t="str">
        <f t="shared" si="61"/>
        <v>86-2</v>
      </c>
      <c r="S464" t="str">
        <f t="shared" si="62"/>
        <v>--</v>
      </c>
      <c r="T464">
        <f t="shared" si="63"/>
        <v>0.96035002849680517</v>
      </c>
    </row>
    <row r="465" spans="1:20">
      <c r="A465">
        <v>86</v>
      </c>
      <c r="B465" t="s">
        <v>786</v>
      </c>
      <c r="C465" t="s">
        <v>9</v>
      </c>
      <c r="D465">
        <v>86</v>
      </c>
      <c r="E465">
        <v>3</v>
      </c>
      <c r="F465" t="s">
        <v>789</v>
      </c>
      <c r="G465">
        <v>11</v>
      </c>
      <c r="H465" t="s">
        <v>790</v>
      </c>
      <c r="I465" t="str">
        <f>VLOOKUP(A465&amp;"-"&amp;E465,Sheet2!$N$2:$O$578,2,FALSE)</f>
        <v>m</v>
      </c>
      <c r="J465">
        <f>VLOOKUP(A465&amp;"-"&amp;E465,Sheet4!$A$2:$J$578,10,FALSE)</f>
        <v>0.44670480316826322</v>
      </c>
      <c r="K465" t="str">
        <f>VLOOKUP(D465&amp;"-"&amp;E465,Sheet3!$G$2:$N$600,7,FALSE)</f>
        <v>m</v>
      </c>
      <c r="L465">
        <f>VLOOKUP(A465&amp;"-"&amp;E465,Sheet4!$A$2:$J$578,9,FALSE)</f>
        <v>0.55329519683173678</v>
      </c>
      <c r="M465">
        <f t="shared" si="57"/>
        <v>0</v>
      </c>
      <c r="N465">
        <f t="shared" si="58"/>
        <v>55.329519683173679</v>
      </c>
      <c r="O465">
        <f t="shared" si="59"/>
        <v>0.86252273675799862</v>
      </c>
      <c r="P465">
        <f t="shared" si="60"/>
        <v>0</v>
      </c>
      <c r="Q465">
        <f t="shared" si="56"/>
        <v>0</v>
      </c>
      <c r="R465" t="str">
        <f t="shared" si="61"/>
        <v>86-3</v>
      </c>
      <c r="S465">
        <f t="shared" si="62"/>
        <v>0</v>
      </c>
      <c r="T465">
        <f t="shared" si="63"/>
        <v>0</v>
      </c>
    </row>
    <row r="466" spans="1:20">
      <c r="A466">
        <v>86</v>
      </c>
      <c r="B466" t="s">
        <v>786</v>
      </c>
      <c r="C466" t="s">
        <v>12</v>
      </c>
      <c r="D466">
        <v>86</v>
      </c>
      <c r="E466">
        <v>4</v>
      </c>
      <c r="F466" t="s">
        <v>791</v>
      </c>
      <c r="G466">
        <v>12</v>
      </c>
      <c r="H466" t="s">
        <v>792</v>
      </c>
      <c r="I466" t="str">
        <f>VLOOKUP(A466&amp;"-"&amp;E466,Sheet2!$N$2:$O$578,2,FALSE)</f>
        <v>m</v>
      </c>
      <c r="J466">
        <f>VLOOKUP(A466&amp;"-"&amp;E466,Sheet4!$A$2:$J$578,10,FALSE)</f>
        <v>0.46981022565383329</v>
      </c>
      <c r="K466" t="str">
        <f>VLOOKUP(D466&amp;"-"&amp;E466,Sheet3!$G$2:$N$600,7,FALSE)</f>
        <v>f</v>
      </c>
      <c r="L466">
        <f>VLOOKUP(A466&amp;"-"&amp;E466,Sheet4!$A$2:$J$578,9,FALSE)</f>
        <v>0.53018977434616665</v>
      </c>
      <c r="M466" t="str">
        <f t="shared" si="57"/>
        <v>--</v>
      </c>
      <c r="N466">
        <f t="shared" si="58"/>
        <v>53.018977434616666</v>
      </c>
      <c r="O466">
        <f t="shared" si="59"/>
        <v>0.76863248271493811</v>
      </c>
      <c r="P466">
        <f t="shared" si="60"/>
        <v>0.76863248271493811</v>
      </c>
      <c r="Q466">
        <f t="shared" si="56"/>
        <v>0.76863248271493811</v>
      </c>
      <c r="R466" t="str">
        <f t="shared" si="61"/>
        <v>86-4</v>
      </c>
      <c r="S466" t="str">
        <f t="shared" si="62"/>
        <v>--</v>
      </c>
      <c r="T466">
        <f t="shared" si="63"/>
        <v>0.76863248271493811</v>
      </c>
    </row>
    <row r="467" spans="1:20">
      <c r="A467">
        <v>87</v>
      </c>
      <c r="B467" t="s">
        <v>793</v>
      </c>
      <c r="C467" t="s">
        <v>3</v>
      </c>
      <c r="D467">
        <v>87</v>
      </c>
      <c r="E467">
        <v>1</v>
      </c>
      <c r="F467" t="s">
        <v>794</v>
      </c>
      <c r="G467">
        <v>9</v>
      </c>
      <c r="H467" t="s">
        <v>795</v>
      </c>
      <c r="I467" t="str">
        <f>VLOOKUP(A467&amp;"-"&amp;E467,Sheet2!$N$2:$O$578,2,FALSE)</f>
        <v>f</v>
      </c>
      <c r="J467">
        <f>VLOOKUP(A467&amp;"-"&amp;E467,Sheet4!$A$2:$J$578,10,FALSE)</f>
        <v>0.34059990659415157</v>
      </c>
      <c r="K467" t="str">
        <f>VLOOKUP(D467&amp;"-"&amp;E467,Sheet3!$G$2:$N$600,7,FALSE)</f>
        <v>m</v>
      </c>
      <c r="L467">
        <f>VLOOKUP(A467&amp;"-"&amp;E467,Sheet4!$A$2:$J$578,9,FALSE)</f>
        <v>0.65940009340584838</v>
      </c>
      <c r="M467" t="str">
        <f t="shared" si="57"/>
        <v>--</v>
      </c>
      <c r="N467">
        <f t="shared" si="58"/>
        <v>65.940009340584837</v>
      </c>
      <c r="O467">
        <f t="shared" si="59"/>
        <v>1</v>
      </c>
      <c r="P467">
        <f t="shared" si="60"/>
        <v>0</v>
      </c>
      <c r="Q467">
        <f t="shared" si="56"/>
        <v>0</v>
      </c>
      <c r="R467" t="str">
        <f t="shared" si="61"/>
        <v>87-1</v>
      </c>
      <c r="S467" t="str">
        <f t="shared" si="62"/>
        <v>--</v>
      </c>
      <c r="T467">
        <f t="shared" si="63"/>
        <v>0</v>
      </c>
    </row>
    <row r="468" spans="1:20">
      <c r="A468">
        <v>87</v>
      </c>
      <c r="B468" t="s">
        <v>793</v>
      </c>
      <c r="C468" t="s">
        <v>6</v>
      </c>
      <c r="D468">
        <v>87</v>
      </c>
      <c r="E468">
        <v>2</v>
      </c>
      <c r="F468" t="s">
        <v>796</v>
      </c>
      <c r="G468">
        <v>10</v>
      </c>
      <c r="H468" t="s">
        <v>797</v>
      </c>
      <c r="I468" t="str">
        <f>VLOOKUP(A468&amp;"-"&amp;E468,Sheet2!$N$2:$O$578,2,FALSE)</f>
        <v>m</v>
      </c>
      <c r="J468">
        <f>VLOOKUP(A468&amp;"-"&amp;E468,Sheet4!$A$2:$J$578,10,FALSE)</f>
        <v>0.36866119827888777</v>
      </c>
      <c r="K468" t="str">
        <f>VLOOKUP(D468&amp;"-"&amp;E468,Sheet3!$G$2:$N$600,7,FALSE)</f>
        <v>m</v>
      </c>
      <c r="L468">
        <f>VLOOKUP(A468&amp;"-"&amp;E468,Sheet4!$A$2:$J$578,9,FALSE)</f>
        <v>0.63133880172111223</v>
      </c>
      <c r="M468">
        <f t="shared" si="57"/>
        <v>0</v>
      </c>
      <c r="N468">
        <f t="shared" si="58"/>
        <v>63.133880172111226</v>
      </c>
      <c r="O468">
        <f t="shared" si="59"/>
        <v>1</v>
      </c>
      <c r="P468">
        <f t="shared" si="60"/>
        <v>0</v>
      </c>
      <c r="Q468">
        <f t="shared" si="56"/>
        <v>0</v>
      </c>
      <c r="R468" t="str">
        <f t="shared" si="61"/>
        <v>87-2</v>
      </c>
      <c r="S468">
        <f t="shared" si="62"/>
        <v>0</v>
      </c>
      <c r="T468">
        <f t="shared" si="63"/>
        <v>0</v>
      </c>
    </row>
    <row r="469" spans="1:20">
      <c r="A469">
        <v>87</v>
      </c>
      <c r="B469" t="s">
        <v>793</v>
      </c>
      <c r="C469" t="s">
        <v>9</v>
      </c>
      <c r="D469">
        <v>87</v>
      </c>
      <c r="E469">
        <v>3</v>
      </c>
      <c r="F469" t="s">
        <v>798</v>
      </c>
      <c r="G469">
        <v>10</v>
      </c>
      <c r="H469" t="s">
        <v>158</v>
      </c>
      <c r="I469" t="str">
        <f>VLOOKUP(A469&amp;"-"&amp;E469,Sheet2!$N$2:$O$578,2,FALSE)</f>
        <v>m</v>
      </c>
      <c r="J469">
        <f>VLOOKUP(A469&amp;"-"&amp;E469,Sheet4!$A$2:$J$578,10,FALSE)</f>
        <v>0.36971712280486685</v>
      </c>
      <c r="K469" t="str">
        <f>VLOOKUP(D469&amp;"-"&amp;E469,Sheet3!$G$2:$N$600,7,FALSE)</f>
        <v>f</v>
      </c>
      <c r="L469">
        <f>VLOOKUP(A469&amp;"-"&amp;E469,Sheet4!$A$2:$J$578,9,FALSE)</f>
        <v>0.63028287719513321</v>
      </c>
      <c r="M469" t="str">
        <f t="shared" si="57"/>
        <v>--</v>
      </c>
      <c r="N469">
        <f t="shared" si="58"/>
        <v>63.028287719513322</v>
      </c>
      <c r="O469">
        <f t="shared" si="59"/>
        <v>1</v>
      </c>
      <c r="P469">
        <f t="shared" si="60"/>
        <v>1</v>
      </c>
      <c r="Q469">
        <f t="shared" si="56"/>
        <v>1</v>
      </c>
      <c r="R469" t="str">
        <f t="shared" si="61"/>
        <v>87-3</v>
      </c>
      <c r="S469" t="str">
        <f t="shared" si="62"/>
        <v>--</v>
      </c>
      <c r="T469">
        <f t="shared" si="63"/>
        <v>1</v>
      </c>
    </row>
    <row r="470" spans="1:20">
      <c r="A470">
        <v>88</v>
      </c>
      <c r="B470" t="s">
        <v>799</v>
      </c>
      <c r="C470" t="s">
        <v>3</v>
      </c>
      <c r="D470">
        <v>88</v>
      </c>
      <c r="E470">
        <v>1</v>
      </c>
      <c r="F470" t="s">
        <v>800</v>
      </c>
      <c r="G470">
        <v>7</v>
      </c>
      <c r="H470" t="s">
        <v>14</v>
      </c>
      <c r="I470" t="str">
        <f>VLOOKUP(A470&amp;"-"&amp;E470,Sheet2!$N$2:$O$578,2,FALSE)</f>
        <v>m</v>
      </c>
      <c r="J470">
        <f>VLOOKUP(A470&amp;"-"&amp;E470,Sheet4!$A$2:$J$578,10,FALSE)</f>
        <v>0.49810895211658568</v>
      </c>
      <c r="K470" t="str">
        <f>VLOOKUP(D470&amp;"-"&amp;E470,Sheet3!$G$2:$N$600,7,FALSE)</f>
        <v>m</v>
      </c>
      <c r="L470">
        <f>VLOOKUP(A470&amp;"-"&amp;E470,Sheet4!$A$2:$J$578,9,FALSE)</f>
        <v>0.50189104788341432</v>
      </c>
      <c r="M470">
        <f t="shared" si="57"/>
        <v>0</v>
      </c>
      <c r="N470">
        <f t="shared" si="58"/>
        <v>50.189104788341432</v>
      </c>
      <c r="O470">
        <f t="shared" si="59"/>
        <v>0.5</v>
      </c>
      <c r="P470">
        <f t="shared" si="60"/>
        <v>0</v>
      </c>
      <c r="Q470">
        <f t="shared" si="56"/>
        <v>0</v>
      </c>
      <c r="R470" t="str">
        <f t="shared" si="61"/>
        <v>88-1</v>
      </c>
      <c r="S470">
        <f t="shared" si="62"/>
        <v>0</v>
      </c>
      <c r="T470">
        <f t="shared" si="63"/>
        <v>0</v>
      </c>
    </row>
    <row r="471" spans="1:20">
      <c r="A471">
        <v>88</v>
      </c>
      <c r="B471" t="s">
        <v>799</v>
      </c>
      <c r="C471" t="s">
        <v>6</v>
      </c>
      <c r="D471">
        <v>88</v>
      </c>
      <c r="E471">
        <v>2</v>
      </c>
      <c r="F471" t="s">
        <v>801</v>
      </c>
      <c r="G471">
        <v>7</v>
      </c>
      <c r="H471" t="s">
        <v>299</v>
      </c>
      <c r="I471" t="str">
        <f>VLOOKUP(A471&amp;"-"&amp;E471,Sheet2!$N$2:$O$578,2,FALSE)</f>
        <v>m</v>
      </c>
      <c r="J471">
        <f>VLOOKUP(A471&amp;"-"&amp;E471,Sheet4!$A$2:$J$578,10,FALSE)</f>
        <v>0.50263710192535815</v>
      </c>
      <c r="K471" t="str">
        <f>VLOOKUP(D471&amp;"-"&amp;E471,Sheet3!$G$2:$N$600,7,FALSE)</f>
        <v>m</v>
      </c>
      <c r="L471">
        <f>VLOOKUP(A471&amp;"-"&amp;E471,Sheet4!$A$2:$J$578,9,FALSE)</f>
        <v>0.49736289807464185</v>
      </c>
      <c r="M471">
        <f t="shared" si="57"/>
        <v>0</v>
      </c>
      <c r="N471">
        <f t="shared" si="58"/>
        <v>50.263710192535818</v>
      </c>
      <c r="O471">
        <f t="shared" si="59"/>
        <v>0.5</v>
      </c>
      <c r="P471">
        <f t="shared" si="60"/>
        <v>0</v>
      </c>
      <c r="Q471">
        <f t="shared" si="56"/>
        <v>0</v>
      </c>
      <c r="R471" t="str">
        <f t="shared" si="61"/>
        <v>88-2</v>
      </c>
      <c r="S471">
        <f t="shared" si="62"/>
        <v>0</v>
      </c>
      <c r="T471">
        <f t="shared" si="63"/>
        <v>0</v>
      </c>
    </row>
    <row r="472" spans="1:20">
      <c r="A472">
        <v>88</v>
      </c>
      <c r="B472" t="s">
        <v>799</v>
      </c>
      <c r="C472" t="s">
        <v>9</v>
      </c>
      <c r="D472">
        <v>88</v>
      </c>
      <c r="E472">
        <v>3</v>
      </c>
      <c r="F472" t="s">
        <v>802</v>
      </c>
      <c r="G472">
        <v>9</v>
      </c>
      <c r="H472" t="s">
        <v>89</v>
      </c>
      <c r="I472" t="str">
        <f>VLOOKUP(A472&amp;"-"&amp;E472,Sheet2!$N$2:$O$578,2,FALSE)</f>
        <v>m</v>
      </c>
      <c r="J472">
        <f>VLOOKUP(A472&amp;"-"&amp;E472,Sheet4!$A$2:$J$578,10,FALSE)</f>
        <v>0.52506103976020801</v>
      </c>
      <c r="K472" t="str">
        <f>VLOOKUP(D472&amp;"-"&amp;E472,Sheet3!$G$2:$N$600,7,FALSE)</f>
        <v>f</v>
      </c>
      <c r="L472">
        <f>VLOOKUP(A472&amp;"-"&amp;E472,Sheet4!$A$2:$J$578,9,FALSE)</f>
        <v>0.47493896023979199</v>
      </c>
      <c r="M472" t="str">
        <f t="shared" si="57"/>
        <v>--</v>
      </c>
      <c r="N472">
        <f t="shared" si="58"/>
        <v>52.506103976020803</v>
      </c>
      <c r="O472">
        <f t="shared" si="59"/>
        <v>0.73787408803246357</v>
      </c>
      <c r="P472">
        <f t="shared" si="60"/>
        <v>0.26212591196753643</v>
      </c>
      <c r="Q472">
        <f t="shared" si="56"/>
        <v>0.26212591196753643</v>
      </c>
      <c r="R472" t="str">
        <f t="shared" si="61"/>
        <v>88-3</v>
      </c>
      <c r="S472" t="str">
        <f t="shared" si="62"/>
        <v>--</v>
      </c>
      <c r="T472">
        <f t="shared" si="63"/>
        <v>0.26212591196753643</v>
      </c>
    </row>
    <row r="473" spans="1:20">
      <c r="A473">
        <v>88</v>
      </c>
      <c r="B473" t="s">
        <v>799</v>
      </c>
      <c r="C473" t="s">
        <v>12</v>
      </c>
      <c r="D473">
        <v>88</v>
      </c>
      <c r="E473">
        <v>4</v>
      </c>
      <c r="F473" t="s">
        <v>803</v>
      </c>
      <c r="G473">
        <v>13</v>
      </c>
      <c r="H473" t="s">
        <v>694</v>
      </c>
      <c r="I473" t="str">
        <f>VLOOKUP(A473&amp;"-"&amp;E473,Sheet2!$N$2:$O$578,2,FALSE)</f>
        <v>m</v>
      </c>
      <c r="J473">
        <f>VLOOKUP(A473&amp;"-"&amp;E473,Sheet4!$A$2:$J$578,10,FALSE)</f>
        <v>0.51382714623866987</v>
      </c>
      <c r="K473" t="str">
        <f>VLOOKUP(D473&amp;"-"&amp;E473,Sheet3!$G$2:$N$600,7,FALSE)</f>
        <v>m</v>
      </c>
      <c r="L473">
        <f>VLOOKUP(A473&amp;"-"&amp;E473,Sheet4!$A$2:$J$578,9,FALSE)</f>
        <v>0.48617285376133018</v>
      </c>
      <c r="M473">
        <f t="shared" si="57"/>
        <v>0</v>
      </c>
      <c r="N473">
        <f t="shared" si="58"/>
        <v>51.382714623866988</v>
      </c>
      <c r="O473">
        <f t="shared" si="59"/>
        <v>0.63963284287248334</v>
      </c>
      <c r="P473">
        <f t="shared" si="60"/>
        <v>0</v>
      </c>
      <c r="Q473">
        <f t="shared" si="56"/>
        <v>0</v>
      </c>
      <c r="R473" t="str">
        <f t="shared" si="61"/>
        <v>88-4</v>
      </c>
      <c r="S473">
        <f t="shared" si="62"/>
        <v>0</v>
      </c>
      <c r="T473">
        <f t="shared" si="63"/>
        <v>0</v>
      </c>
    </row>
    <row r="474" spans="1:20">
      <c r="A474">
        <v>89</v>
      </c>
      <c r="B474" t="s">
        <v>804</v>
      </c>
      <c r="C474" t="s">
        <v>3</v>
      </c>
      <c r="D474">
        <v>89</v>
      </c>
      <c r="E474">
        <v>1</v>
      </c>
      <c r="F474" t="s">
        <v>805</v>
      </c>
      <c r="G474">
        <v>10</v>
      </c>
      <c r="H474" t="s">
        <v>351</v>
      </c>
      <c r="I474" t="str">
        <f>VLOOKUP(A474&amp;"-"&amp;E474,Sheet2!$N$2:$O$578,2,FALSE)</f>
        <v>m</v>
      </c>
      <c r="J474">
        <f>VLOOKUP(A474&amp;"-"&amp;E474,Sheet4!$A$2:$J$578,10,FALSE)</f>
        <v>0.52087047806308628</v>
      </c>
      <c r="K474" t="str">
        <f>VLOOKUP(D474&amp;"-"&amp;E474,Sheet3!$G$2:$N$600,7,FALSE)</f>
        <v>m</v>
      </c>
      <c r="L474">
        <f>VLOOKUP(A474&amp;"-"&amp;E474,Sheet4!$A$2:$J$578,9,FALSE)</f>
        <v>0.47912952193691366</v>
      </c>
      <c r="M474">
        <f t="shared" si="57"/>
        <v>0</v>
      </c>
      <c r="N474">
        <f t="shared" si="58"/>
        <v>52.087047806308625</v>
      </c>
      <c r="O474">
        <f t="shared" si="59"/>
        <v>0.70764598830683978</v>
      </c>
      <c r="P474">
        <f t="shared" si="60"/>
        <v>0</v>
      </c>
      <c r="Q474">
        <f t="shared" si="56"/>
        <v>0</v>
      </c>
      <c r="R474" t="str">
        <f t="shared" si="61"/>
        <v>89-1</v>
      </c>
      <c r="S474">
        <f t="shared" si="62"/>
        <v>0</v>
      </c>
      <c r="T474">
        <f t="shared" si="63"/>
        <v>0</v>
      </c>
    </row>
    <row r="475" spans="1:20">
      <c r="A475">
        <v>89</v>
      </c>
      <c r="B475" t="s">
        <v>804</v>
      </c>
      <c r="C475" t="s">
        <v>6</v>
      </c>
      <c r="D475">
        <v>89</v>
      </c>
      <c r="E475">
        <v>2</v>
      </c>
      <c r="F475" t="s">
        <v>806</v>
      </c>
      <c r="G475">
        <v>11</v>
      </c>
      <c r="H475" t="s">
        <v>375</v>
      </c>
      <c r="I475" t="str">
        <f>VLOOKUP(A475&amp;"-"&amp;E475,Sheet2!$N$2:$O$578,2,FALSE)</f>
        <v>m</v>
      </c>
      <c r="J475">
        <f>VLOOKUP(A475&amp;"-"&amp;E475,Sheet4!$A$2:$J$578,10,FALSE)</f>
        <v>0.51390117743142993</v>
      </c>
      <c r="K475" t="str">
        <f>VLOOKUP(D475&amp;"-"&amp;E475,Sheet3!$G$2:$N$600,7,FALSE)</f>
        <v>m</v>
      </c>
      <c r="L475">
        <f>VLOOKUP(A475&amp;"-"&amp;E475,Sheet4!$A$2:$J$578,9,FALSE)</f>
        <v>0.48609882256857007</v>
      </c>
      <c r="M475">
        <f t="shared" si="57"/>
        <v>0</v>
      </c>
      <c r="N475">
        <f t="shared" si="58"/>
        <v>51.390117743142994</v>
      </c>
      <c r="O475">
        <f t="shared" si="59"/>
        <v>0.640514972080793</v>
      </c>
      <c r="P475">
        <f t="shared" si="60"/>
        <v>0</v>
      </c>
      <c r="Q475">
        <f t="shared" si="56"/>
        <v>0</v>
      </c>
      <c r="R475" t="str">
        <f t="shared" si="61"/>
        <v>89-2</v>
      </c>
      <c r="S475">
        <f t="shared" si="62"/>
        <v>0</v>
      </c>
      <c r="T475">
        <f t="shared" si="63"/>
        <v>0</v>
      </c>
    </row>
    <row r="476" spans="1:20">
      <c r="A476">
        <v>89</v>
      </c>
      <c r="B476" t="s">
        <v>804</v>
      </c>
      <c r="C476" t="s">
        <v>9</v>
      </c>
      <c r="D476">
        <v>89</v>
      </c>
      <c r="E476">
        <v>3</v>
      </c>
      <c r="F476" t="s">
        <v>807</v>
      </c>
      <c r="G476">
        <v>13</v>
      </c>
      <c r="H476" t="s">
        <v>808</v>
      </c>
      <c r="I476" t="str">
        <f>VLOOKUP(A476&amp;"-"&amp;E476,Sheet2!$N$2:$O$578,2,FALSE)</f>
        <v>f</v>
      </c>
      <c r="J476">
        <f>VLOOKUP(A476&amp;"-"&amp;E476,Sheet4!$A$2:$J$578,10,FALSE)</f>
        <v>0.55590095076349189</v>
      </c>
      <c r="K476" t="str">
        <f>VLOOKUP(D476&amp;"-"&amp;E476,Sheet3!$G$2:$N$600,7,FALSE)</f>
        <v>m</v>
      </c>
      <c r="L476">
        <f>VLOOKUP(A476&amp;"-"&amp;E476,Sheet4!$A$2:$J$578,9,FALSE)</f>
        <v>0.44409904923650811</v>
      </c>
      <c r="M476" t="str">
        <f t="shared" si="57"/>
        <v>--</v>
      </c>
      <c r="N476">
        <f t="shared" si="58"/>
        <v>55.590095076349186</v>
      </c>
      <c r="O476">
        <f t="shared" si="59"/>
        <v>0.8704085879858422</v>
      </c>
      <c r="P476">
        <f t="shared" si="60"/>
        <v>0.8704085879858422</v>
      </c>
      <c r="Q476">
        <f t="shared" si="56"/>
        <v>0.8704085879858422</v>
      </c>
      <c r="R476" t="str">
        <f t="shared" si="61"/>
        <v>89-3</v>
      </c>
      <c r="S476" t="str">
        <f t="shared" si="62"/>
        <v>--</v>
      </c>
      <c r="T476">
        <f t="shared" si="63"/>
        <v>0.8704085879858422</v>
      </c>
    </row>
    <row r="477" spans="1:20">
      <c r="A477">
        <v>90</v>
      </c>
      <c r="B477" t="s">
        <v>809</v>
      </c>
      <c r="C477" t="s">
        <v>3</v>
      </c>
      <c r="D477">
        <v>90</v>
      </c>
      <c r="E477">
        <v>1</v>
      </c>
      <c r="F477" t="s">
        <v>810</v>
      </c>
      <c r="G477">
        <v>7</v>
      </c>
      <c r="H477" t="s">
        <v>17</v>
      </c>
      <c r="I477" t="str">
        <f>VLOOKUP(A477&amp;"-"&amp;E477,Sheet2!$N$2:$O$578,2,FALSE)</f>
        <v>m</v>
      </c>
      <c r="J477">
        <f>VLOOKUP(A477&amp;"-"&amp;E477,Sheet4!$A$2:$J$578,10,FALSE)</f>
        <v>0.51904225352112676</v>
      </c>
      <c r="K477" t="str">
        <f>VLOOKUP(D477&amp;"-"&amp;E477,Sheet3!$G$2:$N$600,7,FALSE)</f>
        <v>f</v>
      </c>
      <c r="L477">
        <f>VLOOKUP(A477&amp;"-"&amp;E477,Sheet4!$A$2:$J$578,9,FALSE)</f>
        <v>0.48095774647887324</v>
      </c>
      <c r="M477" t="str">
        <f t="shared" si="57"/>
        <v>--</v>
      </c>
      <c r="N477">
        <f t="shared" si="58"/>
        <v>51.904225352112675</v>
      </c>
      <c r="O477">
        <f t="shared" si="59"/>
        <v>0.69250123734095892</v>
      </c>
      <c r="P477">
        <f t="shared" si="60"/>
        <v>0.30749876265904108</v>
      </c>
      <c r="Q477">
        <f t="shared" si="56"/>
        <v>0.30749876265904108</v>
      </c>
      <c r="R477" t="str">
        <f t="shared" si="61"/>
        <v>90-1</v>
      </c>
      <c r="S477" t="str">
        <f t="shared" si="62"/>
        <v>--</v>
      </c>
      <c r="T477">
        <f t="shared" si="63"/>
        <v>0.30749876265904108</v>
      </c>
    </row>
    <row r="478" spans="1:20">
      <c r="A478">
        <v>90</v>
      </c>
      <c r="B478" t="s">
        <v>809</v>
      </c>
      <c r="C478" t="s">
        <v>6</v>
      </c>
      <c r="D478">
        <v>90</v>
      </c>
      <c r="E478">
        <v>2</v>
      </c>
      <c r="F478" t="s">
        <v>811</v>
      </c>
      <c r="G478">
        <v>7</v>
      </c>
      <c r="H478" t="s">
        <v>14</v>
      </c>
      <c r="I478" t="str">
        <f>VLOOKUP(A478&amp;"-"&amp;E478,Sheet2!$N$2:$O$578,2,FALSE)</f>
        <v>m</v>
      </c>
      <c r="J478">
        <f>VLOOKUP(A478&amp;"-"&amp;E478,Sheet4!$A$2:$J$578,10,FALSE)</f>
        <v>0.47048381188537292</v>
      </c>
      <c r="K478" t="str">
        <f>VLOOKUP(D478&amp;"-"&amp;E478,Sheet3!$G$2:$N$600,7,FALSE)</f>
        <v>m</v>
      </c>
      <c r="L478">
        <f>VLOOKUP(A478&amp;"-"&amp;E478,Sheet4!$A$2:$J$578,9,FALSE)</f>
        <v>0.52951618811462708</v>
      </c>
      <c r="M478">
        <f t="shared" si="57"/>
        <v>0</v>
      </c>
      <c r="N478">
        <f t="shared" si="58"/>
        <v>52.951618811462708</v>
      </c>
      <c r="O478">
        <f t="shared" si="59"/>
        <v>0.76490484272009063</v>
      </c>
      <c r="P478">
        <f t="shared" si="60"/>
        <v>0</v>
      </c>
      <c r="Q478">
        <f t="shared" si="56"/>
        <v>0</v>
      </c>
      <c r="R478" t="str">
        <f t="shared" si="61"/>
        <v>90-2</v>
      </c>
      <c r="S478">
        <f t="shared" si="62"/>
        <v>0</v>
      </c>
      <c r="T478">
        <f t="shared" si="63"/>
        <v>0</v>
      </c>
    </row>
    <row r="479" spans="1:20">
      <c r="A479">
        <v>91</v>
      </c>
      <c r="B479" t="s">
        <v>812</v>
      </c>
      <c r="C479" t="s">
        <v>3</v>
      </c>
      <c r="D479">
        <v>91</v>
      </c>
      <c r="E479">
        <v>1</v>
      </c>
      <c r="F479" t="s">
        <v>813</v>
      </c>
      <c r="G479">
        <v>9</v>
      </c>
      <c r="H479" t="s">
        <v>814</v>
      </c>
      <c r="I479" t="str">
        <f>VLOOKUP(A479&amp;"-"&amp;E479,Sheet2!$N$2:$O$578,2,FALSE)</f>
        <v>f</v>
      </c>
      <c r="J479">
        <f>VLOOKUP(A479&amp;"-"&amp;E479,Sheet4!$A$2:$J$578,10,FALSE)</f>
        <v>0.36301489242210044</v>
      </c>
      <c r="K479" t="str">
        <f>VLOOKUP(D479&amp;"-"&amp;E479,Sheet3!$G$2:$N$600,7,FALSE)</f>
        <v>m</v>
      </c>
      <c r="L479">
        <f>VLOOKUP(A479&amp;"-"&amp;E479,Sheet4!$A$2:$J$578,9,FALSE)</f>
        <v>0.63698510757789961</v>
      </c>
      <c r="M479" t="str">
        <f t="shared" si="57"/>
        <v>--</v>
      </c>
      <c r="N479">
        <f t="shared" si="58"/>
        <v>63.698510757789961</v>
      </c>
      <c r="O479">
        <f t="shared" si="59"/>
        <v>1</v>
      </c>
      <c r="P479">
        <f t="shared" si="60"/>
        <v>0</v>
      </c>
      <c r="Q479">
        <f t="shared" si="56"/>
        <v>0</v>
      </c>
      <c r="R479" t="str">
        <f t="shared" si="61"/>
        <v>91-1</v>
      </c>
      <c r="S479" t="str">
        <f t="shared" si="62"/>
        <v>--</v>
      </c>
      <c r="T479">
        <f t="shared" si="63"/>
        <v>0</v>
      </c>
    </row>
    <row r="480" spans="1:20">
      <c r="A480">
        <v>91</v>
      </c>
      <c r="B480" t="s">
        <v>812</v>
      </c>
      <c r="C480" t="s">
        <v>6</v>
      </c>
      <c r="D480">
        <v>91</v>
      </c>
      <c r="E480">
        <v>2</v>
      </c>
      <c r="F480" t="s">
        <v>815</v>
      </c>
      <c r="G480">
        <v>7</v>
      </c>
      <c r="H480" t="s">
        <v>229</v>
      </c>
      <c r="I480" t="str">
        <f>VLOOKUP(A480&amp;"-"&amp;E480,Sheet2!$N$2:$O$578,2,FALSE)</f>
        <v>m</v>
      </c>
      <c r="J480">
        <f>VLOOKUP(A480&amp;"-"&amp;E480,Sheet4!$A$2:$J$578,10,FALSE)</f>
        <v>0.53934760749985211</v>
      </c>
      <c r="K480" t="str">
        <f>VLOOKUP(D480&amp;"-"&amp;E480,Sheet3!$G$2:$N$600,7,FALSE)</f>
        <v>f</v>
      </c>
      <c r="L480">
        <f>VLOOKUP(A480&amp;"-"&amp;E480,Sheet4!$A$2:$J$578,9,FALSE)</f>
        <v>0.46065239250014789</v>
      </c>
      <c r="M480" t="str">
        <f t="shared" si="57"/>
        <v>--</v>
      </c>
      <c r="N480">
        <f t="shared" si="58"/>
        <v>53.934760749985209</v>
      </c>
      <c r="O480">
        <f t="shared" si="59"/>
        <v>0.81239923313487394</v>
      </c>
      <c r="P480">
        <f t="shared" si="60"/>
        <v>0.18760076686512606</v>
      </c>
      <c r="Q480">
        <f t="shared" si="56"/>
        <v>0.18760076686512606</v>
      </c>
      <c r="R480" t="str">
        <f t="shared" si="61"/>
        <v>91-2</v>
      </c>
      <c r="S480" t="str">
        <f t="shared" si="62"/>
        <v>--</v>
      </c>
      <c r="T480">
        <f t="shared" si="63"/>
        <v>0.18760076686512606</v>
      </c>
    </row>
    <row r="481" spans="1:20">
      <c r="A481">
        <v>91</v>
      </c>
      <c r="B481" t="s">
        <v>812</v>
      </c>
      <c r="C481" t="s">
        <v>9</v>
      </c>
      <c r="D481">
        <v>91</v>
      </c>
      <c r="E481">
        <v>3</v>
      </c>
      <c r="F481" t="s">
        <v>816</v>
      </c>
      <c r="G481">
        <v>10</v>
      </c>
      <c r="H481" t="s">
        <v>763</v>
      </c>
      <c r="I481" t="str">
        <f>VLOOKUP(A481&amp;"-"&amp;E481,Sheet2!$N$2:$O$578,2,FALSE)</f>
        <v>f</v>
      </c>
      <c r="J481">
        <f>VLOOKUP(A481&amp;"-"&amp;E481,Sheet4!$A$2:$J$578,10,FALSE)</f>
        <v>0.49773201614025325</v>
      </c>
      <c r="K481" t="str">
        <f>VLOOKUP(D481&amp;"-"&amp;E481,Sheet3!$G$2:$N$600,7,FALSE)</f>
        <v>m</v>
      </c>
      <c r="L481">
        <f>VLOOKUP(A481&amp;"-"&amp;E481,Sheet4!$A$2:$J$578,9,FALSE)</f>
        <v>0.5022679838597468</v>
      </c>
      <c r="M481" t="str">
        <f t="shared" si="57"/>
        <v>--</v>
      </c>
      <c r="N481">
        <f t="shared" si="58"/>
        <v>50.226798385974682</v>
      </c>
      <c r="O481">
        <f t="shared" si="59"/>
        <v>0.5</v>
      </c>
      <c r="P481">
        <f t="shared" si="60"/>
        <v>0.5</v>
      </c>
      <c r="Q481">
        <f t="shared" si="56"/>
        <v>0.5</v>
      </c>
      <c r="R481" t="str">
        <f t="shared" si="61"/>
        <v>91-3</v>
      </c>
      <c r="S481" t="str">
        <f t="shared" si="62"/>
        <v>--</v>
      </c>
      <c r="T481">
        <f t="shared" si="63"/>
        <v>0.5</v>
      </c>
    </row>
    <row r="482" spans="1:20">
      <c r="A482">
        <v>91</v>
      </c>
      <c r="B482" t="s">
        <v>812</v>
      </c>
      <c r="C482" t="s">
        <v>12</v>
      </c>
      <c r="D482">
        <v>91</v>
      </c>
      <c r="E482">
        <v>4</v>
      </c>
      <c r="F482" t="s">
        <v>817</v>
      </c>
      <c r="G482">
        <v>9</v>
      </c>
      <c r="H482" t="s">
        <v>214</v>
      </c>
      <c r="I482" t="str">
        <f>VLOOKUP(A482&amp;"-"&amp;E482,Sheet2!$N$2:$O$578,2,FALSE)</f>
        <v>f</v>
      </c>
      <c r="J482">
        <f>VLOOKUP(A482&amp;"-"&amp;E482,Sheet4!$A$2:$J$578,10,FALSE)</f>
        <v>0.50996632630892891</v>
      </c>
      <c r="K482" t="str">
        <f>VLOOKUP(D482&amp;"-"&amp;E482,Sheet3!$G$2:$N$600,7,FALSE)</f>
        <v>m</v>
      </c>
      <c r="L482">
        <f>VLOOKUP(A482&amp;"-"&amp;E482,Sheet4!$A$2:$J$578,9,FALSE)</f>
        <v>0.49003367369107104</v>
      </c>
      <c r="M482" t="str">
        <f t="shared" si="57"/>
        <v>--</v>
      </c>
      <c r="N482">
        <f t="shared" si="58"/>
        <v>50.99663263089289</v>
      </c>
      <c r="O482">
        <f t="shared" si="59"/>
        <v>0.58554277189972948</v>
      </c>
      <c r="P482">
        <f t="shared" si="60"/>
        <v>0.58554277189972948</v>
      </c>
      <c r="Q482">
        <f t="shared" si="56"/>
        <v>0.58554277189972948</v>
      </c>
      <c r="R482" t="str">
        <f t="shared" si="61"/>
        <v>91-4</v>
      </c>
      <c r="S482" t="str">
        <f t="shared" si="62"/>
        <v>--</v>
      </c>
      <c r="T482">
        <f t="shared" si="63"/>
        <v>0.58554277189972948</v>
      </c>
    </row>
    <row r="483" spans="1:20">
      <c r="A483">
        <v>91</v>
      </c>
      <c r="B483" t="s">
        <v>812</v>
      </c>
      <c r="C483" t="s">
        <v>15</v>
      </c>
      <c r="D483">
        <v>91</v>
      </c>
      <c r="E483">
        <v>5</v>
      </c>
      <c r="F483" t="s">
        <v>818</v>
      </c>
      <c r="G483">
        <v>6</v>
      </c>
      <c r="H483" t="s">
        <v>231</v>
      </c>
      <c r="I483" t="str">
        <f>VLOOKUP(A483&amp;"-"&amp;E483,Sheet2!$N$2:$O$578,2,FALSE)</f>
        <v>m</v>
      </c>
      <c r="J483">
        <f>VLOOKUP(A483&amp;"-"&amp;E483,Sheet4!$A$2:$J$578,10,FALSE)</f>
        <v>0.45453202334342913</v>
      </c>
      <c r="K483" t="str">
        <f>VLOOKUP(D483&amp;"-"&amp;E483,Sheet3!$G$2:$N$600,7,FALSE)</f>
        <v>f</v>
      </c>
      <c r="L483">
        <f>VLOOKUP(A483&amp;"-"&amp;E483,Sheet4!$A$2:$J$578,9,FALSE)</f>
        <v>0.54546797665657087</v>
      </c>
      <c r="M483" t="str">
        <f t="shared" si="57"/>
        <v>--</v>
      </c>
      <c r="N483">
        <f t="shared" si="58"/>
        <v>54.546797665657088</v>
      </c>
      <c r="O483">
        <f t="shared" si="59"/>
        <v>0.83628270858050957</v>
      </c>
      <c r="P483">
        <f t="shared" si="60"/>
        <v>0.83628270858050957</v>
      </c>
      <c r="Q483">
        <f t="shared" si="56"/>
        <v>0.83628270858050957</v>
      </c>
      <c r="R483" t="str">
        <f t="shared" si="61"/>
        <v>91-5</v>
      </c>
      <c r="S483" t="str">
        <f t="shared" si="62"/>
        <v>--</v>
      </c>
      <c r="T483">
        <f t="shared" si="63"/>
        <v>0.83628270858050957</v>
      </c>
    </row>
    <row r="484" spans="1:20">
      <c r="A484">
        <v>91</v>
      </c>
      <c r="B484" t="s">
        <v>812</v>
      </c>
      <c r="C484" t="s">
        <v>55</v>
      </c>
      <c r="D484">
        <v>91</v>
      </c>
      <c r="E484">
        <v>6</v>
      </c>
      <c r="F484" t="s">
        <v>819</v>
      </c>
      <c r="G484">
        <v>9</v>
      </c>
      <c r="H484" t="s">
        <v>284</v>
      </c>
      <c r="I484" t="str">
        <f>VLOOKUP(A484&amp;"-"&amp;E484,Sheet2!$N$2:$O$578,2,FALSE)</f>
        <v>m</v>
      </c>
      <c r="J484">
        <f>VLOOKUP(A484&amp;"-"&amp;E484,Sheet4!$A$2:$J$578,10,FALSE)</f>
        <v>0.43181283008712618</v>
      </c>
      <c r="K484" t="str">
        <f>VLOOKUP(D484&amp;"-"&amp;E484,Sheet3!$G$2:$N$600,7,FALSE)</f>
        <v>m</v>
      </c>
      <c r="L484">
        <f>VLOOKUP(A484&amp;"-"&amp;E484,Sheet4!$A$2:$J$578,9,FALSE)</f>
        <v>0.56818716991287377</v>
      </c>
      <c r="M484">
        <f t="shared" si="57"/>
        <v>0</v>
      </c>
      <c r="N484">
        <f t="shared" si="58"/>
        <v>56.818716991287374</v>
      </c>
      <c r="O484">
        <f t="shared" si="59"/>
        <v>0.903229703668601</v>
      </c>
      <c r="P484">
        <f t="shared" si="60"/>
        <v>0</v>
      </c>
      <c r="Q484">
        <f t="shared" si="56"/>
        <v>0</v>
      </c>
      <c r="R484" t="str">
        <f t="shared" si="61"/>
        <v>91-6</v>
      </c>
      <c r="S484">
        <f t="shared" si="62"/>
        <v>0</v>
      </c>
      <c r="T484">
        <f t="shared" si="63"/>
        <v>0</v>
      </c>
    </row>
    <row r="485" spans="1:20">
      <c r="A485">
        <v>91</v>
      </c>
      <c r="B485" t="s">
        <v>812</v>
      </c>
      <c r="C485" t="s">
        <v>58</v>
      </c>
      <c r="D485">
        <v>91</v>
      </c>
      <c r="E485">
        <v>7</v>
      </c>
      <c r="F485" t="s">
        <v>820</v>
      </c>
      <c r="G485">
        <v>10</v>
      </c>
      <c r="H485" t="s">
        <v>217</v>
      </c>
      <c r="I485" t="str">
        <f>VLOOKUP(A485&amp;"-"&amp;E485,Sheet2!$N$2:$O$578,2,FALSE)</f>
        <v>f</v>
      </c>
      <c r="J485">
        <f>VLOOKUP(A485&amp;"-"&amp;E485,Sheet4!$A$2:$J$578,10,FALSE)</f>
        <v>0.4581251029710583</v>
      </c>
      <c r="K485" t="str">
        <f>VLOOKUP(D485&amp;"-"&amp;E485,Sheet3!$G$2:$N$600,7,FALSE)</f>
        <v>f</v>
      </c>
      <c r="L485">
        <f>VLOOKUP(A485&amp;"-"&amp;E485,Sheet4!$A$2:$J$578,9,FALSE)</f>
        <v>0.54187489702894176</v>
      </c>
      <c r="M485">
        <f t="shared" si="57"/>
        <v>1</v>
      </c>
      <c r="N485">
        <f t="shared" si="58"/>
        <v>54.187489702894176</v>
      </c>
      <c r="O485">
        <f t="shared" si="59"/>
        <v>0.82268315758036703</v>
      </c>
      <c r="P485">
        <f t="shared" si="60"/>
        <v>1</v>
      </c>
      <c r="Q485">
        <f t="shared" si="56"/>
        <v>1</v>
      </c>
      <c r="R485" t="str">
        <f t="shared" si="61"/>
        <v>91-7</v>
      </c>
      <c r="S485">
        <f t="shared" si="62"/>
        <v>1</v>
      </c>
      <c r="T485">
        <f t="shared" si="63"/>
        <v>1</v>
      </c>
    </row>
    <row r="486" spans="1:20">
      <c r="A486">
        <v>91</v>
      </c>
      <c r="B486" t="s">
        <v>812</v>
      </c>
      <c r="C486" t="s">
        <v>60</v>
      </c>
      <c r="D486">
        <v>91</v>
      </c>
      <c r="E486">
        <v>8</v>
      </c>
      <c r="F486" t="s">
        <v>435</v>
      </c>
      <c r="G486" t="e">
        <v>#VALUE!</v>
      </c>
      <c r="H486" t="e">
        <v>#VALUE!</v>
      </c>
      <c r="I486" t="str">
        <f>VLOOKUP(A486&amp;"-"&amp;E486,Sheet2!$N$2:$O$578,2,FALSE)</f>
        <v>m</v>
      </c>
      <c r="J486">
        <f>VLOOKUP(A486&amp;"-"&amp;E486,Sheet4!$A$2:$J$578,10,FALSE)</f>
        <v>0.45869747605397471</v>
      </c>
      <c r="K486" t="str">
        <f>VLOOKUP(D486&amp;"-"&amp;E486,Sheet3!$G$2:$N$600,7,FALSE)</f>
        <v>f</v>
      </c>
      <c r="L486">
        <f>VLOOKUP(A486&amp;"-"&amp;E486,Sheet4!$A$2:$J$578,9,FALSE)</f>
        <v>0.54130252394602529</v>
      </c>
      <c r="M486" t="str">
        <f t="shared" si="57"/>
        <v>--</v>
      </c>
      <c r="N486">
        <f t="shared" si="58"/>
        <v>54.130252394602529</v>
      </c>
      <c r="O486">
        <f t="shared" si="59"/>
        <v>0.82040952310755433</v>
      </c>
      <c r="P486">
        <f t="shared" si="60"/>
        <v>0.82040952310755433</v>
      </c>
      <c r="Q486">
        <f t="shared" si="56"/>
        <v>0.82040952310755433</v>
      </c>
      <c r="R486" t="str">
        <f t="shared" si="61"/>
        <v>91-8</v>
      </c>
      <c r="S486" t="str">
        <f t="shared" si="62"/>
        <v>--</v>
      </c>
      <c r="T486">
        <f t="shared" si="63"/>
        <v>0.82040952310755433</v>
      </c>
    </row>
    <row r="487" spans="1:20">
      <c r="A487">
        <v>91</v>
      </c>
      <c r="B487" t="s">
        <v>812</v>
      </c>
      <c r="C487" t="s">
        <v>63</v>
      </c>
      <c r="D487">
        <v>91</v>
      </c>
      <c r="E487">
        <v>9</v>
      </c>
      <c r="F487" t="s">
        <v>821</v>
      </c>
      <c r="G487">
        <v>8</v>
      </c>
      <c r="H487" t="s">
        <v>636</v>
      </c>
      <c r="I487" t="str">
        <f>VLOOKUP(A487&amp;"-"&amp;E487,Sheet2!$N$2:$O$578,2,FALSE)</f>
        <v>m</v>
      </c>
      <c r="J487">
        <f>VLOOKUP(A487&amp;"-"&amp;E487,Sheet4!$A$2:$J$578,10,FALSE)</f>
        <v>0.47565574884479478</v>
      </c>
      <c r="K487" t="str">
        <f>VLOOKUP(D487&amp;"-"&amp;E487,Sheet3!$G$2:$N$600,7,FALSE)</f>
        <v>m</v>
      </c>
      <c r="L487">
        <f>VLOOKUP(A487&amp;"-"&amp;E487,Sheet4!$A$2:$J$578,9,FALSE)</f>
        <v>0.52434425115520522</v>
      </c>
      <c r="M487">
        <f t="shared" si="57"/>
        <v>0</v>
      </c>
      <c r="N487">
        <f t="shared" si="58"/>
        <v>52.434425115520526</v>
      </c>
      <c r="O487">
        <f t="shared" si="59"/>
        <v>0.73308019714512629</v>
      </c>
      <c r="P487">
        <f t="shared" si="60"/>
        <v>0</v>
      </c>
      <c r="Q487">
        <f t="shared" si="56"/>
        <v>0</v>
      </c>
      <c r="R487" t="str">
        <f t="shared" si="61"/>
        <v>91-9</v>
      </c>
      <c r="S487">
        <f t="shared" si="62"/>
        <v>0</v>
      </c>
      <c r="T487">
        <f t="shared" si="63"/>
        <v>0</v>
      </c>
    </row>
    <row r="488" spans="1:20">
      <c r="A488">
        <v>91</v>
      </c>
      <c r="B488" t="s">
        <v>812</v>
      </c>
      <c r="C488" t="s">
        <v>120</v>
      </c>
      <c r="D488">
        <v>91</v>
      </c>
      <c r="E488">
        <v>10</v>
      </c>
      <c r="F488" t="s">
        <v>435</v>
      </c>
      <c r="G488" t="e">
        <v>#VALUE!</v>
      </c>
      <c r="H488" t="e">
        <v>#VALUE!</v>
      </c>
      <c r="I488" t="str">
        <f>VLOOKUP(A488&amp;"-"&amp;E488,Sheet2!$N$2:$O$578,2,FALSE)</f>
        <v>m</v>
      </c>
      <c r="J488">
        <f>VLOOKUP(A488&amp;"-"&amp;E488,Sheet4!$A$2:$J$578,10,FALSE)</f>
        <v>0.41281859400449</v>
      </c>
      <c r="K488" t="str">
        <f>VLOOKUP(D488&amp;"-"&amp;E488,Sheet3!$G$2:$N$600,7,FALSE)</f>
        <v>m</v>
      </c>
      <c r="L488">
        <f>VLOOKUP(A488&amp;"-"&amp;E488,Sheet4!$A$2:$J$578,9,FALSE)</f>
        <v>0.58718140599550994</v>
      </c>
      <c r="M488">
        <f t="shared" si="57"/>
        <v>0</v>
      </c>
      <c r="N488">
        <f t="shared" si="58"/>
        <v>58.718140599550992</v>
      </c>
      <c r="O488">
        <f t="shared" si="59"/>
        <v>0.94382506809206612</v>
      </c>
      <c r="P488">
        <f t="shared" si="60"/>
        <v>0</v>
      </c>
      <c r="Q488">
        <f t="shared" si="56"/>
        <v>0</v>
      </c>
      <c r="R488" t="str">
        <f t="shared" si="61"/>
        <v>91-10</v>
      </c>
      <c r="S488">
        <f t="shared" si="62"/>
        <v>0</v>
      </c>
      <c r="T488">
        <f t="shared" si="63"/>
        <v>0</v>
      </c>
    </row>
    <row r="489" spans="1:20">
      <c r="A489">
        <v>92</v>
      </c>
      <c r="B489" t="s">
        <v>822</v>
      </c>
      <c r="C489" t="s">
        <v>3</v>
      </c>
      <c r="D489">
        <v>92</v>
      </c>
      <c r="E489">
        <v>1</v>
      </c>
      <c r="F489" t="s">
        <v>823</v>
      </c>
      <c r="G489">
        <v>5</v>
      </c>
      <c r="H489" t="s">
        <v>109</v>
      </c>
      <c r="I489" t="str">
        <f>VLOOKUP(A489&amp;"-"&amp;E489,Sheet2!$N$2:$O$578,2,FALSE)</f>
        <v>f</v>
      </c>
      <c r="J489">
        <f>VLOOKUP(A489&amp;"-"&amp;E489,Sheet4!$A$2:$J$578,10,FALSE)</f>
        <v>0.30038005610352003</v>
      </c>
      <c r="K489" t="str">
        <f>VLOOKUP(D489&amp;"-"&amp;E489,Sheet3!$G$2:$N$600,7,FALSE)</f>
        <v>m</v>
      </c>
      <c r="L489">
        <f>VLOOKUP(A489&amp;"-"&amp;E489,Sheet4!$A$2:$J$578,9,FALSE)</f>
        <v>0.69961994389647997</v>
      </c>
      <c r="M489" t="str">
        <f t="shared" si="57"/>
        <v>--</v>
      </c>
      <c r="N489">
        <f t="shared" si="58"/>
        <v>69.961994389647998</v>
      </c>
      <c r="O489">
        <f t="shared" si="59"/>
        <v>1</v>
      </c>
      <c r="P489">
        <f t="shared" si="60"/>
        <v>0</v>
      </c>
      <c r="Q489">
        <f t="shared" si="56"/>
        <v>0</v>
      </c>
      <c r="R489" t="str">
        <f t="shared" si="61"/>
        <v>92-1</v>
      </c>
      <c r="S489" t="str">
        <f t="shared" si="62"/>
        <v>--</v>
      </c>
      <c r="T489">
        <f t="shared" si="63"/>
        <v>0</v>
      </c>
    </row>
    <row r="490" spans="1:20">
      <c r="A490">
        <v>92</v>
      </c>
      <c r="B490" t="s">
        <v>822</v>
      </c>
      <c r="C490" t="s">
        <v>6</v>
      </c>
      <c r="D490">
        <v>92</v>
      </c>
      <c r="E490">
        <v>2</v>
      </c>
      <c r="F490" t="s">
        <v>824</v>
      </c>
      <c r="G490">
        <v>7</v>
      </c>
      <c r="H490" t="s">
        <v>825</v>
      </c>
      <c r="I490" t="str">
        <f>VLOOKUP(A490&amp;"-"&amp;E490,Sheet2!$N$2:$O$578,2,FALSE)</f>
        <v>m</v>
      </c>
      <c r="J490">
        <f>VLOOKUP(A490&amp;"-"&amp;E490,Sheet4!$A$2:$J$578,10,FALSE)</f>
        <v>0.48855550284629978</v>
      </c>
      <c r="K490" t="str">
        <f>VLOOKUP(D490&amp;"-"&amp;E490,Sheet3!$G$2:$N$600,7,FALSE)</f>
        <v>m</v>
      </c>
      <c r="L490">
        <f>VLOOKUP(A490&amp;"-"&amp;E490,Sheet4!$A$2:$J$578,9,FALSE)</f>
        <v>0.51144449715370022</v>
      </c>
      <c r="M490">
        <f t="shared" si="57"/>
        <v>0</v>
      </c>
      <c r="N490">
        <f t="shared" si="58"/>
        <v>51.144449715370023</v>
      </c>
      <c r="O490">
        <f t="shared" si="59"/>
        <v>0.60838943217077235</v>
      </c>
      <c r="P490">
        <f t="shared" si="60"/>
        <v>0</v>
      </c>
      <c r="Q490">
        <f t="shared" si="56"/>
        <v>0</v>
      </c>
      <c r="R490" t="str">
        <f t="shared" si="61"/>
        <v>92-2</v>
      </c>
      <c r="S490">
        <f t="shared" si="62"/>
        <v>0</v>
      </c>
      <c r="T490">
        <f t="shared" si="63"/>
        <v>0</v>
      </c>
    </row>
    <row r="491" spans="1:20">
      <c r="A491">
        <v>92</v>
      </c>
      <c r="B491" t="s">
        <v>822</v>
      </c>
      <c r="C491" t="s">
        <v>9</v>
      </c>
      <c r="D491">
        <v>92</v>
      </c>
      <c r="E491">
        <v>3</v>
      </c>
      <c r="F491" t="s">
        <v>826</v>
      </c>
      <c r="G491">
        <v>8</v>
      </c>
      <c r="H491" t="s">
        <v>219</v>
      </c>
      <c r="I491" t="str">
        <f>VLOOKUP(A491&amp;"-"&amp;E491,Sheet2!$N$2:$O$578,2,FALSE)</f>
        <v>m</v>
      </c>
      <c r="J491">
        <f>VLOOKUP(A491&amp;"-"&amp;E491,Sheet4!$A$2:$J$578,10,FALSE)</f>
        <v>0.56305728237862707</v>
      </c>
      <c r="K491" t="str">
        <f>VLOOKUP(D491&amp;"-"&amp;E491,Sheet3!$G$2:$N$600,7,FALSE)</f>
        <v>m</v>
      </c>
      <c r="L491">
        <f>VLOOKUP(A491&amp;"-"&amp;E491,Sheet4!$A$2:$J$578,9,FALSE)</f>
        <v>0.43694271762137299</v>
      </c>
      <c r="M491">
        <f t="shared" si="57"/>
        <v>0</v>
      </c>
      <c r="N491">
        <f t="shared" si="58"/>
        <v>56.305728237862709</v>
      </c>
      <c r="O491">
        <f t="shared" si="59"/>
        <v>0.89030893831733571</v>
      </c>
      <c r="P491">
        <f t="shared" si="60"/>
        <v>0</v>
      </c>
      <c r="Q491">
        <f t="shared" si="56"/>
        <v>0</v>
      </c>
      <c r="R491" t="str">
        <f t="shared" si="61"/>
        <v>92-3</v>
      </c>
      <c r="S491">
        <f t="shared" si="62"/>
        <v>0</v>
      </c>
      <c r="T491">
        <f t="shared" si="63"/>
        <v>0</v>
      </c>
    </row>
    <row r="492" spans="1:20">
      <c r="A492">
        <v>92</v>
      </c>
      <c r="B492" t="s">
        <v>822</v>
      </c>
      <c r="C492" t="s">
        <v>12</v>
      </c>
      <c r="D492">
        <v>92</v>
      </c>
      <c r="E492">
        <v>4</v>
      </c>
      <c r="F492" t="s">
        <v>827</v>
      </c>
      <c r="G492">
        <v>10</v>
      </c>
      <c r="H492" t="s">
        <v>54</v>
      </c>
      <c r="I492" t="str">
        <f>VLOOKUP(A492&amp;"-"&amp;E492,Sheet2!$N$2:$O$578,2,FALSE)</f>
        <v>m</v>
      </c>
      <c r="J492">
        <f>VLOOKUP(A492&amp;"-"&amp;E492,Sheet4!$A$2:$J$578,10,FALSE)</f>
        <v>0.39308410874592564</v>
      </c>
      <c r="K492" t="str">
        <f>VLOOKUP(D492&amp;"-"&amp;E492,Sheet3!$G$2:$N$600,7,FALSE)</f>
        <v>m</v>
      </c>
      <c r="L492">
        <f>VLOOKUP(A492&amp;"-"&amp;E492,Sheet4!$A$2:$J$578,9,FALSE)</f>
        <v>0.6069158912540743</v>
      </c>
      <c r="M492">
        <f t="shared" si="57"/>
        <v>0</v>
      </c>
      <c r="N492">
        <f t="shared" si="58"/>
        <v>60.691589125407432</v>
      </c>
      <c r="O492">
        <f t="shared" si="59"/>
        <v>0.97753435741038741</v>
      </c>
      <c r="P492">
        <f t="shared" si="60"/>
        <v>0</v>
      </c>
      <c r="Q492">
        <f t="shared" si="56"/>
        <v>0</v>
      </c>
      <c r="R492" t="str">
        <f t="shared" si="61"/>
        <v>92-4</v>
      </c>
      <c r="S492">
        <f t="shared" si="62"/>
        <v>0</v>
      </c>
      <c r="T492">
        <f t="shared" si="63"/>
        <v>0</v>
      </c>
    </row>
    <row r="493" spans="1:20">
      <c r="A493">
        <v>92</v>
      </c>
      <c r="B493" t="s">
        <v>822</v>
      </c>
      <c r="C493" t="s">
        <v>15</v>
      </c>
      <c r="D493">
        <v>92</v>
      </c>
      <c r="E493">
        <v>5</v>
      </c>
      <c r="F493" t="s">
        <v>828</v>
      </c>
      <c r="G493">
        <v>8</v>
      </c>
      <c r="H493" t="s">
        <v>227</v>
      </c>
      <c r="I493" t="str">
        <f>VLOOKUP(A493&amp;"-"&amp;E493,Sheet2!$N$2:$O$578,2,FALSE)</f>
        <v>m</v>
      </c>
      <c r="J493">
        <f>VLOOKUP(A493&amp;"-"&amp;E493,Sheet4!$A$2:$J$578,10,FALSE)</f>
        <v>0.50960264900662255</v>
      </c>
      <c r="K493" t="str">
        <f>VLOOKUP(D493&amp;"-"&amp;E493,Sheet3!$G$2:$N$600,7,FALSE)</f>
        <v>m</v>
      </c>
      <c r="L493">
        <f>VLOOKUP(A493&amp;"-"&amp;E493,Sheet4!$A$2:$J$578,9,FALSE)</f>
        <v>0.4903973509933775</v>
      </c>
      <c r="M493">
        <f t="shared" si="57"/>
        <v>0</v>
      </c>
      <c r="N493">
        <f t="shared" si="58"/>
        <v>50.960264900662253</v>
      </c>
      <c r="O493">
        <f t="shared" si="59"/>
        <v>0.57940178520605357</v>
      </c>
      <c r="P493">
        <f t="shared" si="60"/>
        <v>0</v>
      </c>
      <c r="Q493">
        <f t="shared" si="56"/>
        <v>0</v>
      </c>
      <c r="R493" t="str">
        <f t="shared" si="61"/>
        <v>92-5</v>
      </c>
      <c r="S493">
        <f t="shared" si="62"/>
        <v>0</v>
      </c>
      <c r="T493">
        <f t="shared" si="63"/>
        <v>0</v>
      </c>
    </row>
    <row r="494" spans="1:20">
      <c r="A494">
        <v>92</v>
      </c>
      <c r="B494" t="s">
        <v>822</v>
      </c>
      <c r="C494" t="s">
        <v>55</v>
      </c>
      <c r="D494">
        <v>92</v>
      </c>
      <c r="E494">
        <v>6</v>
      </c>
      <c r="F494" t="s">
        <v>435</v>
      </c>
      <c r="G494" t="e">
        <v>#VALUE!</v>
      </c>
      <c r="H494" t="e">
        <v>#VALUE!</v>
      </c>
      <c r="I494" t="str">
        <f>VLOOKUP(A494&amp;"-"&amp;E494,Sheet2!$N$2:$O$578,2,FALSE)</f>
        <v>m</v>
      </c>
      <c r="J494">
        <f>VLOOKUP(A494&amp;"-"&amp;E494,Sheet4!$A$2:$J$578,10,FALSE)</f>
        <v>0.68927301298486476</v>
      </c>
      <c r="K494" t="str">
        <f>VLOOKUP(D494&amp;"-"&amp;E494,Sheet3!$G$2:$N$600,7,FALSE)</f>
        <v>f</v>
      </c>
      <c r="L494">
        <f>VLOOKUP(A494&amp;"-"&amp;E494,Sheet4!$A$2:$J$578,9,FALSE)</f>
        <v>0.31072698701513524</v>
      </c>
      <c r="M494" t="str">
        <f t="shared" si="57"/>
        <v>--</v>
      </c>
      <c r="N494">
        <f t="shared" si="58"/>
        <v>68.927301298486469</v>
      </c>
      <c r="O494">
        <f t="shared" si="59"/>
        <v>1</v>
      </c>
      <c r="P494">
        <f t="shared" si="60"/>
        <v>0</v>
      </c>
      <c r="Q494">
        <f t="shared" si="56"/>
        <v>0</v>
      </c>
      <c r="R494" t="str">
        <f t="shared" si="61"/>
        <v>92-6</v>
      </c>
      <c r="S494" t="str">
        <f t="shared" si="62"/>
        <v>--</v>
      </c>
      <c r="T494">
        <f t="shared" si="63"/>
        <v>0</v>
      </c>
    </row>
    <row r="495" spans="1:20">
      <c r="A495">
        <v>92</v>
      </c>
      <c r="B495" t="s">
        <v>822</v>
      </c>
      <c r="C495" t="s">
        <v>58</v>
      </c>
      <c r="D495">
        <v>92</v>
      </c>
      <c r="E495">
        <v>7</v>
      </c>
      <c r="F495" t="s">
        <v>829</v>
      </c>
      <c r="G495">
        <v>8</v>
      </c>
      <c r="H495" t="s">
        <v>227</v>
      </c>
      <c r="I495" t="str">
        <f>VLOOKUP(A495&amp;"-"&amp;E495,Sheet2!$N$2:$O$578,2,FALSE)</f>
        <v>m</v>
      </c>
      <c r="J495">
        <f>VLOOKUP(A495&amp;"-"&amp;E495,Sheet4!$A$2:$J$578,10,FALSE)</f>
        <v>0.61124166495314747</v>
      </c>
      <c r="K495" t="str">
        <f>VLOOKUP(D495&amp;"-"&amp;E495,Sheet3!$G$2:$N$600,7,FALSE)</f>
        <v>m</v>
      </c>
      <c r="L495">
        <f>VLOOKUP(A495&amp;"-"&amp;E495,Sheet4!$A$2:$J$578,9,FALSE)</f>
        <v>0.38875833504685253</v>
      </c>
      <c r="M495">
        <f t="shared" si="57"/>
        <v>0</v>
      </c>
      <c r="N495">
        <f t="shared" si="58"/>
        <v>61.124166495314746</v>
      </c>
      <c r="O495">
        <f t="shared" si="59"/>
        <v>0.9840866080542463</v>
      </c>
      <c r="P495">
        <f t="shared" si="60"/>
        <v>0</v>
      </c>
      <c r="Q495">
        <f t="shared" si="56"/>
        <v>0</v>
      </c>
      <c r="R495" t="str">
        <f t="shared" si="61"/>
        <v>92-7</v>
      </c>
      <c r="S495">
        <f t="shared" si="62"/>
        <v>0</v>
      </c>
      <c r="T495">
        <f t="shared" si="63"/>
        <v>0</v>
      </c>
    </row>
    <row r="496" spans="1:20">
      <c r="A496">
        <v>92</v>
      </c>
      <c r="B496" t="s">
        <v>822</v>
      </c>
      <c r="C496" t="s">
        <v>60</v>
      </c>
      <c r="D496">
        <v>92</v>
      </c>
      <c r="E496">
        <v>8</v>
      </c>
      <c r="F496" t="s">
        <v>830</v>
      </c>
      <c r="G496">
        <v>13</v>
      </c>
      <c r="H496" t="s">
        <v>694</v>
      </c>
      <c r="I496" t="str">
        <f>VLOOKUP(A496&amp;"-"&amp;E496,Sheet2!$N$2:$O$578,2,FALSE)</f>
        <v>m</v>
      </c>
      <c r="J496">
        <f>VLOOKUP(A496&amp;"-"&amp;E496,Sheet4!$A$2:$J$578,10,FALSE)</f>
        <v>0.54976285825013382</v>
      </c>
      <c r="K496" t="str">
        <f>VLOOKUP(D496&amp;"-"&amp;E496,Sheet3!$G$2:$N$600,7,FALSE)</f>
        <v>f</v>
      </c>
      <c r="L496">
        <f>VLOOKUP(A496&amp;"-"&amp;E496,Sheet4!$A$2:$J$578,9,FALSE)</f>
        <v>0.45023714174986618</v>
      </c>
      <c r="M496" t="str">
        <f t="shared" si="57"/>
        <v>--</v>
      </c>
      <c r="N496">
        <f t="shared" si="58"/>
        <v>54.976285825013385</v>
      </c>
      <c r="O496">
        <f t="shared" si="59"/>
        <v>0.85119376285228343</v>
      </c>
      <c r="P496">
        <f t="shared" si="60"/>
        <v>0.14880623714771657</v>
      </c>
      <c r="Q496">
        <f t="shared" si="56"/>
        <v>0.14880623714771657</v>
      </c>
      <c r="R496" t="str">
        <f t="shared" si="61"/>
        <v>92-8</v>
      </c>
      <c r="S496" t="str">
        <f t="shared" si="62"/>
        <v>--</v>
      </c>
      <c r="T496">
        <f t="shared" si="63"/>
        <v>0.14880623714771657</v>
      </c>
    </row>
    <row r="497" spans="1:20">
      <c r="A497">
        <v>92</v>
      </c>
      <c r="B497" t="s">
        <v>822</v>
      </c>
      <c r="C497" t="s">
        <v>63</v>
      </c>
      <c r="D497">
        <v>92</v>
      </c>
      <c r="E497">
        <v>9</v>
      </c>
      <c r="F497" t="s">
        <v>831</v>
      </c>
      <c r="G497">
        <v>7</v>
      </c>
      <c r="H497" t="s">
        <v>33</v>
      </c>
      <c r="I497" t="str">
        <f>VLOOKUP(A497&amp;"-"&amp;E497,Sheet2!$N$2:$O$578,2,FALSE)</f>
        <v>m</v>
      </c>
      <c r="J497">
        <f>VLOOKUP(A497&amp;"-"&amp;E497,Sheet4!$A$2:$J$578,10,FALSE)</f>
        <v>0.6531381007351601</v>
      </c>
      <c r="K497" t="str">
        <f>VLOOKUP(D497&amp;"-"&amp;E497,Sheet3!$G$2:$N$600,7,FALSE)</f>
        <v>f</v>
      </c>
      <c r="L497">
        <f>VLOOKUP(A497&amp;"-"&amp;E497,Sheet4!$A$2:$J$578,9,FALSE)</f>
        <v>0.3468618992648399</v>
      </c>
      <c r="M497" t="str">
        <f t="shared" si="57"/>
        <v>--</v>
      </c>
      <c r="N497">
        <f t="shared" si="58"/>
        <v>65.313810073516009</v>
      </c>
      <c r="O497">
        <f t="shared" si="59"/>
        <v>1</v>
      </c>
      <c r="P497">
        <f t="shared" si="60"/>
        <v>0</v>
      </c>
      <c r="Q497">
        <f t="shared" si="56"/>
        <v>0</v>
      </c>
      <c r="R497" t="str">
        <f t="shared" si="61"/>
        <v>92-9</v>
      </c>
      <c r="S497" t="str">
        <f t="shared" si="62"/>
        <v>--</v>
      </c>
      <c r="T497">
        <f t="shared" si="63"/>
        <v>0</v>
      </c>
    </row>
    <row r="498" spans="1:20">
      <c r="A498">
        <v>92</v>
      </c>
      <c r="B498" t="s">
        <v>822</v>
      </c>
      <c r="C498" t="s">
        <v>120</v>
      </c>
      <c r="D498">
        <v>92</v>
      </c>
      <c r="E498">
        <v>10</v>
      </c>
      <c r="F498" t="s">
        <v>832</v>
      </c>
      <c r="G498">
        <v>6</v>
      </c>
      <c r="H498" t="s">
        <v>501</v>
      </c>
      <c r="I498" t="str">
        <f>VLOOKUP(A498&amp;"-"&amp;E498,Sheet2!$N$2:$O$578,2,FALSE)</f>
        <v>m</v>
      </c>
      <c r="J498">
        <f>VLOOKUP(A498&amp;"-"&amp;E498,Sheet4!$A$2:$J$578,10,FALSE)</f>
        <v>0.46541963192361618</v>
      </c>
      <c r="K498" t="str">
        <f>VLOOKUP(D498&amp;"-"&amp;E498,Sheet3!$G$2:$N$600,7,FALSE)</f>
        <v>f</v>
      </c>
      <c r="L498">
        <f>VLOOKUP(A498&amp;"-"&amp;E498,Sheet4!$A$2:$J$578,9,FALSE)</f>
        <v>0.53458036807638387</v>
      </c>
      <c r="M498" t="str">
        <f t="shared" si="57"/>
        <v>--</v>
      </c>
      <c r="N498">
        <f t="shared" si="58"/>
        <v>53.458036807638386</v>
      </c>
      <c r="O498">
        <f t="shared" si="59"/>
        <v>0.79106381038776596</v>
      </c>
      <c r="P498">
        <f t="shared" si="60"/>
        <v>0.79106381038776596</v>
      </c>
      <c r="Q498">
        <f t="shared" si="56"/>
        <v>0.79106381038776596</v>
      </c>
      <c r="R498" t="str">
        <f t="shared" si="61"/>
        <v>92-10</v>
      </c>
      <c r="S498" t="str">
        <f t="shared" si="62"/>
        <v>--</v>
      </c>
      <c r="T498">
        <f t="shared" si="63"/>
        <v>0.79106381038776596</v>
      </c>
    </row>
    <row r="499" spans="1:20">
      <c r="A499">
        <v>92</v>
      </c>
      <c r="B499" t="s">
        <v>822</v>
      </c>
      <c r="C499" t="s">
        <v>123</v>
      </c>
      <c r="D499">
        <v>92</v>
      </c>
      <c r="E499">
        <v>11</v>
      </c>
      <c r="F499" t="s">
        <v>833</v>
      </c>
      <c r="G499">
        <v>10</v>
      </c>
      <c r="H499" t="s">
        <v>834</v>
      </c>
      <c r="I499" t="str">
        <f>VLOOKUP(A499&amp;"-"&amp;E499,Sheet2!$N$2:$O$578,2,FALSE)</f>
        <v>m</v>
      </c>
      <c r="J499">
        <f>VLOOKUP(A499&amp;"-"&amp;E499,Sheet4!$A$2:$J$578,10,FALSE)</f>
        <v>0.34424570981350333</v>
      </c>
      <c r="K499" t="str">
        <f>VLOOKUP(D499&amp;"-"&amp;E499,Sheet3!$G$2:$N$600,7,FALSE)</f>
        <v>f</v>
      </c>
      <c r="L499">
        <f>VLOOKUP(A499&amp;"-"&amp;E499,Sheet4!$A$2:$J$578,9,FALSE)</f>
        <v>0.65575429018649667</v>
      </c>
      <c r="M499" t="str">
        <f t="shared" si="57"/>
        <v>--</v>
      </c>
      <c r="N499">
        <f t="shared" si="58"/>
        <v>65.575429018649672</v>
      </c>
      <c r="O499">
        <f t="shared" si="59"/>
        <v>1</v>
      </c>
      <c r="P499">
        <f t="shared" si="60"/>
        <v>1</v>
      </c>
      <c r="Q499">
        <f t="shared" si="56"/>
        <v>1</v>
      </c>
      <c r="R499" t="str">
        <f t="shared" si="61"/>
        <v>92-11</v>
      </c>
      <c r="S499" t="str">
        <f t="shared" si="62"/>
        <v>--</v>
      </c>
      <c r="T499">
        <f t="shared" si="63"/>
        <v>1</v>
      </c>
    </row>
    <row r="500" spans="1:20">
      <c r="A500">
        <v>92</v>
      </c>
      <c r="B500" t="s">
        <v>822</v>
      </c>
      <c r="C500" t="s">
        <v>125</v>
      </c>
      <c r="D500">
        <v>92</v>
      </c>
      <c r="E500">
        <v>12</v>
      </c>
      <c r="F500" t="s">
        <v>835</v>
      </c>
      <c r="G500">
        <v>9</v>
      </c>
      <c r="H500" t="s">
        <v>83</v>
      </c>
      <c r="I500" t="str">
        <f>VLOOKUP(A500&amp;"-"&amp;E500,Sheet2!$N$2:$O$578,2,FALSE)</f>
        <v>m</v>
      </c>
      <c r="J500">
        <f>VLOOKUP(A500&amp;"-"&amp;E500,Sheet4!$A$2:$J$578,10,FALSE)</f>
        <v>0.46484795150092889</v>
      </c>
      <c r="K500" t="str">
        <f>VLOOKUP(D500&amp;"-"&amp;E500,Sheet3!$G$2:$N$600,7,FALSE)</f>
        <v>m</v>
      </c>
      <c r="L500">
        <f>VLOOKUP(A500&amp;"-"&amp;E500,Sheet4!$A$2:$J$578,9,FALSE)</f>
        <v>0.53515204849907105</v>
      </c>
      <c r="M500">
        <f t="shared" si="57"/>
        <v>0</v>
      </c>
      <c r="N500">
        <f t="shared" si="58"/>
        <v>53.515204849907107</v>
      </c>
      <c r="O500">
        <f t="shared" si="59"/>
        <v>0.79377255694709326</v>
      </c>
      <c r="P500">
        <f t="shared" si="60"/>
        <v>0</v>
      </c>
      <c r="Q500">
        <f t="shared" si="56"/>
        <v>0</v>
      </c>
      <c r="R500" t="str">
        <f t="shared" si="61"/>
        <v>92-12</v>
      </c>
      <c r="S500">
        <f t="shared" si="62"/>
        <v>0</v>
      </c>
      <c r="T500">
        <f t="shared" si="63"/>
        <v>0</v>
      </c>
    </row>
    <row r="501" spans="1:20">
      <c r="A501">
        <v>92</v>
      </c>
      <c r="B501" t="s">
        <v>822</v>
      </c>
      <c r="C501" t="s">
        <v>128</v>
      </c>
      <c r="D501">
        <v>92</v>
      </c>
      <c r="E501">
        <v>13</v>
      </c>
      <c r="F501" t="s">
        <v>836</v>
      </c>
      <c r="G501">
        <v>8</v>
      </c>
      <c r="H501" t="s">
        <v>227</v>
      </c>
      <c r="I501" t="str">
        <f>VLOOKUP(A501&amp;"-"&amp;E501,Sheet2!$N$2:$O$578,2,FALSE)</f>
        <v>m</v>
      </c>
      <c r="J501">
        <f>VLOOKUP(A501&amp;"-"&amp;E501,Sheet4!$A$2:$J$578,10,FALSE)</f>
        <v>0.47354626882866274</v>
      </c>
      <c r="K501" t="str">
        <f>VLOOKUP(D501&amp;"-"&amp;E501,Sheet3!$G$2:$N$600,7,FALSE)</f>
        <v>m</v>
      </c>
      <c r="L501">
        <f>VLOOKUP(A501&amp;"-"&amp;E501,Sheet4!$A$2:$J$578,9,FALSE)</f>
        <v>0.5264537311713372</v>
      </c>
      <c r="M501">
        <f t="shared" si="57"/>
        <v>0</v>
      </c>
      <c r="N501">
        <f t="shared" si="58"/>
        <v>52.645373117133722</v>
      </c>
      <c r="O501">
        <f t="shared" si="59"/>
        <v>0.7468085622967594</v>
      </c>
      <c r="P501">
        <f t="shared" si="60"/>
        <v>0</v>
      </c>
      <c r="Q501">
        <f t="shared" si="56"/>
        <v>0</v>
      </c>
      <c r="R501" t="str">
        <f t="shared" si="61"/>
        <v>92-13</v>
      </c>
      <c r="S501">
        <f t="shared" si="62"/>
        <v>0</v>
      </c>
      <c r="T501">
        <f t="shared" si="63"/>
        <v>0</v>
      </c>
    </row>
    <row r="502" spans="1:20">
      <c r="A502">
        <v>93</v>
      </c>
      <c r="B502" t="s">
        <v>837</v>
      </c>
      <c r="C502" t="s">
        <v>3</v>
      </c>
      <c r="D502">
        <v>93</v>
      </c>
      <c r="E502">
        <v>1</v>
      </c>
      <c r="F502" t="s">
        <v>838</v>
      </c>
      <c r="G502">
        <v>6</v>
      </c>
      <c r="H502" t="s">
        <v>839</v>
      </c>
      <c r="I502" t="str">
        <f>VLOOKUP(A502&amp;"-"&amp;E502,Sheet2!$N$2:$O$578,2,FALSE)</f>
        <v>f</v>
      </c>
      <c r="J502">
        <f>VLOOKUP(A502&amp;"-"&amp;E502,Sheet4!$A$2:$J$578,10,FALSE)</f>
        <v>0.27523285029058703</v>
      </c>
      <c r="K502" t="str">
        <f>VLOOKUP(D502&amp;"-"&amp;E502,Sheet3!$G$2:$N$600,7,FALSE)</f>
        <v>m</v>
      </c>
      <c r="L502">
        <f>VLOOKUP(A502&amp;"-"&amp;E502,Sheet4!$A$2:$J$578,9,FALSE)</f>
        <v>0.72476714970941303</v>
      </c>
      <c r="M502" t="str">
        <f t="shared" si="57"/>
        <v>--</v>
      </c>
      <c r="N502">
        <f t="shared" si="58"/>
        <v>72.476714970941302</v>
      </c>
      <c r="O502">
        <f t="shared" si="59"/>
        <v>1</v>
      </c>
      <c r="P502">
        <f t="shared" si="60"/>
        <v>0</v>
      </c>
      <c r="Q502">
        <f t="shared" si="56"/>
        <v>0</v>
      </c>
      <c r="R502" t="str">
        <f t="shared" si="61"/>
        <v>93-1</v>
      </c>
      <c r="S502" t="str">
        <f t="shared" si="62"/>
        <v>--</v>
      </c>
      <c r="T502">
        <f t="shared" si="63"/>
        <v>0</v>
      </c>
    </row>
    <row r="503" spans="1:20">
      <c r="A503">
        <v>93</v>
      </c>
      <c r="B503" t="s">
        <v>837</v>
      </c>
      <c r="C503" t="s">
        <v>6</v>
      </c>
      <c r="D503">
        <v>93</v>
      </c>
      <c r="E503">
        <v>2</v>
      </c>
      <c r="F503" t="s">
        <v>840</v>
      </c>
      <c r="G503">
        <v>6</v>
      </c>
      <c r="H503" t="s">
        <v>841</v>
      </c>
      <c r="I503" t="str">
        <f>VLOOKUP(A503&amp;"-"&amp;E503,Sheet2!$N$2:$O$578,2,FALSE)</f>
        <v>m</v>
      </c>
      <c r="J503">
        <f>VLOOKUP(A503&amp;"-"&amp;E503,Sheet4!$A$2:$J$578,10,FALSE)</f>
        <v>0.23163279413797871</v>
      </c>
      <c r="K503" t="str">
        <f>VLOOKUP(D503&amp;"-"&amp;E503,Sheet3!$G$2:$N$600,7,FALSE)</f>
        <v>m</v>
      </c>
      <c r="L503">
        <f>VLOOKUP(A503&amp;"-"&amp;E503,Sheet4!$A$2:$J$578,9,FALSE)</f>
        <v>0.76836720586202134</v>
      </c>
      <c r="M503">
        <f t="shared" si="57"/>
        <v>0</v>
      </c>
      <c r="N503">
        <f t="shared" si="58"/>
        <v>76.836720586202134</v>
      </c>
      <c r="O503">
        <f t="shared" si="59"/>
        <v>1</v>
      </c>
      <c r="P503">
        <f t="shared" si="60"/>
        <v>0</v>
      </c>
      <c r="Q503">
        <f t="shared" si="56"/>
        <v>0</v>
      </c>
      <c r="R503" t="str">
        <f t="shared" si="61"/>
        <v>93-2</v>
      </c>
      <c r="S503">
        <f t="shared" si="62"/>
        <v>0</v>
      </c>
      <c r="T503">
        <f t="shared" si="63"/>
        <v>0</v>
      </c>
    </row>
    <row r="504" spans="1:20">
      <c r="A504">
        <v>93</v>
      </c>
      <c r="B504" t="s">
        <v>837</v>
      </c>
      <c r="C504" t="s">
        <v>9</v>
      </c>
      <c r="D504">
        <v>93</v>
      </c>
      <c r="E504">
        <v>3</v>
      </c>
      <c r="F504" t="s">
        <v>842</v>
      </c>
      <c r="G504">
        <v>6</v>
      </c>
      <c r="H504" t="s">
        <v>236</v>
      </c>
      <c r="I504" t="str">
        <f>VLOOKUP(A504&amp;"-"&amp;E504,Sheet2!$N$2:$O$578,2,FALSE)</f>
        <v>m</v>
      </c>
      <c r="J504">
        <f>VLOOKUP(A504&amp;"-"&amp;E504,Sheet4!$A$2:$J$578,10,FALSE)</f>
        <v>0.41996739412353179</v>
      </c>
      <c r="K504" t="str">
        <f>VLOOKUP(D504&amp;"-"&amp;E504,Sheet3!$G$2:$N$600,7,FALSE)</f>
        <v>m</v>
      </c>
      <c r="L504">
        <f>VLOOKUP(A504&amp;"-"&amp;E504,Sheet4!$A$2:$J$578,9,FALSE)</f>
        <v>0.58003260587646821</v>
      </c>
      <c r="M504">
        <f t="shared" si="57"/>
        <v>0</v>
      </c>
      <c r="N504">
        <f t="shared" si="58"/>
        <v>58.003260587646821</v>
      </c>
      <c r="O504">
        <f t="shared" si="59"/>
        <v>0.92969106010295122</v>
      </c>
      <c r="P504">
        <f t="shared" si="60"/>
        <v>0</v>
      </c>
      <c r="Q504">
        <f t="shared" si="56"/>
        <v>0</v>
      </c>
      <c r="R504" t="str">
        <f t="shared" si="61"/>
        <v>93-3</v>
      </c>
      <c r="S504">
        <f t="shared" si="62"/>
        <v>0</v>
      </c>
      <c r="T504">
        <f t="shared" si="63"/>
        <v>0</v>
      </c>
    </row>
    <row r="505" spans="1:20">
      <c r="A505">
        <v>93</v>
      </c>
      <c r="B505" t="s">
        <v>837</v>
      </c>
      <c r="C505" t="s">
        <v>12</v>
      </c>
      <c r="D505">
        <v>93</v>
      </c>
      <c r="E505">
        <v>4</v>
      </c>
      <c r="F505" t="s">
        <v>843</v>
      </c>
      <c r="G505">
        <v>8</v>
      </c>
      <c r="H505" t="s">
        <v>309</v>
      </c>
      <c r="I505" t="str">
        <f>VLOOKUP(A505&amp;"-"&amp;E505,Sheet2!$N$2:$O$578,2,FALSE)</f>
        <v>m</v>
      </c>
      <c r="J505">
        <f>VLOOKUP(A505&amp;"-"&amp;E505,Sheet4!$A$2:$J$578,10,FALSE)</f>
        <v>0.29339662746209438</v>
      </c>
      <c r="K505" t="str">
        <f>VLOOKUP(D505&amp;"-"&amp;E505,Sheet3!$G$2:$N$600,7,FALSE)</f>
        <v>f</v>
      </c>
      <c r="L505">
        <f>VLOOKUP(A505&amp;"-"&amp;E505,Sheet4!$A$2:$J$578,9,FALSE)</f>
        <v>0.70660337253790562</v>
      </c>
      <c r="M505" t="str">
        <f t="shared" si="57"/>
        <v>--</v>
      </c>
      <c r="N505">
        <f t="shared" si="58"/>
        <v>70.660337253790559</v>
      </c>
      <c r="O505">
        <f t="shared" si="59"/>
        <v>1</v>
      </c>
      <c r="P505">
        <f t="shared" si="60"/>
        <v>1</v>
      </c>
      <c r="Q505">
        <f t="shared" si="56"/>
        <v>1</v>
      </c>
      <c r="R505" t="str">
        <f t="shared" si="61"/>
        <v>93-4</v>
      </c>
      <c r="S505" t="str">
        <f t="shared" si="62"/>
        <v>--</v>
      </c>
      <c r="T505">
        <f t="shared" si="63"/>
        <v>1</v>
      </c>
    </row>
    <row r="506" spans="1:20">
      <c r="A506">
        <v>93</v>
      </c>
      <c r="B506" t="s">
        <v>837</v>
      </c>
      <c r="C506" t="s">
        <v>15</v>
      </c>
      <c r="D506">
        <v>93</v>
      </c>
      <c r="E506">
        <v>5</v>
      </c>
      <c r="F506" t="s">
        <v>844</v>
      </c>
      <c r="G506">
        <v>16</v>
      </c>
      <c r="H506" t="s">
        <v>845</v>
      </c>
      <c r="I506" t="str">
        <f>VLOOKUP(A506&amp;"-"&amp;E506,Sheet2!$N$2:$O$578,2,FALSE)</f>
        <v>m</v>
      </c>
      <c r="J506">
        <f>VLOOKUP(A506&amp;"-"&amp;E506,Sheet4!$A$2:$J$578,10,FALSE)</f>
        <v>0.33600367267301734</v>
      </c>
      <c r="K506" t="str">
        <f>VLOOKUP(D506&amp;"-"&amp;E506,Sheet3!$G$2:$N$600,7,FALSE)</f>
        <v>f</v>
      </c>
      <c r="L506">
        <f>VLOOKUP(A506&amp;"-"&amp;E506,Sheet4!$A$2:$J$578,9,FALSE)</f>
        <v>0.66399632732698266</v>
      </c>
      <c r="M506" t="str">
        <f t="shared" si="57"/>
        <v>--</v>
      </c>
      <c r="N506">
        <f t="shared" si="58"/>
        <v>66.399632732698265</v>
      </c>
      <c r="O506">
        <f t="shared" si="59"/>
        <v>1</v>
      </c>
      <c r="P506">
        <f t="shared" si="60"/>
        <v>1</v>
      </c>
      <c r="Q506">
        <f t="shared" si="56"/>
        <v>1</v>
      </c>
      <c r="R506" t="str">
        <f t="shared" si="61"/>
        <v>93-5</v>
      </c>
      <c r="S506" t="str">
        <f t="shared" si="62"/>
        <v>--</v>
      </c>
      <c r="T506">
        <f t="shared" si="63"/>
        <v>1</v>
      </c>
    </row>
    <row r="507" spans="1:20">
      <c r="A507">
        <v>93</v>
      </c>
      <c r="B507" t="s">
        <v>837</v>
      </c>
      <c r="C507" t="s">
        <v>55</v>
      </c>
      <c r="D507">
        <v>93</v>
      </c>
      <c r="E507">
        <v>6</v>
      </c>
      <c r="F507" t="s">
        <v>846</v>
      </c>
      <c r="G507">
        <v>7</v>
      </c>
      <c r="H507" t="s">
        <v>847</v>
      </c>
      <c r="I507" t="str">
        <f>VLOOKUP(A507&amp;"-"&amp;E507,Sheet2!$N$2:$O$578,2,FALSE)</f>
        <v>f</v>
      </c>
      <c r="J507">
        <f>VLOOKUP(A507&amp;"-"&amp;E507,Sheet4!$A$2:$J$578,10,FALSE)</f>
        <v>0.27888789936546809</v>
      </c>
      <c r="K507" t="str">
        <f>VLOOKUP(D507&amp;"-"&amp;E507,Sheet3!$G$2:$N$600,7,FALSE)</f>
        <v>f</v>
      </c>
      <c r="L507">
        <f>VLOOKUP(A507&amp;"-"&amp;E507,Sheet4!$A$2:$J$578,9,FALSE)</f>
        <v>0.72111210063453191</v>
      </c>
      <c r="M507">
        <f t="shared" si="57"/>
        <v>1</v>
      </c>
      <c r="N507">
        <f t="shared" si="58"/>
        <v>72.111210063453186</v>
      </c>
      <c r="O507">
        <f t="shared" si="59"/>
        <v>1</v>
      </c>
      <c r="P507">
        <f t="shared" si="60"/>
        <v>1</v>
      </c>
      <c r="Q507">
        <f t="shared" si="56"/>
        <v>1</v>
      </c>
      <c r="R507" t="str">
        <f t="shared" si="61"/>
        <v>93-6</v>
      </c>
      <c r="S507">
        <f t="shared" si="62"/>
        <v>1</v>
      </c>
      <c r="T507">
        <f t="shared" si="63"/>
        <v>1</v>
      </c>
    </row>
    <row r="508" spans="1:20">
      <c r="A508">
        <v>93</v>
      </c>
      <c r="B508" t="s">
        <v>837</v>
      </c>
      <c r="C508" t="s">
        <v>58</v>
      </c>
      <c r="D508">
        <v>93</v>
      </c>
      <c r="E508">
        <v>7</v>
      </c>
      <c r="F508" t="s">
        <v>848</v>
      </c>
      <c r="G508">
        <v>7</v>
      </c>
      <c r="H508" t="s">
        <v>849</v>
      </c>
      <c r="I508" t="str">
        <f>VLOOKUP(A508&amp;"-"&amp;E508,Sheet2!$N$2:$O$578,2,FALSE)</f>
        <v>f</v>
      </c>
      <c r="J508">
        <f>VLOOKUP(A508&amp;"-"&amp;E508,Sheet4!$A$2:$J$578,10,FALSE)</f>
        <v>0.24998553993868933</v>
      </c>
      <c r="K508" t="str">
        <f>VLOOKUP(D508&amp;"-"&amp;E508,Sheet3!$G$2:$N$600,7,FALSE)</f>
        <v>m</v>
      </c>
      <c r="L508">
        <f>VLOOKUP(A508&amp;"-"&amp;E508,Sheet4!$A$2:$J$578,9,FALSE)</f>
        <v>0.75001446006131067</v>
      </c>
      <c r="M508" t="str">
        <f t="shared" si="57"/>
        <v>--</v>
      </c>
      <c r="N508">
        <f t="shared" si="58"/>
        <v>75.001446006131061</v>
      </c>
      <c r="O508">
        <f t="shared" si="59"/>
        <v>1</v>
      </c>
      <c r="P508">
        <f t="shared" si="60"/>
        <v>0</v>
      </c>
      <c r="Q508">
        <f t="shared" si="56"/>
        <v>0</v>
      </c>
      <c r="R508" t="str">
        <f t="shared" si="61"/>
        <v>93-7</v>
      </c>
      <c r="S508" t="str">
        <f t="shared" si="62"/>
        <v>--</v>
      </c>
      <c r="T508">
        <f t="shared" si="63"/>
        <v>0</v>
      </c>
    </row>
    <row r="509" spans="1:20">
      <c r="A509">
        <v>93</v>
      </c>
      <c r="B509" t="s">
        <v>837</v>
      </c>
      <c r="C509" t="s">
        <v>60</v>
      </c>
      <c r="D509">
        <v>93</v>
      </c>
      <c r="E509">
        <v>8</v>
      </c>
      <c r="F509" t="s">
        <v>850</v>
      </c>
      <c r="G509">
        <v>8</v>
      </c>
      <c r="H509" t="s">
        <v>384</v>
      </c>
      <c r="I509" t="str">
        <f>VLOOKUP(A509&amp;"-"&amp;E509,Sheet2!$N$2:$O$578,2,FALSE)</f>
        <v>m</v>
      </c>
      <c r="J509">
        <f>VLOOKUP(A509&amp;"-"&amp;E509,Sheet4!$A$2:$J$578,10,FALSE)</f>
        <v>0.47225506941707179</v>
      </c>
      <c r="K509" t="str">
        <f>VLOOKUP(D509&amp;"-"&amp;E509,Sheet3!$G$2:$N$600,7,FALSE)</f>
        <v>f</v>
      </c>
      <c r="L509">
        <f>VLOOKUP(A509&amp;"-"&amp;E509,Sheet4!$A$2:$J$578,9,FALSE)</f>
        <v>0.52774493058292826</v>
      </c>
      <c r="M509" t="str">
        <f t="shared" si="57"/>
        <v>--</v>
      </c>
      <c r="N509">
        <f t="shared" si="58"/>
        <v>52.774493058292826</v>
      </c>
      <c r="O509">
        <f t="shared" si="59"/>
        <v>0.75468132166403734</v>
      </c>
      <c r="P509">
        <f t="shared" si="60"/>
        <v>0.75468132166403734</v>
      </c>
      <c r="Q509">
        <f t="shared" si="56"/>
        <v>0.75468132166403734</v>
      </c>
      <c r="R509" t="str">
        <f t="shared" si="61"/>
        <v>93-8</v>
      </c>
      <c r="S509" t="str">
        <f t="shared" si="62"/>
        <v>--</v>
      </c>
      <c r="T509">
        <f t="shared" si="63"/>
        <v>0.75468132166403734</v>
      </c>
    </row>
    <row r="510" spans="1:20">
      <c r="A510">
        <v>93</v>
      </c>
      <c r="B510" t="s">
        <v>837</v>
      </c>
      <c r="C510" t="s">
        <v>63</v>
      </c>
      <c r="D510">
        <v>93</v>
      </c>
      <c r="E510">
        <v>9</v>
      </c>
      <c r="F510" t="s">
        <v>851</v>
      </c>
      <c r="G510">
        <v>5</v>
      </c>
      <c r="H510" t="s">
        <v>852</v>
      </c>
      <c r="I510" t="str">
        <f>VLOOKUP(A510&amp;"-"&amp;E510,Sheet2!$N$2:$O$578,2,FALSE)</f>
        <v>m</v>
      </c>
      <c r="J510">
        <f>VLOOKUP(A510&amp;"-"&amp;E510,Sheet4!$A$2:$J$578,10,FALSE)</f>
        <v>0.33540222472996939</v>
      </c>
      <c r="K510" t="str">
        <f>VLOOKUP(D510&amp;"-"&amp;E510,Sheet3!$G$2:$N$600,7,FALSE)</f>
        <v>m</v>
      </c>
      <c r="L510">
        <f>VLOOKUP(A510&amp;"-"&amp;E510,Sheet4!$A$2:$J$578,9,FALSE)</f>
        <v>0.66459777527003061</v>
      </c>
      <c r="M510">
        <f t="shared" si="57"/>
        <v>0</v>
      </c>
      <c r="N510">
        <f t="shared" si="58"/>
        <v>66.459777527003055</v>
      </c>
      <c r="O510">
        <f t="shared" si="59"/>
        <v>1</v>
      </c>
      <c r="P510">
        <f t="shared" si="60"/>
        <v>0</v>
      </c>
      <c r="Q510">
        <f t="shared" si="56"/>
        <v>0</v>
      </c>
      <c r="R510" t="str">
        <f t="shared" si="61"/>
        <v>93-9</v>
      </c>
      <c r="S510">
        <f t="shared" si="62"/>
        <v>0</v>
      </c>
      <c r="T510">
        <f t="shared" si="63"/>
        <v>0</v>
      </c>
    </row>
    <row r="511" spans="1:20">
      <c r="A511">
        <v>93</v>
      </c>
      <c r="B511" t="s">
        <v>837</v>
      </c>
      <c r="C511" t="s">
        <v>120</v>
      </c>
      <c r="D511">
        <v>93</v>
      </c>
      <c r="E511">
        <v>10</v>
      </c>
      <c r="F511" t="s">
        <v>853</v>
      </c>
      <c r="G511">
        <v>7</v>
      </c>
      <c r="H511" t="s">
        <v>299</v>
      </c>
      <c r="I511" t="str">
        <f>VLOOKUP(A511&amp;"-"&amp;E511,Sheet2!$N$2:$O$578,2,FALSE)</f>
        <v>m</v>
      </c>
      <c r="J511">
        <f>VLOOKUP(A511&amp;"-"&amp;E511,Sheet4!$A$2:$J$578,10,FALSE)</f>
        <v>0.38734546043180024</v>
      </c>
      <c r="K511" t="str">
        <f>VLOOKUP(D511&amp;"-"&amp;E511,Sheet3!$G$2:$N$600,7,FALSE)</f>
        <v>m</v>
      </c>
      <c r="L511">
        <f>VLOOKUP(A511&amp;"-"&amp;E511,Sheet4!$A$2:$J$578,9,FALSE)</f>
        <v>0.61265453956819971</v>
      </c>
      <c r="M511">
        <f t="shared" si="57"/>
        <v>0</v>
      </c>
      <c r="N511">
        <f t="shared" si="58"/>
        <v>61.265453956819968</v>
      </c>
      <c r="O511">
        <f t="shared" si="59"/>
        <v>0.9861715918989381</v>
      </c>
      <c r="P511">
        <f t="shared" si="60"/>
        <v>0</v>
      </c>
      <c r="Q511">
        <f t="shared" si="56"/>
        <v>0</v>
      </c>
      <c r="R511" t="str">
        <f t="shared" si="61"/>
        <v>93-10</v>
      </c>
      <c r="S511">
        <f t="shared" si="62"/>
        <v>0</v>
      </c>
      <c r="T511">
        <f t="shared" si="63"/>
        <v>0</v>
      </c>
    </row>
    <row r="512" spans="1:20">
      <c r="A512">
        <v>93</v>
      </c>
      <c r="B512" t="s">
        <v>837</v>
      </c>
      <c r="C512" t="s">
        <v>123</v>
      </c>
      <c r="D512">
        <v>93</v>
      </c>
      <c r="E512">
        <v>11</v>
      </c>
      <c r="F512" t="s">
        <v>854</v>
      </c>
      <c r="G512">
        <v>8</v>
      </c>
      <c r="H512" t="s">
        <v>290</v>
      </c>
      <c r="I512" t="str">
        <f>VLOOKUP(A512&amp;"-"&amp;E512,Sheet2!$N$2:$O$578,2,FALSE)</f>
        <v>f</v>
      </c>
      <c r="J512">
        <f>VLOOKUP(A512&amp;"-"&amp;E512,Sheet4!$A$2:$J$578,10,FALSE)</f>
        <v>0.34327092584741037</v>
      </c>
      <c r="K512" t="str">
        <f>VLOOKUP(D512&amp;"-"&amp;E512,Sheet3!$G$2:$N$600,7,FALSE)</f>
        <v>m</v>
      </c>
      <c r="L512">
        <f>VLOOKUP(A512&amp;"-"&amp;E512,Sheet4!$A$2:$J$578,9,FALSE)</f>
        <v>0.65672907415258963</v>
      </c>
      <c r="M512" t="str">
        <f t="shared" si="57"/>
        <v>--</v>
      </c>
      <c r="N512">
        <f t="shared" si="58"/>
        <v>65.672907415258962</v>
      </c>
      <c r="O512">
        <f t="shared" si="59"/>
        <v>1</v>
      </c>
      <c r="P512">
        <f t="shared" si="60"/>
        <v>0</v>
      </c>
      <c r="Q512">
        <f t="shared" si="56"/>
        <v>0</v>
      </c>
      <c r="R512" t="str">
        <f t="shared" si="61"/>
        <v>93-11</v>
      </c>
      <c r="S512" t="str">
        <f t="shared" si="62"/>
        <v>--</v>
      </c>
      <c r="T512">
        <f t="shared" si="63"/>
        <v>0</v>
      </c>
    </row>
    <row r="513" spans="1:20">
      <c r="A513">
        <v>93</v>
      </c>
      <c r="B513" t="s">
        <v>837</v>
      </c>
      <c r="C513" t="s">
        <v>125</v>
      </c>
      <c r="D513">
        <v>93</v>
      </c>
      <c r="E513">
        <v>12</v>
      </c>
      <c r="F513" t="s">
        <v>855</v>
      </c>
      <c r="G513">
        <v>5</v>
      </c>
      <c r="H513" t="s">
        <v>47</v>
      </c>
      <c r="I513" t="str">
        <f>VLOOKUP(A513&amp;"-"&amp;E513,Sheet2!$N$2:$O$578,2,FALSE)</f>
        <v>m</v>
      </c>
      <c r="J513">
        <f>VLOOKUP(A513&amp;"-"&amp;E513,Sheet4!$A$2:$J$578,10,FALSE)</f>
        <v>0.47635599217416641</v>
      </c>
      <c r="K513" t="str">
        <f>VLOOKUP(D513&amp;"-"&amp;E513,Sheet3!$G$2:$N$600,7,FALSE)</f>
        <v>m</v>
      </c>
      <c r="L513">
        <f>VLOOKUP(A513&amp;"-"&amp;E513,Sheet4!$A$2:$J$578,9,FALSE)</f>
        <v>0.52364400782583354</v>
      </c>
      <c r="M513">
        <f t="shared" si="57"/>
        <v>0</v>
      </c>
      <c r="N513">
        <f t="shared" si="58"/>
        <v>52.364400782583353</v>
      </c>
      <c r="O513">
        <f t="shared" si="59"/>
        <v>0.72825866738160827</v>
      </c>
      <c r="P513">
        <f t="shared" si="60"/>
        <v>0</v>
      </c>
      <c r="Q513">
        <f t="shared" si="56"/>
        <v>0</v>
      </c>
      <c r="R513" t="str">
        <f t="shared" si="61"/>
        <v>93-12</v>
      </c>
      <c r="S513">
        <f t="shared" si="62"/>
        <v>0</v>
      </c>
      <c r="T513">
        <f t="shared" si="63"/>
        <v>0</v>
      </c>
    </row>
    <row r="514" spans="1:20">
      <c r="A514">
        <v>94</v>
      </c>
      <c r="B514" t="s">
        <v>856</v>
      </c>
      <c r="C514" t="s">
        <v>3</v>
      </c>
      <c r="D514">
        <v>94</v>
      </c>
      <c r="E514">
        <v>1</v>
      </c>
      <c r="F514" t="s">
        <v>857</v>
      </c>
      <c r="G514">
        <v>6</v>
      </c>
      <c r="H514" t="s">
        <v>731</v>
      </c>
      <c r="I514" t="str">
        <f>VLOOKUP(A514&amp;"-"&amp;E514,Sheet2!$N$2:$O$578,2,FALSE)</f>
        <v>m</v>
      </c>
      <c r="J514">
        <f>VLOOKUP(A514&amp;"-"&amp;E514,Sheet4!$A$2:$J$578,10,FALSE)</f>
        <v>0.52470724390503887</v>
      </c>
      <c r="K514" t="str">
        <f>VLOOKUP(D514&amp;"-"&amp;E514,Sheet3!$G$2:$N$600,7,FALSE)</f>
        <v>m</v>
      </c>
      <c r="L514">
        <f>VLOOKUP(A514&amp;"-"&amp;E514,Sheet4!$A$2:$J$578,9,FALSE)</f>
        <v>0.47529275609496108</v>
      </c>
      <c r="M514">
        <f t="shared" si="57"/>
        <v>0</v>
      </c>
      <c r="N514">
        <f t="shared" si="58"/>
        <v>52.470724390503889</v>
      </c>
      <c r="O514">
        <f t="shared" si="59"/>
        <v>0.73552528049649202</v>
      </c>
      <c r="P514">
        <f t="shared" si="60"/>
        <v>0</v>
      </c>
      <c r="Q514">
        <f t="shared" ref="Q514:Q577" si="64">IF(ISNA(P514),"",P514)</f>
        <v>0</v>
      </c>
      <c r="R514" t="str">
        <f t="shared" si="61"/>
        <v>94-1</v>
      </c>
      <c r="S514">
        <f t="shared" si="62"/>
        <v>0</v>
      </c>
      <c r="T514">
        <f t="shared" si="63"/>
        <v>0</v>
      </c>
    </row>
    <row r="515" spans="1:20">
      <c r="A515">
        <v>94</v>
      </c>
      <c r="B515" t="s">
        <v>856</v>
      </c>
      <c r="C515" t="s">
        <v>6</v>
      </c>
      <c r="D515">
        <v>94</v>
      </c>
      <c r="E515">
        <v>2</v>
      </c>
      <c r="F515" t="s">
        <v>858</v>
      </c>
      <c r="G515">
        <v>8</v>
      </c>
      <c r="H515" t="s">
        <v>309</v>
      </c>
      <c r="I515" t="str">
        <f>VLOOKUP(A515&amp;"-"&amp;E515,Sheet2!$N$2:$O$578,2,FALSE)</f>
        <v>m</v>
      </c>
      <c r="J515">
        <f>VLOOKUP(A515&amp;"-"&amp;E515,Sheet4!$A$2:$J$578,10,FALSE)</f>
        <v>0.34442988204456093</v>
      </c>
      <c r="K515" t="str">
        <f>VLOOKUP(D515&amp;"-"&amp;E515,Sheet3!$G$2:$N$600,7,FALSE)</f>
        <v>m</v>
      </c>
      <c r="L515">
        <f>VLOOKUP(A515&amp;"-"&amp;E515,Sheet4!$A$2:$J$578,9,FALSE)</f>
        <v>0.65557011795543907</v>
      </c>
      <c r="M515">
        <f t="shared" ref="M515:M578" si="65">IF(I515&amp;K515="mm",0,IF(I515&amp;K515="ff",1,"--"))</f>
        <v>0</v>
      </c>
      <c r="N515">
        <f t="shared" ref="N515:N578" si="66">100*MAX(L515,J515)</f>
        <v>65.5570117955439</v>
      </c>
      <c r="O515">
        <f t="shared" ref="O515:O578" si="67">MIN(1,MAX(0.5,0.1652*LN(N515-50) + 0.5861))</f>
        <v>1</v>
      </c>
      <c r="P515">
        <f t="shared" ref="P515:P578" si="68">IF(M515="--",IF(OR(AND(L515=MAX(L515,J515),K515="f"),AND(J515=MAX(L515,J515),I515="f")),O515,1-O515),M515)</f>
        <v>0</v>
      </c>
      <c r="Q515">
        <f t="shared" si="64"/>
        <v>0</v>
      </c>
      <c r="R515" t="str">
        <f t="shared" ref="R515:R578" si="69">A515&amp;"-"&amp;E515</f>
        <v>94-2</v>
      </c>
      <c r="S515">
        <f t="shared" ref="S515:S578" si="70">M515</f>
        <v>0</v>
      </c>
      <c r="T515">
        <f t="shared" ref="T515:T578" si="71">Q515</f>
        <v>0</v>
      </c>
    </row>
    <row r="516" spans="1:20">
      <c r="A516">
        <v>94</v>
      </c>
      <c r="B516" t="s">
        <v>856</v>
      </c>
      <c r="C516" t="s">
        <v>9</v>
      </c>
      <c r="D516">
        <v>94</v>
      </c>
      <c r="E516">
        <v>3</v>
      </c>
      <c r="F516" t="s">
        <v>859</v>
      </c>
      <c r="G516">
        <v>7</v>
      </c>
      <c r="H516" t="s">
        <v>168</v>
      </c>
      <c r="I516" t="str">
        <f>VLOOKUP(A516&amp;"-"&amp;E516,Sheet2!$N$2:$O$578,2,FALSE)</f>
        <v>m</v>
      </c>
      <c r="J516">
        <f>VLOOKUP(A516&amp;"-"&amp;E516,Sheet4!$A$2:$J$578,10,FALSE)</f>
        <v>0.43686717167929195</v>
      </c>
      <c r="K516" t="str">
        <f>VLOOKUP(D516&amp;"-"&amp;E516,Sheet3!$G$2:$N$600,7,FALSE)</f>
        <v>m</v>
      </c>
      <c r="L516">
        <f>VLOOKUP(A516&amp;"-"&amp;E516,Sheet4!$A$2:$J$578,9,FALSE)</f>
        <v>0.56313282832070799</v>
      </c>
      <c r="M516">
        <f t="shared" si="65"/>
        <v>0</v>
      </c>
      <c r="N516">
        <f t="shared" si="66"/>
        <v>56.313282832070797</v>
      </c>
      <c r="O516">
        <f t="shared" si="67"/>
        <v>0.89050673814576231</v>
      </c>
      <c r="P516">
        <f t="shared" si="68"/>
        <v>0</v>
      </c>
      <c r="Q516">
        <f t="shared" si="64"/>
        <v>0</v>
      </c>
      <c r="R516" t="str">
        <f t="shared" si="69"/>
        <v>94-3</v>
      </c>
      <c r="S516">
        <f t="shared" si="70"/>
        <v>0</v>
      </c>
      <c r="T516">
        <f t="shared" si="71"/>
        <v>0</v>
      </c>
    </row>
    <row r="517" spans="1:20">
      <c r="A517">
        <v>94</v>
      </c>
      <c r="B517" t="s">
        <v>856</v>
      </c>
      <c r="C517" t="s">
        <v>12</v>
      </c>
      <c r="D517">
        <v>94</v>
      </c>
      <c r="E517">
        <v>4</v>
      </c>
      <c r="F517" t="s">
        <v>860</v>
      </c>
      <c r="G517">
        <v>8</v>
      </c>
      <c r="H517" t="s">
        <v>219</v>
      </c>
      <c r="I517" t="str">
        <f>VLOOKUP(A517&amp;"-"&amp;E517,Sheet2!$N$2:$O$578,2,FALSE)</f>
        <v>m</v>
      </c>
      <c r="J517">
        <f>VLOOKUP(A517&amp;"-"&amp;E517,Sheet4!$A$2:$J$578,10,FALSE)</f>
        <v>0.51370938950374867</v>
      </c>
      <c r="K517" t="str">
        <f>VLOOKUP(D517&amp;"-"&amp;E517,Sheet3!$G$2:$N$600,7,FALSE)</f>
        <v>f</v>
      </c>
      <c r="L517">
        <f>VLOOKUP(A517&amp;"-"&amp;E517,Sheet4!$A$2:$J$578,9,FALSE)</f>
        <v>0.48629061049625133</v>
      </c>
      <c r="M517" t="str">
        <f t="shared" si="65"/>
        <v>--</v>
      </c>
      <c r="N517">
        <f t="shared" si="66"/>
        <v>51.370938950374864</v>
      </c>
      <c r="O517">
        <f t="shared" si="67"/>
        <v>0.6382199177771386</v>
      </c>
      <c r="P517">
        <f t="shared" si="68"/>
        <v>0.3617800822228614</v>
      </c>
      <c r="Q517">
        <f t="shared" si="64"/>
        <v>0.3617800822228614</v>
      </c>
      <c r="R517" t="str">
        <f t="shared" si="69"/>
        <v>94-4</v>
      </c>
      <c r="S517" t="str">
        <f t="shared" si="70"/>
        <v>--</v>
      </c>
      <c r="T517">
        <f t="shared" si="71"/>
        <v>0.3617800822228614</v>
      </c>
    </row>
    <row r="518" spans="1:20">
      <c r="A518">
        <v>94</v>
      </c>
      <c r="B518" t="s">
        <v>856</v>
      </c>
      <c r="C518" t="s">
        <v>15</v>
      </c>
      <c r="D518">
        <v>94</v>
      </c>
      <c r="E518">
        <v>5</v>
      </c>
      <c r="F518" t="s">
        <v>861</v>
      </c>
      <c r="G518">
        <v>7</v>
      </c>
      <c r="H518" t="s">
        <v>332</v>
      </c>
      <c r="I518" t="str">
        <f>VLOOKUP(A518&amp;"-"&amp;E518,Sheet2!$N$2:$O$578,2,FALSE)</f>
        <v>m</v>
      </c>
      <c r="J518">
        <f>VLOOKUP(A518&amp;"-"&amp;E518,Sheet4!$A$2:$J$578,10,FALSE)</f>
        <v>0.49337516371721846</v>
      </c>
      <c r="K518" t="str">
        <f>VLOOKUP(D518&amp;"-"&amp;E518,Sheet3!$G$2:$N$600,7,FALSE)</f>
        <v>f</v>
      </c>
      <c r="L518">
        <f>VLOOKUP(A518&amp;"-"&amp;E518,Sheet4!$A$2:$J$578,9,FALSE)</f>
        <v>0.50662483628278154</v>
      </c>
      <c r="M518" t="str">
        <f t="shared" si="65"/>
        <v>--</v>
      </c>
      <c r="N518">
        <f t="shared" si="66"/>
        <v>50.662483628278153</v>
      </c>
      <c r="O518">
        <f t="shared" si="67"/>
        <v>0.51807734159239416</v>
      </c>
      <c r="P518">
        <f t="shared" si="68"/>
        <v>0.51807734159239416</v>
      </c>
      <c r="Q518">
        <f t="shared" si="64"/>
        <v>0.51807734159239416</v>
      </c>
      <c r="R518" t="str">
        <f t="shared" si="69"/>
        <v>94-5</v>
      </c>
      <c r="S518" t="str">
        <f t="shared" si="70"/>
        <v>--</v>
      </c>
      <c r="T518">
        <f t="shared" si="71"/>
        <v>0.51807734159239416</v>
      </c>
    </row>
    <row r="519" spans="1:20">
      <c r="A519">
        <v>94</v>
      </c>
      <c r="B519" t="s">
        <v>856</v>
      </c>
      <c r="C519" t="s">
        <v>55</v>
      </c>
      <c r="D519">
        <v>94</v>
      </c>
      <c r="E519">
        <v>6</v>
      </c>
      <c r="F519" t="s">
        <v>862</v>
      </c>
      <c r="G519">
        <v>8</v>
      </c>
      <c r="H519" t="s">
        <v>227</v>
      </c>
      <c r="I519" t="str">
        <f>VLOOKUP(A519&amp;"-"&amp;E519,Sheet2!$N$2:$O$578,2,FALSE)</f>
        <v>m</v>
      </c>
      <c r="J519">
        <f>VLOOKUP(A519&amp;"-"&amp;E519,Sheet4!$A$2:$J$578,10,FALSE)</f>
        <v>0.47242509819196937</v>
      </c>
      <c r="K519" t="str">
        <f>VLOOKUP(D519&amp;"-"&amp;E519,Sheet3!$G$2:$N$600,7,FALSE)</f>
        <v>f</v>
      </c>
      <c r="L519">
        <f>VLOOKUP(A519&amp;"-"&amp;E519,Sheet4!$A$2:$J$578,9,FALSE)</f>
        <v>0.52757490180803068</v>
      </c>
      <c r="M519" t="str">
        <f t="shared" si="65"/>
        <v>--</v>
      </c>
      <c r="N519">
        <f t="shared" si="66"/>
        <v>52.757490180803067</v>
      </c>
      <c r="O519">
        <f t="shared" si="67"/>
        <v>0.75366581453580306</v>
      </c>
      <c r="P519">
        <f t="shared" si="68"/>
        <v>0.75366581453580306</v>
      </c>
      <c r="Q519">
        <f t="shared" si="64"/>
        <v>0.75366581453580306</v>
      </c>
      <c r="R519" t="str">
        <f t="shared" si="69"/>
        <v>94-6</v>
      </c>
      <c r="S519" t="str">
        <f t="shared" si="70"/>
        <v>--</v>
      </c>
      <c r="T519">
        <f t="shared" si="71"/>
        <v>0.75366581453580306</v>
      </c>
    </row>
    <row r="520" spans="1:20">
      <c r="A520">
        <v>94</v>
      </c>
      <c r="B520" t="s">
        <v>856</v>
      </c>
      <c r="C520" t="s">
        <v>58</v>
      </c>
      <c r="D520">
        <v>94</v>
      </c>
      <c r="E520">
        <v>7</v>
      </c>
      <c r="F520" t="s">
        <v>863</v>
      </c>
      <c r="G520">
        <v>8</v>
      </c>
      <c r="H520" t="s">
        <v>122</v>
      </c>
      <c r="I520" t="str">
        <f>VLOOKUP(A520&amp;"-"&amp;E520,Sheet2!$N$2:$O$578,2,FALSE)</f>
        <v>m</v>
      </c>
      <c r="J520">
        <f>VLOOKUP(A520&amp;"-"&amp;E520,Sheet4!$A$2:$J$578,10,FALSE)</f>
        <v>0.41985740691840506</v>
      </c>
      <c r="K520" t="str">
        <f>VLOOKUP(D520&amp;"-"&amp;E520,Sheet3!$G$2:$N$600,7,FALSE)</f>
        <v>m</v>
      </c>
      <c r="L520">
        <f>VLOOKUP(A520&amp;"-"&amp;E520,Sheet4!$A$2:$J$578,9,FALSE)</f>
        <v>0.58014259308159488</v>
      </c>
      <c r="M520">
        <f t="shared" si="65"/>
        <v>0</v>
      </c>
      <c r="N520">
        <f t="shared" si="66"/>
        <v>58.014259308159488</v>
      </c>
      <c r="O520">
        <f t="shared" si="67"/>
        <v>0.92991793529038214</v>
      </c>
      <c r="P520">
        <f t="shared" si="68"/>
        <v>0</v>
      </c>
      <c r="Q520">
        <f t="shared" si="64"/>
        <v>0</v>
      </c>
      <c r="R520" t="str">
        <f t="shared" si="69"/>
        <v>94-7</v>
      </c>
      <c r="S520">
        <f t="shared" si="70"/>
        <v>0</v>
      </c>
      <c r="T520">
        <f t="shared" si="71"/>
        <v>0</v>
      </c>
    </row>
    <row r="521" spans="1:20">
      <c r="A521">
        <v>94</v>
      </c>
      <c r="B521" t="s">
        <v>856</v>
      </c>
      <c r="C521" t="s">
        <v>60</v>
      </c>
      <c r="D521">
        <v>94</v>
      </c>
      <c r="E521">
        <v>8</v>
      </c>
      <c r="F521" t="s">
        <v>864</v>
      </c>
      <c r="G521">
        <v>7</v>
      </c>
      <c r="H521" t="s">
        <v>14</v>
      </c>
      <c r="I521" t="str">
        <f>VLOOKUP(A521&amp;"-"&amp;E521,Sheet2!$N$2:$O$578,2,FALSE)</f>
        <v>m</v>
      </c>
      <c r="J521">
        <f>VLOOKUP(A521&amp;"-"&amp;E521,Sheet4!$A$2:$J$578,10,FALSE)</f>
        <v>0.49836686472775288</v>
      </c>
      <c r="K521" t="str">
        <f>VLOOKUP(D521&amp;"-"&amp;E521,Sheet3!$G$2:$N$600,7,FALSE)</f>
        <v>f</v>
      </c>
      <c r="L521">
        <f>VLOOKUP(A521&amp;"-"&amp;E521,Sheet4!$A$2:$J$578,9,FALSE)</f>
        <v>0.50163313527224718</v>
      </c>
      <c r="M521" t="str">
        <f t="shared" si="65"/>
        <v>--</v>
      </c>
      <c r="N521">
        <f t="shared" si="66"/>
        <v>50.163313527224716</v>
      </c>
      <c r="O521">
        <f t="shared" si="67"/>
        <v>0.5</v>
      </c>
      <c r="P521">
        <f t="shared" si="68"/>
        <v>0.5</v>
      </c>
      <c r="Q521">
        <f t="shared" si="64"/>
        <v>0.5</v>
      </c>
      <c r="R521" t="str">
        <f t="shared" si="69"/>
        <v>94-8</v>
      </c>
      <c r="S521" t="str">
        <f t="shared" si="70"/>
        <v>--</v>
      </c>
      <c r="T521">
        <f t="shared" si="71"/>
        <v>0.5</v>
      </c>
    </row>
    <row r="522" spans="1:20">
      <c r="A522">
        <v>94</v>
      </c>
      <c r="B522" t="s">
        <v>856</v>
      </c>
      <c r="C522" t="s">
        <v>63</v>
      </c>
      <c r="D522">
        <v>94</v>
      </c>
      <c r="E522">
        <v>9</v>
      </c>
      <c r="F522" t="s">
        <v>865</v>
      </c>
      <c r="G522">
        <v>8</v>
      </c>
      <c r="H522" t="s">
        <v>92</v>
      </c>
      <c r="I522" t="str">
        <f>VLOOKUP(A522&amp;"-"&amp;E522,Sheet2!$N$2:$O$578,2,FALSE)</f>
        <v>f</v>
      </c>
      <c r="J522">
        <f>VLOOKUP(A522&amp;"-"&amp;E522,Sheet4!$A$2:$J$578,10,FALSE)</f>
        <v>0.35165609584214236</v>
      </c>
      <c r="K522" t="str">
        <f>VLOOKUP(D522&amp;"-"&amp;E522,Sheet3!$G$2:$N$600,7,FALSE)</f>
        <v>m</v>
      </c>
      <c r="L522">
        <f>VLOOKUP(A522&amp;"-"&amp;E522,Sheet4!$A$2:$J$578,9,FALSE)</f>
        <v>0.6483439041578577</v>
      </c>
      <c r="M522" t="str">
        <f t="shared" si="65"/>
        <v>--</v>
      </c>
      <c r="N522">
        <f t="shared" si="66"/>
        <v>64.834390415785776</v>
      </c>
      <c r="O522">
        <f t="shared" si="67"/>
        <v>1</v>
      </c>
      <c r="P522">
        <f t="shared" si="68"/>
        <v>0</v>
      </c>
      <c r="Q522">
        <f t="shared" si="64"/>
        <v>0</v>
      </c>
      <c r="R522" t="str">
        <f t="shared" si="69"/>
        <v>94-9</v>
      </c>
      <c r="S522" t="str">
        <f t="shared" si="70"/>
        <v>--</v>
      </c>
      <c r="T522">
        <f t="shared" si="71"/>
        <v>0</v>
      </c>
    </row>
    <row r="523" spans="1:20">
      <c r="A523">
        <v>94</v>
      </c>
      <c r="B523" t="s">
        <v>856</v>
      </c>
      <c r="C523" t="s">
        <v>120</v>
      </c>
      <c r="D523">
        <v>94</v>
      </c>
      <c r="E523">
        <v>10</v>
      </c>
      <c r="F523" t="s">
        <v>866</v>
      </c>
      <c r="G523">
        <v>6</v>
      </c>
      <c r="H523" t="s">
        <v>236</v>
      </c>
      <c r="I523" t="str">
        <f>VLOOKUP(A523&amp;"-"&amp;E523,Sheet2!$N$2:$O$578,2,FALSE)</f>
        <v>m</v>
      </c>
      <c r="J523">
        <f>VLOOKUP(A523&amp;"-"&amp;E523,Sheet4!$A$2:$J$578,10,FALSE)</f>
        <v>0.29868018160701088</v>
      </c>
      <c r="K523" t="str">
        <f>VLOOKUP(D523&amp;"-"&amp;E523,Sheet3!$G$2:$N$600,7,FALSE)</f>
        <v>m</v>
      </c>
      <c r="L523">
        <f>VLOOKUP(A523&amp;"-"&amp;E523,Sheet4!$A$2:$J$578,9,FALSE)</f>
        <v>0.70131981839298907</v>
      </c>
      <c r="M523">
        <f t="shared" si="65"/>
        <v>0</v>
      </c>
      <c r="N523">
        <f t="shared" si="66"/>
        <v>70.131981839298902</v>
      </c>
      <c r="O523">
        <f t="shared" si="67"/>
        <v>1</v>
      </c>
      <c r="P523">
        <f t="shared" si="68"/>
        <v>0</v>
      </c>
      <c r="Q523">
        <f t="shared" si="64"/>
        <v>0</v>
      </c>
      <c r="R523" t="str">
        <f t="shared" si="69"/>
        <v>94-10</v>
      </c>
      <c r="S523">
        <f t="shared" si="70"/>
        <v>0</v>
      </c>
      <c r="T523">
        <f t="shared" si="71"/>
        <v>0</v>
      </c>
    </row>
    <row r="524" spans="1:20">
      <c r="A524">
        <v>94</v>
      </c>
      <c r="B524" t="s">
        <v>856</v>
      </c>
      <c r="C524" t="s">
        <v>123</v>
      </c>
      <c r="D524">
        <v>94</v>
      </c>
      <c r="E524">
        <v>11</v>
      </c>
      <c r="F524" t="s">
        <v>867</v>
      </c>
      <c r="G524">
        <v>11</v>
      </c>
      <c r="H524" t="s">
        <v>868</v>
      </c>
      <c r="I524" t="str">
        <f>VLOOKUP(A524&amp;"-"&amp;E524,Sheet2!$N$2:$O$578,2,FALSE)</f>
        <v>f</v>
      </c>
      <c r="J524">
        <f>VLOOKUP(A524&amp;"-"&amp;E524,Sheet4!$A$2:$J$578,10,FALSE)</f>
        <v>0.32170237640234717</v>
      </c>
      <c r="K524" t="str">
        <f>VLOOKUP(D524&amp;"-"&amp;E524,Sheet3!$G$2:$N$600,7,FALSE)</f>
        <v>m</v>
      </c>
      <c r="L524">
        <f>VLOOKUP(A524&amp;"-"&amp;E524,Sheet4!$A$2:$J$578,9,FALSE)</f>
        <v>0.67829762359765278</v>
      </c>
      <c r="M524" t="str">
        <f t="shared" si="65"/>
        <v>--</v>
      </c>
      <c r="N524">
        <f t="shared" si="66"/>
        <v>67.829762359765283</v>
      </c>
      <c r="O524">
        <f t="shared" si="67"/>
        <v>1</v>
      </c>
      <c r="P524">
        <f t="shared" si="68"/>
        <v>0</v>
      </c>
      <c r="Q524">
        <f t="shared" si="64"/>
        <v>0</v>
      </c>
      <c r="R524" t="str">
        <f t="shared" si="69"/>
        <v>94-11</v>
      </c>
      <c r="S524" t="str">
        <f t="shared" si="70"/>
        <v>--</v>
      </c>
      <c r="T524">
        <f t="shared" si="71"/>
        <v>0</v>
      </c>
    </row>
    <row r="525" spans="1:20">
      <c r="A525">
        <v>95</v>
      </c>
      <c r="B525" t="s">
        <v>869</v>
      </c>
      <c r="C525" t="s">
        <v>3</v>
      </c>
      <c r="D525">
        <v>95</v>
      </c>
      <c r="E525">
        <v>1</v>
      </c>
      <c r="F525" t="s">
        <v>870</v>
      </c>
      <c r="G525">
        <v>9</v>
      </c>
      <c r="H525" t="s">
        <v>83</v>
      </c>
      <c r="I525" t="str">
        <f>VLOOKUP(A525&amp;"-"&amp;E525,Sheet2!$N$2:$O$578,2,FALSE)</f>
        <v>m</v>
      </c>
      <c r="J525">
        <f>VLOOKUP(A525&amp;"-"&amp;E525,Sheet4!$A$2:$J$578,10,FALSE)</f>
        <v>0.51248434373830865</v>
      </c>
      <c r="K525" t="str">
        <f>VLOOKUP(D525&amp;"-"&amp;E525,Sheet3!$G$2:$N$600,7,FALSE)</f>
        <v>f</v>
      </c>
      <c r="L525">
        <f>VLOOKUP(A525&amp;"-"&amp;E525,Sheet4!$A$2:$J$578,9,FALSE)</f>
        <v>0.48751565626169135</v>
      </c>
      <c r="M525" t="str">
        <f t="shared" si="65"/>
        <v>--</v>
      </c>
      <c r="N525">
        <f t="shared" si="66"/>
        <v>51.248434373830861</v>
      </c>
      <c r="O525">
        <f t="shared" si="67"/>
        <v>0.62275627183483351</v>
      </c>
      <c r="P525">
        <f t="shared" si="68"/>
        <v>0.37724372816516649</v>
      </c>
      <c r="Q525">
        <f t="shared" si="64"/>
        <v>0.37724372816516649</v>
      </c>
      <c r="R525" t="str">
        <f t="shared" si="69"/>
        <v>95-1</v>
      </c>
      <c r="S525" t="str">
        <f t="shared" si="70"/>
        <v>--</v>
      </c>
      <c r="T525">
        <f t="shared" si="71"/>
        <v>0.37724372816516649</v>
      </c>
    </row>
    <row r="526" spans="1:20">
      <c r="A526">
        <v>95</v>
      </c>
      <c r="B526" t="s">
        <v>869</v>
      </c>
      <c r="C526" t="s">
        <v>6</v>
      </c>
      <c r="D526">
        <v>95</v>
      </c>
      <c r="E526">
        <v>2</v>
      </c>
      <c r="F526" t="s">
        <v>871</v>
      </c>
      <c r="G526">
        <v>5</v>
      </c>
      <c r="H526" t="s">
        <v>872</v>
      </c>
      <c r="I526" t="str">
        <f>VLOOKUP(A526&amp;"-"&amp;E526,Sheet2!$N$2:$O$578,2,FALSE)</f>
        <v>m</v>
      </c>
      <c r="J526">
        <f>VLOOKUP(A526&amp;"-"&amp;E526,Sheet4!$A$2:$J$578,10,FALSE)</f>
        <v>0.4897533503676279</v>
      </c>
      <c r="K526" t="str">
        <f>VLOOKUP(D526&amp;"-"&amp;E526,Sheet3!$G$2:$N$600,7,FALSE)</f>
        <v>m</v>
      </c>
      <c r="L526">
        <f>VLOOKUP(A526&amp;"-"&amp;E526,Sheet4!$A$2:$J$578,9,FALSE)</f>
        <v>0.5102466496323721</v>
      </c>
      <c r="M526">
        <f t="shared" si="65"/>
        <v>0</v>
      </c>
      <c r="N526">
        <f t="shared" si="66"/>
        <v>51.024664963237207</v>
      </c>
      <c r="O526">
        <f t="shared" si="67"/>
        <v>0.5901252126527462</v>
      </c>
      <c r="P526">
        <f t="shared" si="68"/>
        <v>0</v>
      </c>
      <c r="Q526">
        <f t="shared" si="64"/>
        <v>0</v>
      </c>
      <c r="R526" t="str">
        <f t="shared" si="69"/>
        <v>95-2</v>
      </c>
      <c r="S526">
        <f t="shared" si="70"/>
        <v>0</v>
      </c>
      <c r="T526">
        <f t="shared" si="71"/>
        <v>0</v>
      </c>
    </row>
    <row r="527" spans="1:20">
      <c r="A527">
        <v>95</v>
      </c>
      <c r="B527" t="s">
        <v>869</v>
      </c>
      <c r="C527" t="s">
        <v>9</v>
      </c>
      <c r="D527">
        <v>95</v>
      </c>
      <c r="E527">
        <v>3</v>
      </c>
      <c r="F527" t="s">
        <v>873</v>
      </c>
      <c r="G527">
        <v>5</v>
      </c>
      <c r="H527" t="s">
        <v>42</v>
      </c>
      <c r="I527" t="str">
        <f>VLOOKUP(A527&amp;"-"&amp;E527,Sheet2!$N$2:$O$578,2,FALSE)</f>
        <v>m</v>
      </c>
      <c r="J527">
        <f>VLOOKUP(A527&amp;"-"&amp;E527,Sheet4!$A$2:$J$578,10,FALSE)</f>
        <v>0.49612760327630034</v>
      </c>
      <c r="K527" t="str">
        <f>VLOOKUP(D527&amp;"-"&amp;E527,Sheet3!$G$2:$N$600,7,FALSE)</f>
        <v>m</v>
      </c>
      <c r="L527">
        <f>VLOOKUP(A527&amp;"-"&amp;E527,Sheet4!$A$2:$J$578,9,FALSE)</f>
        <v>0.50387239672369966</v>
      </c>
      <c r="M527">
        <f t="shared" si="65"/>
        <v>0</v>
      </c>
      <c r="N527">
        <f t="shared" si="66"/>
        <v>50.387239672369965</v>
      </c>
      <c r="O527">
        <f t="shared" si="67"/>
        <v>0.5</v>
      </c>
      <c r="P527">
        <f t="shared" si="68"/>
        <v>0</v>
      </c>
      <c r="Q527">
        <f t="shared" si="64"/>
        <v>0</v>
      </c>
      <c r="R527" t="str">
        <f t="shared" si="69"/>
        <v>95-3</v>
      </c>
      <c r="S527">
        <f t="shared" si="70"/>
        <v>0</v>
      </c>
      <c r="T527">
        <f t="shared" si="71"/>
        <v>0</v>
      </c>
    </row>
    <row r="528" spans="1:20">
      <c r="A528">
        <v>95</v>
      </c>
      <c r="B528" t="s">
        <v>869</v>
      </c>
      <c r="C528" t="s">
        <v>12</v>
      </c>
      <c r="D528">
        <v>95</v>
      </c>
      <c r="E528">
        <v>4</v>
      </c>
      <c r="F528" t="s">
        <v>874</v>
      </c>
      <c r="G528">
        <v>7</v>
      </c>
      <c r="H528" t="s">
        <v>33</v>
      </c>
      <c r="I528" t="str">
        <f>VLOOKUP(A528&amp;"-"&amp;E528,Sheet2!$N$2:$O$578,2,FALSE)</f>
        <v>m</v>
      </c>
      <c r="J528">
        <f>VLOOKUP(A528&amp;"-"&amp;E528,Sheet4!$A$2:$J$578,10,FALSE)</f>
        <v>0.49284447708262435</v>
      </c>
      <c r="K528" t="str">
        <f>VLOOKUP(D528&amp;"-"&amp;E528,Sheet3!$G$2:$N$600,7,FALSE)</f>
        <v>m</v>
      </c>
      <c r="L528">
        <f>VLOOKUP(A528&amp;"-"&amp;E528,Sheet4!$A$2:$J$578,9,FALSE)</f>
        <v>0.50715552291737565</v>
      </c>
      <c r="M528">
        <f t="shared" si="65"/>
        <v>0</v>
      </c>
      <c r="N528">
        <f t="shared" si="66"/>
        <v>50.715552291737566</v>
      </c>
      <c r="O528">
        <f t="shared" si="67"/>
        <v>0.53080746113330446</v>
      </c>
      <c r="P528">
        <f t="shared" si="68"/>
        <v>0</v>
      </c>
      <c r="Q528">
        <f t="shared" si="64"/>
        <v>0</v>
      </c>
      <c r="R528" t="str">
        <f t="shared" si="69"/>
        <v>95-4</v>
      </c>
      <c r="S528">
        <f t="shared" si="70"/>
        <v>0</v>
      </c>
      <c r="T528">
        <f t="shared" si="71"/>
        <v>0</v>
      </c>
    </row>
    <row r="529" spans="1:20">
      <c r="A529">
        <v>95</v>
      </c>
      <c r="B529" t="s">
        <v>869</v>
      </c>
      <c r="C529" t="s">
        <v>15</v>
      </c>
      <c r="D529">
        <v>95</v>
      </c>
      <c r="E529">
        <v>5</v>
      </c>
      <c r="F529" t="s">
        <v>875</v>
      </c>
      <c r="G529">
        <v>8</v>
      </c>
      <c r="H529" t="s">
        <v>636</v>
      </c>
      <c r="I529" t="str">
        <f>VLOOKUP(A529&amp;"-"&amp;E529,Sheet2!$N$2:$O$578,2,FALSE)</f>
        <v>m</v>
      </c>
      <c r="J529">
        <f>VLOOKUP(A529&amp;"-"&amp;E529,Sheet4!$A$2:$J$578,10,FALSE)</f>
        <v>0.35214761040532366</v>
      </c>
      <c r="K529" t="str">
        <f>VLOOKUP(D529&amp;"-"&amp;E529,Sheet3!$G$2:$N$600,7,FALSE)</f>
        <v>m</v>
      </c>
      <c r="L529">
        <f>VLOOKUP(A529&amp;"-"&amp;E529,Sheet4!$A$2:$J$578,9,FALSE)</f>
        <v>0.64785238959467639</v>
      </c>
      <c r="M529">
        <f t="shared" si="65"/>
        <v>0</v>
      </c>
      <c r="N529">
        <f t="shared" si="66"/>
        <v>64.785238959467634</v>
      </c>
      <c r="O529">
        <f t="shared" si="67"/>
        <v>1</v>
      </c>
      <c r="P529">
        <f t="shared" si="68"/>
        <v>0</v>
      </c>
      <c r="Q529">
        <f t="shared" si="64"/>
        <v>0</v>
      </c>
      <c r="R529" t="str">
        <f t="shared" si="69"/>
        <v>95-5</v>
      </c>
      <c r="S529">
        <f t="shared" si="70"/>
        <v>0</v>
      </c>
      <c r="T529">
        <f t="shared" si="71"/>
        <v>0</v>
      </c>
    </row>
    <row r="530" spans="1:20">
      <c r="A530">
        <v>95</v>
      </c>
      <c r="B530" t="s">
        <v>869</v>
      </c>
      <c r="C530" t="s">
        <v>55</v>
      </c>
      <c r="D530">
        <v>95</v>
      </c>
      <c r="E530">
        <v>6</v>
      </c>
      <c r="F530" t="s">
        <v>876</v>
      </c>
      <c r="G530">
        <v>9</v>
      </c>
      <c r="H530" t="s">
        <v>89</v>
      </c>
      <c r="I530" t="str">
        <f>VLOOKUP(A530&amp;"-"&amp;E530,Sheet2!$N$2:$O$578,2,FALSE)</f>
        <v>m</v>
      </c>
      <c r="J530">
        <f>VLOOKUP(A530&amp;"-"&amp;E530,Sheet4!$A$2:$J$578,10,FALSE)</f>
        <v>0.49560416373610916</v>
      </c>
      <c r="K530" t="str">
        <f>VLOOKUP(D530&amp;"-"&amp;E530,Sheet3!$G$2:$N$600,7,FALSE)</f>
        <v>f</v>
      </c>
      <c r="L530">
        <f>VLOOKUP(A530&amp;"-"&amp;E530,Sheet4!$A$2:$J$578,9,FALSE)</f>
        <v>0.50439583626389084</v>
      </c>
      <c r="M530" t="str">
        <f t="shared" si="65"/>
        <v>--</v>
      </c>
      <c r="N530">
        <f t="shared" si="66"/>
        <v>50.439583626389087</v>
      </c>
      <c r="O530">
        <f t="shared" si="67"/>
        <v>0.5</v>
      </c>
      <c r="P530">
        <f t="shared" si="68"/>
        <v>0.5</v>
      </c>
      <c r="Q530">
        <f t="shared" si="64"/>
        <v>0.5</v>
      </c>
      <c r="R530" t="str">
        <f t="shared" si="69"/>
        <v>95-6</v>
      </c>
      <c r="S530" t="str">
        <f t="shared" si="70"/>
        <v>--</v>
      </c>
      <c r="T530">
        <f t="shared" si="71"/>
        <v>0.5</v>
      </c>
    </row>
    <row r="531" spans="1:20">
      <c r="A531">
        <v>95</v>
      </c>
      <c r="B531" t="s">
        <v>869</v>
      </c>
      <c r="C531" t="s">
        <v>58</v>
      </c>
      <c r="D531">
        <v>95</v>
      </c>
      <c r="E531">
        <v>7</v>
      </c>
      <c r="F531" t="s">
        <v>877</v>
      </c>
      <c r="G531">
        <v>7</v>
      </c>
      <c r="H531" t="s">
        <v>560</v>
      </c>
      <c r="I531" t="str">
        <f>VLOOKUP(A531&amp;"-"&amp;E531,Sheet2!$N$2:$O$578,2,FALSE)</f>
        <v>m</v>
      </c>
      <c r="J531">
        <f>VLOOKUP(A531&amp;"-"&amp;E531,Sheet4!$A$2:$J$578,10,FALSE)</f>
        <v>0.50844652436936422</v>
      </c>
      <c r="K531" t="str">
        <f>VLOOKUP(D531&amp;"-"&amp;E531,Sheet3!$G$2:$N$600,7,FALSE)</f>
        <v>f</v>
      </c>
      <c r="L531">
        <f>VLOOKUP(A531&amp;"-"&amp;E531,Sheet4!$A$2:$J$578,9,FALSE)</f>
        <v>0.49155347563063578</v>
      </c>
      <c r="M531" t="str">
        <f t="shared" si="65"/>
        <v>--</v>
      </c>
      <c r="N531">
        <f t="shared" si="66"/>
        <v>50.844652436936421</v>
      </c>
      <c r="O531">
        <f t="shared" si="67"/>
        <v>0.55820927516607788</v>
      </c>
      <c r="P531">
        <f t="shared" si="68"/>
        <v>0.44179072483392212</v>
      </c>
      <c r="Q531">
        <f t="shared" si="64"/>
        <v>0.44179072483392212</v>
      </c>
      <c r="R531" t="str">
        <f t="shared" si="69"/>
        <v>95-7</v>
      </c>
      <c r="S531" t="str">
        <f t="shared" si="70"/>
        <v>--</v>
      </c>
      <c r="T531">
        <f t="shared" si="71"/>
        <v>0.44179072483392212</v>
      </c>
    </row>
    <row r="532" spans="1:20">
      <c r="A532">
        <v>95</v>
      </c>
      <c r="B532" t="s">
        <v>869</v>
      </c>
      <c r="C532" t="s">
        <v>60</v>
      </c>
      <c r="D532">
        <v>95</v>
      </c>
      <c r="E532">
        <v>8</v>
      </c>
      <c r="F532" t="s">
        <v>878</v>
      </c>
      <c r="G532">
        <v>13</v>
      </c>
      <c r="H532" t="s">
        <v>879</v>
      </c>
      <c r="I532" t="str">
        <f>VLOOKUP(A532&amp;"-"&amp;E532,Sheet2!$N$2:$O$578,2,FALSE)</f>
        <v>f</v>
      </c>
      <c r="J532">
        <f>VLOOKUP(A532&amp;"-"&amp;E532,Sheet4!$A$2:$J$578,10,FALSE)</f>
        <v>0.3481448391843599</v>
      </c>
      <c r="K532" t="str">
        <f>VLOOKUP(D532&amp;"-"&amp;E532,Sheet3!$G$2:$N$600,7,FALSE)</f>
        <v>m</v>
      </c>
      <c r="L532">
        <f>VLOOKUP(A532&amp;"-"&amp;E532,Sheet4!$A$2:$J$578,9,FALSE)</f>
        <v>0.6518551608156401</v>
      </c>
      <c r="M532" t="str">
        <f t="shared" si="65"/>
        <v>--</v>
      </c>
      <c r="N532">
        <f t="shared" si="66"/>
        <v>65.185516081564003</v>
      </c>
      <c r="O532">
        <f t="shared" si="67"/>
        <v>1</v>
      </c>
      <c r="P532">
        <f t="shared" si="68"/>
        <v>0</v>
      </c>
      <c r="Q532">
        <f t="shared" si="64"/>
        <v>0</v>
      </c>
      <c r="R532" t="str">
        <f t="shared" si="69"/>
        <v>95-8</v>
      </c>
      <c r="S532" t="str">
        <f t="shared" si="70"/>
        <v>--</v>
      </c>
      <c r="T532">
        <f t="shared" si="71"/>
        <v>0</v>
      </c>
    </row>
    <row r="533" spans="1:20">
      <c r="A533">
        <v>95</v>
      </c>
      <c r="B533" t="s">
        <v>869</v>
      </c>
      <c r="C533" t="s">
        <v>63</v>
      </c>
      <c r="D533">
        <v>95</v>
      </c>
      <c r="E533">
        <v>9</v>
      </c>
      <c r="F533" t="s">
        <v>880</v>
      </c>
      <c r="G533">
        <v>7</v>
      </c>
      <c r="H533" t="s">
        <v>881</v>
      </c>
      <c r="I533" t="str">
        <f>VLOOKUP(A533&amp;"-"&amp;E533,Sheet2!$N$2:$O$578,2,FALSE)</f>
        <v>m</v>
      </c>
      <c r="J533">
        <f>VLOOKUP(A533&amp;"-"&amp;E533,Sheet4!$A$2:$J$578,10,FALSE)</f>
        <v>0.4504157776138154</v>
      </c>
      <c r="K533" t="str">
        <f>VLOOKUP(D533&amp;"-"&amp;E533,Sheet3!$G$2:$N$600,7,FALSE)</f>
        <v>m</v>
      </c>
      <c r="L533">
        <f>VLOOKUP(A533&amp;"-"&amp;E533,Sheet4!$A$2:$J$578,9,FALSE)</f>
        <v>0.54958422238618465</v>
      </c>
      <c r="M533">
        <f t="shared" si="65"/>
        <v>0</v>
      </c>
      <c r="N533">
        <f t="shared" si="66"/>
        <v>54.958422238618468</v>
      </c>
      <c r="O533">
        <f t="shared" si="67"/>
        <v>0.8505996703769001</v>
      </c>
      <c r="P533">
        <f t="shared" si="68"/>
        <v>0</v>
      </c>
      <c r="Q533">
        <f t="shared" si="64"/>
        <v>0</v>
      </c>
      <c r="R533" t="str">
        <f t="shared" si="69"/>
        <v>95-9</v>
      </c>
      <c r="S533">
        <f t="shared" si="70"/>
        <v>0</v>
      </c>
      <c r="T533">
        <f t="shared" si="71"/>
        <v>0</v>
      </c>
    </row>
    <row r="534" spans="1:20">
      <c r="A534">
        <v>95</v>
      </c>
      <c r="B534" t="s">
        <v>869</v>
      </c>
      <c r="C534" t="s">
        <v>120</v>
      </c>
      <c r="D534">
        <v>95</v>
      </c>
      <c r="E534">
        <v>10</v>
      </c>
      <c r="F534" t="s">
        <v>882</v>
      </c>
      <c r="G534">
        <v>7</v>
      </c>
      <c r="H534" t="s">
        <v>883</v>
      </c>
      <c r="I534" t="str">
        <f>VLOOKUP(A534&amp;"-"&amp;E534,Sheet2!$N$2:$O$578,2,FALSE)</f>
        <v>f</v>
      </c>
      <c r="J534">
        <f>VLOOKUP(A534&amp;"-"&amp;E534,Sheet4!$A$2:$J$578,10,FALSE)</f>
        <v>0.39304274937133277</v>
      </c>
      <c r="K534" t="str">
        <f>VLOOKUP(D534&amp;"-"&amp;E534,Sheet3!$G$2:$N$600,7,FALSE)</f>
        <v>m</v>
      </c>
      <c r="L534">
        <f>VLOOKUP(A534&amp;"-"&amp;E534,Sheet4!$A$2:$J$578,9,FALSE)</f>
        <v>0.60695725062866723</v>
      </c>
      <c r="M534" t="str">
        <f t="shared" si="65"/>
        <v>--</v>
      </c>
      <c r="N534">
        <f t="shared" si="66"/>
        <v>60.695725062866721</v>
      </c>
      <c r="O534">
        <f t="shared" si="67"/>
        <v>0.97759825106910281</v>
      </c>
      <c r="P534">
        <f t="shared" si="68"/>
        <v>2.2401748930897192E-2</v>
      </c>
      <c r="Q534">
        <f t="shared" si="64"/>
        <v>2.2401748930897192E-2</v>
      </c>
      <c r="R534" t="str">
        <f t="shared" si="69"/>
        <v>95-10</v>
      </c>
      <c r="S534" t="str">
        <f t="shared" si="70"/>
        <v>--</v>
      </c>
      <c r="T534">
        <f t="shared" si="71"/>
        <v>2.2401748930897192E-2</v>
      </c>
    </row>
    <row r="535" spans="1:20">
      <c r="A535" t="s">
        <v>1860</v>
      </c>
      <c r="B535" t="s">
        <v>884</v>
      </c>
      <c r="C535" t="s">
        <v>3</v>
      </c>
      <c r="D535">
        <v>971</v>
      </c>
      <c r="E535">
        <v>1</v>
      </c>
      <c r="F535" t="s">
        <v>435</v>
      </c>
      <c r="G535" t="e">
        <v>#VALUE!</v>
      </c>
      <c r="H535" t="e">
        <v>#VALUE!</v>
      </c>
      <c r="I535" t="str">
        <f>VLOOKUP(A535&amp;"-"&amp;E535,Sheet2!$N$2:$O$578,2,FALSE)</f>
        <v>m</v>
      </c>
      <c r="J535">
        <f>VLOOKUP(A535&amp;"-"&amp;E535,Sheet4!$A$2:$J$578,10,FALSE)</f>
        <v>0.24661029304563348</v>
      </c>
      <c r="K535" t="s">
        <v>34</v>
      </c>
      <c r="L535">
        <f>VLOOKUP(A535&amp;"-"&amp;E535,Sheet4!$A$2:$J$578,9,FALSE)</f>
        <v>0.75338970695436658</v>
      </c>
      <c r="M535">
        <f t="shared" si="65"/>
        <v>0</v>
      </c>
      <c r="N535">
        <f t="shared" si="66"/>
        <v>75.338970695436657</v>
      </c>
      <c r="O535">
        <f t="shared" si="67"/>
        <v>1</v>
      </c>
      <c r="P535">
        <f t="shared" si="68"/>
        <v>0</v>
      </c>
      <c r="Q535">
        <f t="shared" si="64"/>
        <v>0</v>
      </c>
      <c r="R535" t="str">
        <f t="shared" si="69"/>
        <v>ZA-1</v>
      </c>
      <c r="S535">
        <f t="shared" si="70"/>
        <v>0</v>
      </c>
      <c r="T535">
        <f t="shared" si="71"/>
        <v>0</v>
      </c>
    </row>
    <row r="536" spans="1:20">
      <c r="A536" t="s">
        <v>1860</v>
      </c>
      <c r="B536" t="s">
        <v>884</v>
      </c>
      <c r="C536" t="s">
        <v>6</v>
      </c>
      <c r="D536">
        <v>971</v>
      </c>
      <c r="E536">
        <v>2</v>
      </c>
      <c r="F536" t="s">
        <v>885</v>
      </c>
      <c r="G536">
        <v>8</v>
      </c>
      <c r="H536" t="s">
        <v>100</v>
      </c>
      <c r="I536" t="str">
        <f>VLOOKUP(A536&amp;"-"&amp;E536,Sheet2!$N$2:$O$578,2,FALSE)</f>
        <v>m</v>
      </c>
      <c r="J536">
        <f>VLOOKUP(A536&amp;"-"&amp;E536,Sheet4!$A$2:$J$578,10,FALSE)</f>
        <v>0.29426213613152052</v>
      </c>
      <c r="K536" t="s">
        <v>294</v>
      </c>
      <c r="L536">
        <f>VLOOKUP(A536&amp;"-"&amp;E536,Sheet4!$A$2:$J$578,9,FALSE)</f>
        <v>0.70573786386847948</v>
      </c>
      <c r="M536" t="str">
        <f t="shared" si="65"/>
        <v>--</v>
      </c>
      <c r="N536">
        <f t="shared" si="66"/>
        <v>70.573786386847942</v>
      </c>
      <c r="O536">
        <f t="shared" si="67"/>
        <v>1</v>
      </c>
      <c r="P536">
        <f t="shared" si="68"/>
        <v>1</v>
      </c>
      <c r="Q536">
        <f t="shared" si="64"/>
        <v>1</v>
      </c>
      <c r="R536" t="str">
        <f t="shared" si="69"/>
        <v>ZA-2</v>
      </c>
      <c r="S536" t="str">
        <f t="shared" si="70"/>
        <v>--</v>
      </c>
      <c r="T536">
        <f t="shared" si="71"/>
        <v>1</v>
      </c>
    </row>
    <row r="537" spans="1:20">
      <c r="A537" t="s">
        <v>1860</v>
      </c>
      <c r="B537" t="s">
        <v>884</v>
      </c>
      <c r="C537" t="s">
        <v>9</v>
      </c>
      <c r="D537">
        <v>971</v>
      </c>
      <c r="E537">
        <v>3</v>
      </c>
      <c r="F537" t="s">
        <v>435</v>
      </c>
      <c r="G537" t="e">
        <v>#VALUE!</v>
      </c>
      <c r="H537" t="e">
        <v>#VALUE!</v>
      </c>
      <c r="I537" t="str">
        <f>VLOOKUP(A537&amp;"-"&amp;E537,Sheet2!$N$2:$O$578,2,FALSE)</f>
        <v>m</v>
      </c>
      <c r="J537">
        <f>VLOOKUP(A537&amp;"-"&amp;E537,Sheet4!$A$2:$J$578,10,FALSE)</f>
        <v>0.26163024534119855</v>
      </c>
      <c r="K537" t="s">
        <v>34</v>
      </c>
      <c r="L537">
        <f>VLOOKUP(A537&amp;"-"&amp;E537,Sheet4!$A$2:$J$578,9,FALSE)</f>
        <v>0.7383697546588015</v>
      </c>
      <c r="M537">
        <f t="shared" si="65"/>
        <v>0</v>
      </c>
      <c r="N537">
        <f t="shared" si="66"/>
        <v>73.836975465880144</v>
      </c>
      <c r="O537">
        <f t="shared" si="67"/>
        <v>1</v>
      </c>
      <c r="P537">
        <f t="shared" si="68"/>
        <v>0</v>
      </c>
      <c r="Q537">
        <f t="shared" si="64"/>
        <v>0</v>
      </c>
      <c r="R537" t="str">
        <f t="shared" si="69"/>
        <v>ZA-3</v>
      </c>
      <c r="S537">
        <f t="shared" si="70"/>
        <v>0</v>
      </c>
      <c r="T537">
        <f t="shared" si="71"/>
        <v>0</v>
      </c>
    </row>
    <row r="538" spans="1:20">
      <c r="A538" t="s">
        <v>1860</v>
      </c>
      <c r="B538" t="s">
        <v>884</v>
      </c>
      <c r="C538" t="s">
        <v>12</v>
      </c>
      <c r="D538">
        <v>971</v>
      </c>
      <c r="E538">
        <v>4</v>
      </c>
      <c r="F538" t="s">
        <v>886</v>
      </c>
      <c r="G538">
        <v>11</v>
      </c>
      <c r="H538" t="s">
        <v>887</v>
      </c>
      <c r="I538" t="str">
        <f>VLOOKUP(A538&amp;"-"&amp;E538,Sheet2!$N$2:$O$578,2,FALSE)</f>
        <v>f</v>
      </c>
      <c r="J538">
        <f>VLOOKUP(A538&amp;"-"&amp;E538,Sheet4!$A$2:$J$578,10,FALSE)</f>
        <v>0.32139887626294439</v>
      </c>
      <c r="K538" t="s">
        <v>34</v>
      </c>
      <c r="L538">
        <f>VLOOKUP(A538&amp;"-"&amp;E538,Sheet4!$A$2:$J$578,9,FALSE)</f>
        <v>0.67860112373705561</v>
      </c>
      <c r="M538" t="str">
        <f t="shared" si="65"/>
        <v>--</v>
      </c>
      <c r="N538">
        <f t="shared" si="66"/>
        <v>67.860112373705562</v>
      </c>
      <c r="O538">
        <f t="shared" si="67"/>
        <v>1</v>
      </c>
      <c r="P538">
        <f t="shared" si="68"/>
        <v>0</v>
      </c>
      <c r="Q538">
        <f t="shared" si="64"/>
        <v>0</v>
      </c>
      <c r="R538" t="str">
        <f t="shared" si="69"/>
        <v>ZA-4</v>
      </c>
      <c r="S538" t="str">
        <f t="shared" si="70"/>
        <v>--</v>
      </c>
      <c r="T538">
        <f t="shared" si="71"/>
        <v>0</v>
      </c>
    </row>
    <row r="539" spans="1:20">
      <c r="A539" t="s">
        <v>1861</v>
      </c>
      <c r="B539" t="s">
        <v>888</v>
      </c>
      <c r="C539" t="s">
        <v>3</v>
      </c>
      <c r="D539">
        <v>972</v>
      </c>
      <c r="E539">
        <v>1</v>
      </c>
      <c r="F539" t="s">
        <v>889</v>
      </c>
      <c r="G539">
        <v>6</v>
      </c>
      <c r="H539" t="s">
        <v>890</v>
      </c>
      <c r="I539" t="str">
        <f>VLOOKUP(A539&amp;"-"&amp;E539,Sheet2!$N$2:$O$578,2,FALSE)</f>
        <v>f</v>
      </c>
      <c r="J539">
        <f>VLOOKUP(A539&amp;"-"&amp;E539,Sheet4!$A$2:$J$578,10,FALSE)</f>
        <v>0.31885062250248308</v>
      </c>
      <c r="K539" t="s">
        <v>34</v>
      </c>
      <c r="L539">
        <f>VLOOKUP(A539&amp;"-"&amp;E539,Sheet4!$A$2:$J$578,9,FALSE)</f>
        <v>0.68114937749751692</v>
      </c>
      <c r="M539" t="str">
        <f t="shared" si="65"/>
        <v>--</v>
      </c>
      <c r="N539">
        <f t="shared" si="66"/>
        <v>68.114937749751689</v>
      </c>
      <c r="O539">
        <f t="shared" si="67"/>
        <v>1</v>
      </c>
      <c r="P539">
        <f t="shared" si="68"/>
        <v>0</v>
      </c>
      <c r="Q539">
        <f t="shared" si="64"/>
        <v>0</v>
      </c>
      <c r="R539" t="str">
        <f t="shared" si="69"/>
        <v>ZB-1</v>
      </c>
      <c r="S539" t="str">
        <f t="shared" si="70"/>
        <v>--</v>
      </c>
      <c r="T539">
        <f t="shared" si="71"/>
        <v>0</v>
      </c>
    </row>
    <row r="540" spans="1:20">
      <c r="A540" t="s">
        <v>1861</v>
      </c>
      <c r="B540" t="s">
        <v>888</v>
      </c>
      <c r="C540" t="s">
        <v>6</v>
      </c>
      <c r="D540">
        <v>972</v>
      </c>
      <c r="E540">
        <v>2</v>
      </c>
      <c r="F540" t="s">
        <v>891</v>
      </c>
      <c r="G540">
        <v>4</v>
      </c>
      <c r="H540" t="s">
        <v>892</v>
      </c>
      <c r="I540" t="str">
        <f>VLOOKUP(A540&amp;"-"&amp;E540,Sheet2!$N$2:$O$578,2,FALSE)</f>
        <v>m</v>
      </c>
      <c r="J540">
        <f>VLOOKUP(A540&amp;"-"&amp;E540,Sheet4!$A$2:$J$578,10,FALSE)</f>
        <v>0.34058202750239847</v>
      </c>
      <c r="K540" t="s">
        <v>34</v>
      </c>
      <c r="L540">
        <f>VLOOKUP(A540&amp;"-"&amp;E540,Sheet4!$A$2:$J$578,9,FALSE)</f>
        <v>0.65941797249760159</v>
      </c>
      <c r="M540">
        <f t="shared" si="65"/>
        <v>0</v>
      </c>
      <c r="N540">
        <f t="shared" si="66"/>
        <v>65.941797249760157</v>
      </c>
      <c r="O540">
        <f t="shared" si="67"/>
        <v>1</v>
      </c>
      <c r="P540">
        <f t="shared" si="68"/>
        <v>0</v>
      </c>
      <c r="Q540">
        <f t="shared" si="64"/>
        <v>0</v>
      </c>
      <c r="R540" t="str">
        <f t="shared" si="69"/>
        <v>ZB-2</v>
      </c>
      <c r="S540">
        <f t="shared" si="70"/>
        <v>0</v>
      </c>
      <c r="T540">
        <f t="shared" si="71"/>
        <v>0</v>
      </c>
    </row>
    <row r="541" spans="1:20">
      <c r="A541" t="s">
        <v>1861</v>
      </c>
      <c r="B541" t="s">
        <v>888</v>
      </c>
      <c r="C541" t="s">
        <v>9</v>
      </c>
      <c r="D541">
        <v>972</v>
      </c>
      <c r="E541">
        <v>3</v>
      </c>
      <c r="F541" t="s">
        <v>893</v>
      </c>
      <c r="G541">
        <v>8</v>
      </c>
      <c r="H541" t="s">
        <v>636</v>
      </c>
      <c r="I541" t="str">
        <f>VLOOKUP(A541&amp;"-"&amp;E541,Sheet2!$N$2:$O$578,2,FALSE)</f>
        <v>m</v>
      </c>
      <c r="J541">
        <f>VLOOKUP(A541&amp;"-"&amp;E541,Sheet4!$A$2:$J$578,10,FALSE)</f>
        <v>0.31240351502196889</v>
      </c>
      <c r="K541" t="s">
        <v>34</v>
      </c>
      <c r="L541">
        <f>VLOOKUP(A541&amp;"-"&amp;E541,Sheet4!$A$2:$J$578,9,FALSE)</f>
        <v>0.68759648497803116</v>
      </c>
      <c r="M541">
        <f t="shared" si="65"/>
        <v>0</v>
      </c>
      <c r="N541">
        <f t="shared" si="66"/>
        <v>68.759648497803113</v>
      </c>
      <c r="O541">
        <f t="shared" si="67"/>
        <v>1</v>
      </c>
      <c r="P541">
        <f t="shared" si="68"/>
        <v>0</v>
      </c>
      <c r="Q541">
        <f t="shared" si="64"/>
        <v>0</v>
      </c>
      <c r="R541" t="str">
        <f t="shared" si="69"/>
        <v>ZB-3</v>
      </c>
      <c r="S541">
        <f t="shared" si="70"/>
        <v>0</v>
      </c>
      <c r="T541">
        <f t="shared" si="71"/>
        <v>0</v>
      </c>
    </row>
    <row r="542" spans="1:20">
      <c r="A542" t="s">
        <v>1861</v>
      </c>
      <c r="B542" t="s">
        <v>888</v>
      </c>
      <c r="C542" t="s">
        <v>12</v>
      </c>
      <c r="D542">
        <v>972</v>
      </c>
      <c r="E542">
        <v>4</v>
      </c>
      <c r="F542" t="s">
        <v>894</v>
      </c>
      <c r="G542">
        <v>5</v>
      </c>
      <c r="H542" t="s">
        <v>895</v>
      </c>
      <c r="I542" t="str">
        <f>VLOOKUP(A542&amp;"-"&amp;E542,Sheet2!$N$2:$O$578,2,FALSE)</f>
        <v>m</v>
      </c>
      <c r="J542">
        <f>VLOOKUP(A542&amp;"-"&amp;E542,Sheet4!$A$2:$J$578,10,FALSE)</f>
        <v>0.28814923862538527</v>
      </c>
      <c r="K542" t="s">
        <v>34</v>
      </c>
      <c r="L542">
        <f>VLOOKUP(A542&amp;"-"&amp;E542,Sheet4!$A$2:$J$578,9,FALSE)</f>
        <v>0.71185076137461467</v>
      </c>
      <c r="M542">
        <f t="shared" si="65"/>
        <v>0</v>
      </c>
      <c r="N542">
        <f t="shared" si="66"/>
        <v>71.185076137461465</v>
      </c>
      <c r="O542">
        <f t="shared" si="67"/>
        <v>1</v>
      </c>
      <c r="P542">
        <f t="shared" si="68"/>
        <v>0</v>
      </c>
      <c r="Q542">
        <f t="shared" si="64"/>
        <v>0</v>
      </c>
      <c r="R542" t="str">
        <f t="shared" si="69"/>
        <v>ZB-4</v>
      </c>
      <c r="S542">
        <f t="shared" si="70"/>
        <v>0</v>
      </c>
      <c r="T542">
        <f t="shared" si="71"/>
        <v>0</v>
      </c>
    </row>
    <row r="543" spans="1:20">
      <c r="A543" t="s">
        <v>1862</v>
      </c>
      <c r="B543" t="s">
        <v>896</v>
      </c>
      <c r="C543" t="s">
        <v>3</v>
      </c>
      <c r="D543">
        <v>973</v>
      </c>
      <c r="E543">
        <v>1</v>
      </c>
      <c r="F543" t="s">
        <v>435</v>
      </c>
      <c r="G543" t="e">
        <v>#VALUE!</v>
      </c>
      <c r="H543" t="e">
        <v>#VALUE!</v>
      </c>
      <c r="I543" t="str">
        <f>VLOOKUP(A543&amp;"-"&amp;E543,Sheet2!$N$2:$O$578,2,FALSE)</f>
        <v>m</v>
      </c>
      <c r="J543">
        <f>VLOOKUP(A543&amp;"-"&amp;E543,Sheet4!$A$2:$J$578,10,FALSE)</f>
        <v>0.37716317043634517</v>
      </c>
      <c r="K543" t="s">
        <v>34</v>
      </c>
      <c r="L543">
        <f>VLOOKUP(A543&amp;"-"&amp;E543,Sheet4!$A$2:$J$578,9,FALSE)</f>
        <v>0.62283682956365483</v>
      </c>
      <c r="M543">
        <f t="shared" si="65"/>
        <v>0</v>
      </c>
      <c r="N543">
        <f t="shared" si="66"/>
        <v>62.283682956365482</v>
      </c>
      <c r="O543">
        <f t="shared" si="67"/>
        <v>1</v>
      </c>
      <c r="P543">
        <f t="shared" si="68"/>
        <v>0</v>
      </c>
      <c r="Q543">
        <f t="shared" si="64"/>
        <v>0</v>
      </c>
      <c r="R543" t="str">
        <f t="shared" si="69"/>
        <v>ZC-1</v>
      </c>
      <c r="S543">
        <f t="shared" si="70"/>
        <v>0</v>
      </c>
      <c r="T543">
        <f t="shared" si="71"/>
        <v>0</v>
      </c>
    </row>
    <row r="544" spans="1:20">
      <c r="A544" t="s">
        <v>1862</v>
      </c>
      <c r="B544" t="s">
        <v>896</v>
      </c>
      <c r="C544" t="s">
        <v>6</v>
      </c>
      <c r="D544">
        <v>973</v>
      </c>
      <c r="E544">
        <v>2</v>
      </c>
      <c r="F544" t="s">
        <v>897</v>
      </c>
      <c r="G544">
        <v>5</v>
      </c>
      <c r="H544" t="s">
        <v>898</v>
      </c>
      <c r="I544" t="str">
        <f>VLOOKUP(A544&amp;"-"&amp;E544,Sheet2!$N$2:$O$578,2,FALSE)</f>
        <v>m</v>
      </c>
      <c r="J544">
        <f>VLOOKUP(A544&amp;"-"&amp;E544,Sheet4!$A$2:$J$578,10,FALSE)</f>
        <v>0.38327850536900254</v>
      </c>
      <c r="K544" t="s">
        <v>294</v>
      </c>
      <c r="L544">
        <f>VLOOKUP(A544&amp;"-"&amp;E544,Sheet4!$A$2:$J$578,9,FALSE)</f>
        <v>0.61672149463099746</v>
      </c>
      <c r="M544" t="str">
        <f t="shared" si="65"/>
        <v>--</v>
      </c>
      <c r="N544">
        <f t="shared" si="66"/>
        <v>61.672149463099743</v>
      </c>
      <c r="O544">
        <f t="shared" si="67"/>
        <v>0.99203036783051823</v>
      </c>
      <c r="P544">
        <f t="shared" si="68"/>
        <v>0.99203036783051823</v>
      </c>
      <c r="Q544">
        <f t="shared" si="64"/>
        <v>0.99203036783051823</v>
      </c>
      <c r="R544" t="str">
        <f t="shared" si="69"/>
        <v>ZC-2</v>
      </c>
      <c r="S544" t="str">
        <f t="shared" si="70"/>
        <v>--</v>
      </c>
      <c r="T544">
        <f t="shared" si="71"/>
        <v>0.99203036783051823</v>
      </c>
    </row>
    <row r="545" spans="1:20">
      <c r="A545" t="s">
        <v>1863</v>
      </c>
      <c r="B545" t="s">
        <v>899</v>
      </c>
      <c r="C545" t="s">
        <v>3</v>
      </c>
      <c r="D545">
        <v>974</v>
      </c>
      <c r="E545">
        <v>1</v>
      </c>
      <c r="F545" t="s">
        <v>900</v>
      </c>
      <c r="G545">
        <v>10</v>
      </c>
      <c r="H545" t="s">
        <v>901</v>
      </c>
      <c r="I545" t="str">
        <f>VLOOKUP(A545&amp;"-"&amp;E545,Sheet2!$N$2:$O$578,2,FALSE)</f>
        <v>m</v>
      </c>
      <c r="J545">
        <f>VLOOKUP(A545&amp;"-"&amp;E545,Sheet4!$A$2:$J$578,10,FALSE)</f>
        <v>0.34965398615944637</v>
      </c>
      <c r="K545" t="s">
        <v>294</v>
      </c>
      <c r="L545">
        <f>VLOOKUP(A545&amp;"-"&amp;E545,Sheet4!$A$2:$J$578,9,FALSE)</f>
        <v>0.65034601384055357</v>
      </c>
      <c r="M545" t="str">
        <f t="shared" si="65"/>
        <v>--</v>
      </c>
      <c r="N545">
        <f t="shared" si="66"/>
        <v>65.034601384055364</v>
      </c>
      <c r="O545">
        <f t="shared" si="67"/>
        <v>1</v>
      </c>
      <c r="P545">
        <f t="shared" si="68"/>
        <v>1</v>
      </c>
      <c r="Q545">
        <f t="shared" si="64"/>
        <v>1</v>
      </c>
      <c r="R545" t="str">
        <f t="shared" si="69"/>
        <v>ZD-1</v>
      </c>
      <c r="S545" t="str">
        <f t="shared" si="70"/>
        <v>--</v>
      </c>
      <c r="T545">
        <f t="shared" si="71"/>
        <v>1</v>
      </c>
    </row>
    <row r="546" spans="1:20">
      <c r="A546" t="s">
        <v>1863</v>
      </c>
      <c r="B546" t="s">
        <v>899</v>
      </c>
      <c r="C546" t="s">
        <v>6</v>
      </c>
      <c r="D546">
        <v>974</v>
      </c>
      <c r="E546">
        <v>2</v>
      </c>
      <c r="F546" t="s">
        <v>902</v>
      </c>
      <c r="G546">
        <v>7</v>
      </c>
      <c r="H546" t="s">
        <v>903</v>
      </c>
      <c r="I546" t="str">
        <f>VLOOKUP(A546&amp;"-"&amp;E546,Sheet2!$N$2:$O$578,2,FALSE)</f>
        <v>f</v>
      </c>
      <c r="J546">
        <f>VLOOKUP(A546&amp;"-"&amp;E546,Sheet4!$A$2:$J$578,10,FALSE)</f>
        <v>0.25783041147368602</v>
      </c>
      <c r="K546" t="s">
        <v>294</v>
      </c>
      <c r="L546">
        <f>VLOOKUP(A546&amp;"-"&amp;E546,Sheet4!$A$2:$J$578,9,FALSE)</f>
        <v>0.74216958852631398</v>
      </c>
      <c r="M546">
        <f t="shared" si="65"/>
        <v>1</v>
      </c>
      <c r="N546">
        <f t="shared" si="66"/>
        <v>74.216958852631393</v>
      </c>
      <c r="O546">
        <f t="shared" si="67"/>
        <v>1</v>
      </c>
      <c r="P546">
        <f t="shared" si="68"/>
        <v>1</v>
      </c>
      <c r="Q546">
        <f t="shared" si="64"/>
        <v>1</v>
      </c>
      <c r="R546" t="str">
        <f t="shared" si="69"/>
        <v>ZD-2</v>
      </c>
      <c r="S546">
        <f t="shared" si="70"/>
        <v>1</v>
      </c>
      <c r="T546">
        <f t="shared" si="71"/>
        <v>1</v>
      </c>
    </row>
    <row r="547" spans="1:20">
      <c r="A547" t="s">
        <v>1863</v>
      </c>
      <c r="B547" t="s">
        <v>899</v>
      </c>
      <c r="C547" t="s">
        <v>9</v>
      </c>
      <c r="D547">
        <v>974</v>
      </c>
      <c r="E547">
        <v>3</v>
      </c>
      <c r="F547" t="s">
        <v>904</v>
      </c>
      <c r="G547">
        <v>9</v>
      </c>
      <c r="H547" t="s">
        <v>214</v>
      </c>
      <c r="I547" t="str">
        <f>VLOOKUP(A547&amp;"-"&amp;E547,Sheet2!$N$2:$O$578,2,FALSE)</f>
        <v>f</v>
      </c>
      <c r="J547">
        <f>VLOOKUP(A547&amp;"-"&amp;E547,Sheet4!$A$2:$J$578,10,FALSE)</f>
        <v>0.30260327947831173</v>
      </c>
      <c r="K547" t="s">
        <v>34</v>
      </c>
      <c r="L547">
        <f>VLOOKUP(A547&amp;"-"&amp;E547,Sheet4!$A$2:$J$578,9,FALSE)</f>
        <v>0.69739672052168822</v>
      </c>
      <c r="M547" t="str">
        <f t="shared" si="65"/>
        <v>--</v>
      </c>
      <c r="N547">
        <f t="shared" si="66"/>
        <v>69.739672052168828</v>
      </c>
      <c r="O547">
        <f t="shared" si="67"/>
        <v>1</v>
      </c>
      <c r="P547">
        <f t="shared" si="68"/>
        <v>0</v>
      </c>
      <c r="Q547">
        <f t="shared" si="64"/>
        <v>0</v>
      </c>
      <c r="R547" t="str">
        <f t="shared" si="69"/>
        <v>ZD-3</v>
      </c>
      <c r="S547" t="str">
        <f t="shared" si="70"/>
        <v>--</v>
      </c>
      <c r="T547">
        <f t="shared" si="71"/>
        <v>0</v>
      </c>
    </row>
    <row r="548" spans="1:20">
      <c r="A548" t="s">
        <v>1863</v>
      </c>
      <c r="B548" t="s">
        <v>899</v>
      </c>
      <c r="C548" t="s">
        <v>12</v>
      </c>
      <c r="D548">
        <v>974</v>
      </c>
      <c r="E548">
        <v>4</v>
      </c>
      <c r="F548" t="s">
        <v>905</v>
      </c>
      <c r="G548">
        <v>9</v>
      </c>
      <c r="H548" t="s">
        <v>587</v>
      </c>
      <c r="I548" t="str">
        <f>VLOOKUP(A548&amp;"-"&amp;E548,Sheet2!$N$2:$O$578,2,FALSE)</f>
        <v>f</v>
      </c>
      <c r="J548">
        <f>VLOOKUP(A548&amp;"-"&amp;E548,Sheet4!$A$2:$J$578,10,FALSE)</f>
        <v>0.28856546394042137</v>
      </c>
      <c r="K548" t="s">
        <v>34</v>
      </c>
      <c r="L548">
        <f>VLOOKUP(A548&amp;"-"&amp;E548,Sheet4!$A$2:$J$578,9,FALSE)</f>
        <v>0.71143453605957863</v>
      </c>
      <c r="M548" t="str">
        <f t="shared" si="65"/>
        <v>--</v>
      </c>
      <c r="N548">
        <f t="shared" si="66"/>
        <v>71.143453605957859</v>
      </c>
      <c r="O548">
        <f t="shared" si="67"/>
        <v>1</v>
      </c>
      <c r="P548">
        <f t="shared" si="68"/>
        <v>0</v>
      </c>
      <c r="Q548">
        <f t="shared" si="64"/>
        <v>0</v>
      </c>
      <c r="R548" t="str">
        <f t="shared" si="69"/>
        <v>ZD-4</v>
      </c>
      <c r="S548" t="str">
        <f t="shared" si="70"/>
        <v>--</v>
      </c>
      <c r="T548">
        <f t="shared" si="71"/>
        <v>0</v>
      </c>
    </row>
    <row r="549" spans="1:20">
      <c r="A549" t="s">
        <v>1863</v>
      </c>
      <c r="B549" t="s">
        <v>899</v>
      </c>
      <c r="C549" t="s">
        <v>15</v>
      </c>
      <c r="D549">
        <v>974</v>
      </c>
      <c r="E549">
        <v>5</v>
      </c>
      <c r="F549" t="s">
        <v>906</v>
      </c>
      <c r="G549">
        <v>9</v>
      </c>
      <c r="H549" t="s">
        <v>477</v>
      </c>
      <c r="I549" t="str">
        <f>VLOOKUP(A549&amp;"-"&amp;E549,Sheet2!$N$2:$O$578,2,FALSE)</f>
        <v>m</v>
      </c>
      <c r="J549">
        <f>VLOOKUP(A549&amp;"-"&amp;E549,Sheet4!$A$2:$J$578,10,FALSE)</f>
        <v>0.24932270758765251</v>
      </c>
      <c r="K549" t="s">
        <v>34</v>
      </c>
      <c r="L549">
        <f>VLOOKUP(A549&amp;"-"&amp;E549,Sheet4!$A$2:$J$578,9,FALSE)</f>
        <v>0.75067729241234749</v>
      </c>
      <c r="M549">
        <f t="shared" si="65"/>
        <v>0</v>
      </c>
      <c r="N549">
        <f t="shared" si="66"/>
        <v>75.067729241234744</v>
      </c>
      <c r="O549">
        <f t="shared" si="67"/>
        <v>1</v>
      </c>
      <c r="P549">
        <f t="shared" si="68"/>
        <v>0</v>
      </c>
      <c r="Q549">
        <f t="shared" si="64"/>
        <v>0</v>
      </c>
      <c r="R549" t="str">
        <f t="shared" si="69"/>
        <v>ZD-5</v>
      </c>
      <c r="S549">
        <f t="shared" si="70"/>
        <v>0</v>
      </c>
      <c r="T549">
        <f t="shared" si="71"/>
        <v>0</v>
      </c>
    </row>
    <row r="550" spans="1:20">
      <c r="A550" t="s">
        <v>1863</v>
      </c>
      <c r="B550" t="s">
        <v>899</v>
      </c>
      <c r="C550" t="s">
        <v>55</v>
      </c>
      <c r="D550">
        <v>974</v>
      </c>
      <c r="E550">
        <v>6</v>
      </c>
      <c r="F550" t="s">
        <v>907</v>
      </c>
      <c r="G550">
        <v>11</v>
      </c>
      <c r="H550" t="s">
        <v>163</v>
      </c>
      <c r="I550" t="str">
        <f>VLOOKUP(A550&amp;"-"&amp;E550,Sheet2!$N$2:$O$578,2,FALSE)</f>
        <v>m</v>
      </c>
      <c r="J550">
        <f>VLOOKUP(A550&amp;"-"&amp;E550,Sheet4!$A$2:$J$578,10,FALSE)</f>
        <v>0.2775922652174862</v>
      </c>
      <c r="K550" t="s">
        <v>294</v>
      </c>
      <c r="L550">
        <f>VLOOKUP(A550&amp;"-"&amp;E550,Sheet4!$A$2:$J$578,9,FALSE)</f>
        <v>0.72240773478251386</v>
      </c>
      <c r="M550" t="str">
        <f t="shared" si="65"/>
        <v>--</v>
      </c>
      <c r="N550">
        <f t="shared" si="66"/>
        <v>72.240773478251384</v>
      </c>
      <c r="O550">
        <f t="shared" si="67"/>
        <v>1</v>
      </c>
      <c r="P550">
        <f t="shared" si="68"/>
        <v>1</v>
      </c>
      <c r="Q550">
        <f t="shared" si="64"/>
        <v>1</v>
      </c>
      <c r="R550" t="str">
        <f t="shared" si="69"/>
        <v>ZD-6</v>
      </c>
      <c r="S550" t="str">
        <f t="shared" si="70"/>
        <v>--</v>
      </c>
      <c r="T550">
        <f t="shared" si="71"/>
        <v>1</v>
      </c>
    </row>
    <row r="551" spans="1:20">
      <c r="A551" t="s">
        <v>1863</v>
      </c>
      <c r="B551" t="s">
        <v>899</v>
      </c>
      <c r="C551" t="s">
        <v>58</v>
      </c>
      <c r="D551">
        <v>974</v>
      </c>
      <c r="E551">
        <v>7</v>
      </c>
      <c r="F551" t="s">
        <v>908</v>
      </c>
      <c r="G551">
        <v>12</v>
      </c>
      <c r="H551" t="s">
        <v>39</v>
      </c>
      <c r="I551" t="str">
        <f>VLOOKUP(A551&amp;"-"&amp;E551,Sheet2!$N$2:$O$578,2,FALSE)</f>
        <v>m</v>
      </c>
      <c r="J551">
        <f>VLOOKUP(A551&amp;"-"&amp;E551,Sheet4!$A$2:$J$578,10,FALSE)</f>
        <v>0.2747107108248304</v>
      </c>
      <c r="K551" t="s">
        <v>34</v>
      </c>
      <c r="L551">
        <f>VLOOKUP(A551&amp;"-"&amp;E551,Sheet4!$A$2:$J$578,9,FALSE)</f>
        <v>0.72528928917516955</v>
      </c>
      <c r="M551">
        <f t="shared" si="65"/>
        <v>0</v>
      </c>
      <c r="N551">
        <f t="shared" si="66"/>
        <v>72.52892891751695</v>
      </c>
      <c r="O551">
        <f t="shared" si="67"/>
        <v>1</v>
      </c>
      <c r="P551">
        <f t="shared" si="68"/>
        <v>0</v>
      </c>
      <c r="Q551">
        <f t="shared" si="64"/>
        <v>0</v>
      </c>
      <c r="R551" t="str">
        <f t="shared" si="69"/>
        <v>ZD-7</v>
      </c>
      <c r="S551">
        <f t="shared" si="70"/>
        <v>0</v>
      </c>
      <c r="T551">
        <f t="shared" si="71"/>
        <v>0</v>
      </c>
    </row>
    <row r="552" spans="1:20">
      <c r="A552" t="s">
        <v>1864</v>
      </c>
      <c r="B552" t="s">
        <v>909</v>
      </c>
      <c r="C552" t="s">
        <v>3</v>
      </c>
      <c r="D552">
        <v>976</v>
      </c>
      <c r="E552">
        <v>1</v>
      </c>
      <c r="F552" t="s">
        <v>910</v>
      </c>
      <c r="G552">
        <v>7</v>
      </c>
      <c r="H552" t="s">
        <v>911</v>
      </c>
      <c r="I552" t="str">
        <f>VLOOKUP(A552&amp;"-"&amp;E552,Sheet2!$N$2:$O$578,2,FALSE)</f>
        <v>m</v>
      </c>
      <c r="J552">
        <f>VLOOKUP(A552&amp;"-"&amp;E552,Sheet4!$A$2:$J$578,10,FALSE)</f>
        <v>0.44913731128684398</v>
      </c>
      <c r="K552" t="s">
        <v>294</v>
      </c>
      <c r="L552">
        <f>VLOOKUP(A552&amp;"-"&amp;E552,Sheet4!$A$2:$J$578,9,FALSE)</f>
        <v>0.55086268871315602</v>
      </c>
      <c r="M552" t="str">
        <f t="shared" si="65"/>
        <v>--</v>
      </c>
      <c r="N552">
        <f t="shared" si="66"/>
        <v>55.086268871315603</v>
      </c>
      <c r="O552">
        <f t="shared" si="67"/>
        <v>0.85480515645313693</v>
      </c>
      <c r="P552">
        <f t="shared" si="68"/>
        <v>0.85480515645313693</v>
      </c>
      <c r="Q552">
        <f t="shared" si="64"/>
        <v>0.85480515645313693</v>
      </c>
      <c r="R552" t="str">
        <f t="shared" si="69"/>
        <v>ZM-1</v>
      </c>
      <c r="S552" t="str">
        <f t="shared" si="70"/>
        <v>--</v>
      </c>
      <c r="T552">
        <f t="shared" si="71"/>
        <v>0.85480515645313693</v>
      </c>
    </row>
    <row r="553" spans="1:20">
      <c r="A553" t="s">
        <v>1864</v>
      </c>
      <c r="B553" t="s">
        <v>909</v>
      </c>
      <c r="C553" t="s">
        <v>6</v>
      </c>
      <c r="D553">
        <v>976</v>
      </c>
      <c r="E553">
        <v>2</v>
      </c>
      <c r="F553" t="s">
        <v>912</v>
      </c>
      <c r="G553">
        <v>8</v>
      </c>
      <c r="H553" t="s">
        <v>913</v>
      </c>
      <c r="I553" t="str">
        <f>VLOOKUP(A553&amp;"-"&amp;E553,Sheet2!$N$2:$O$578,2,FALSE)</f>
        <v>m</v>
      </c>
      <c r="J553">
        <f>VLOOKUP(A553&amp;"-"&amp;E553,Sheet4!$A$2:$J$578,10,FALSE)</f>
        <v>0.55535795713634295</v>
      </c>
      <c r="K553" t="s">
        <v>34</v>
      </c>
      <c r="L553">
        <f>VLOOKUP(A553&amp;"-"&amp;E553,Sheet4!$A$2:$J$578,9,FALSE)</f>
        <v>0.44464204286365711</v>
      </c>
      <c r="M553">
        <f t="shared" si="65"/>
        <v>0</v>
      </c>
      <c r="N553">
        <f t="shared" si="66"/>
        <v>55.535795713634293</v>
      </c>
      <c r="O553">
        <f t="shared" si="67"/>
        <v>0.86879607423551342</v>
      </c>
      <c r="P553">
        <f t="shared" si="68"/>
        <v>0</v>
      </c>
      <c r="Q553">
        <f t="shared" si="64"/>
        <v>0</v>
      </c>
      <c r="R553" t="str">
        <f t="shared" si="69"/>
        <v>ZM-2</v>
      </c>
      <c r="S553">
        <f t="shared" si="70"/>
        <v>0</v>
      </c>
      <c r="T553">
        <f t="shared" si="71"/>
        <v>0</v>
      </c>
    </row>
    <row r="554" spans="1:20">
      <c r="A554" t="s">
        <v>179</v>
      </c>
      <c r="B554" t="s">
        <v>180</v>
      </c>
      <c r="C554" t="s">
        <v>3</v>
      </c>
      <c r="D554" t="s">
        <v>179</v>
      </c>
      <c r="E554">
        <v>1</v>
      </c>
      <c r="F554" t="s">
        <v>181</v>
      </c>
      <c r="G554">
        <v>8</v>
      </c>
      <c r="H554" t="s">
        <v>100</v>
      </c>
      <c r="I554" t="str">
        <f>VLOOKUP(A554&amp;"-"&amp;E554,Sheet2!$N$2:$O$578,2,FALSE)</f>
        <v>m</v>
      </c>
      <c r="J554">
        <f>VLOOKUP(A554&amp;"-"&amp;E554,Sheet4!$A$2:$J$578,10,FALSE)</f>
        <v>0.55428789300797743</v>
      </c>
      <c r="K554" t="str">
        <f>VLOOKUP(D554&amp;"-"&amp;E554,Sheet3!$G$2:$N$600,7,FALSE)</f>
        <v>m</v>
      </c>
      <c r="L554">
        <f>VLOOKUP(A554&amp;"-"&amp;E554,Sheet4!$A$2:$J$578,9,FALSE)</f>
        <v>0.44571210699202252</v>
      </c>
      <c r="M554">
        <f t="shared" si="65"/>
        <v>0</v>
      </c>
      <c r="N554">
        <f t="shared" si="66"/>
        <v>55.428789300797746</v>
      </c>
      <c r="O554">
        <f t="shared" si="67"/>
        <v>0.86557150702567109</v>
      </c>
      <c r="P554">
        <f t="shared" si="68"/>
        <v>0</v>
      </c>
      <c r="Q554">
        <f t="shared" si="64"/>
        <v>0</v>
      </c>
      <c r="R554" t="str">
        <f t="shared" si="69"/>
        <v>2A-1</v>
      </c>
      <c r="S554">
        <f t="shared" si="70"/>
        <v>0</v>
      </c>
      <c r="T554">
        <f t="shared" si="71"/>
        <v>0</v>
      </c>
    </row>
    <row r="555" spans="1:20">
      <c r="A555" t="s">
        <v>179</v>
      </c>
      <c r="B555" t="s">
        <v>180</v>
      </c>
      <c r="C555" t="s">
        <v>6</v>
      </c>
      <c r="D555" t="s">
        <v>179</v>
      </c>
      <c r="E555">
        <v>2</v>
      </c>
      <c r="F555" t="s">
        <v>182</v>
      </c>
      <c r="G555">
        <v>8</v>
      </c>
      <c r="H555" t="s">
        <v>183</v>
      </c>
      <c r="I555" t="str">
        <f>VLOOKUP(A555&amp;"-"&amp;E555,Sheet2!$N$2:$O$578,2,FALSE)</f>
        <v>m</v>
      </c>
      <c r="J555">
        <f>VLOOKUP(A555&amp;"-"&amp;E555,Sheet4!$A$2:$J$578,10,FALSE)</f>
        <v>0.59527640799377113</v>
      </c>
      <c r="K555" t="str">
        <f>VLOOKUP(D555&amp;"-"&amp;E555,Sheet3!$G$2:$N$600,7,FALSE)</f>
        <v>m</v>
      </c>
      <c r="L555">
        <f>VLOOKUP(A555&amp;"-"&amp;E555,Sheet4!$A$2:$J$578,9,FALSE)</f>
        <v>0.40472359200622893</v>
      </c>
      <c r="M555">
        <f t="shared" si="65"/>
        <v>0</v>
      </c>
      <c r="N555">
        <f t="shared" si="66"/>
        <v>59.52764079937711</v>
      </c>
      <c r="O555">
        <f t="shared" si="67"/>
        <v>0.95849336618405223</v>
      </c>
      <c r="P555">
        <f t="shared" si="68"/>
        <v>0</v>
      </c>
      <c r="Q555">
        <f t="shared" si="64"/>
        <v>0</v>
      </c>
      <c r="R555" t="str">
        <f t="shared" si="69"/>
        <v>2A-2</v>
      </c>
      <c r="S555">
        <f t="shared" si="70"/>
        <v>0</v>
      </c>
      <c r="T555">
        <f t="shared" si="71"/>
        <v>0</v>
      </c>
    </row>
    <row r="556" spans="1:20">
      <c r="A556" t="s">
        <v>184</v>
      </c>
      <c r="B556" t="s">
        <v>185</v>
      </c>
      <c r="C556" t="s">
        <v>3</v>
      </c>
      <c r="D556" t="s">
        <v>184</v>
      </c>
      <c r="E556">
        <v>1</v>
      </c>
      <c r="F556" t="s">
        <v>186</v>
      </c>
      <c r="G556">
        <v>8</v>
      </c>
      <c r="H556" t="s">
        <v>187</v>
      </c>
      <c r="I556" t="str">
        <f>VLOOKUP(A556&amp;"-"&amp;E556,Sheet2!$N$2:$O$578,2,FALSE)</f>
        <v>m</v>
      </c>
      <c r="J556">
        <f>VLOOKUP(A556&amp;"-"&amp;E556,Sheet4!$A$2:$J$578,10,FALSE)</f>
        <v>0.55238522059555817</v>
      </c>
      <c r="K556" t="str">
        <f>VLOOKUP(D556&amp;"-"&amp;E556,Sheet3!$G$2:$N$600,7,FALSE)</f>
        <v>m</v>
      </c>
      <c r="L556">
        <f>VLOOKUP(A556&amp;"-"&amp;E556,Sheet4!$A$2:$J$578,9,FALSE)</f>
        <v>0.44761477940444178</v>
      </c>
      <c r="M556">
        <f t="shared" si="65"/>
        <v>0</v>
      </c>
      <c r="N556">
        <f t="shared" si="66"/>
        <v>55.23852205955582</v>
      </c>
      <c r="O556">
        <f t="shared" si="67"/>
        <v>0.85967771034141949</v>
      </c>
      <c r="P556">
        <f t="shared" si="68"/>
        <v>0</v>
      </c>
      <c r="Q556">
        <f t="shared" si="64"/>
        <v>0</v>
      </c>
      <c r="R556" t="str">
        <f t="shared" si="69"/>
        <v>2B-1</v>
      </c>
      <c r="S556">
        <f t="shared" si="70"/>
        <v>0</v>
      </c>
      <c r="T556">
        <f t="shared" si="71"/>
        <v>0</v>
      </c>
    </row>
    <row r="557" spans="1:20">
      <c r="A557" t="s">
        <v>184</v>
      </c>
      <c r="B557" t="s">
        <v>185</v>
      </c>
      <c r="C557" t="s">
        <v>6</v>
      </c>
      <c r="D557" t="s">
        <v>184</v>
      </c>
      <c r="E557">
        <v>2</v>
      </c>
      <c r="F557" t="s">
        <v>188</v>
      </c>
      <c r="G557">
        <v>10</v>
      </c>
      <c r="H557" t="s">
        <v>189</v>
      </c>
      <c r="I557" t="str">
        <f>VLOOKUP(A557&amp;"-"&amp;E557,Sheet2!$N$2:$O$578,2,FALSE)</f>
        <v>f</v>
      </c>
      <c r="J557">
        <f>VLOOKUP(A557&amp;"-"&amp;E557,Sheet4!$A$2:$J$578,10,FALSE)</f>
        <v>0.53683001863165647</v>
      </c>
      <c r="K557" t="str">
        <f>VLOOKUP(D557&amp;"-"&amp;E557,Sheet3!$G$2:$N$600,7,FALSE)</f>
        <v>m</v>
      </c>
      <c r="L557">
        <f>VLOOKUP(A557&amp;"-"&amp;E557,Sheet4!$A$2:$J$578,9,FALSE)</f>
        <v>0.46316998136834353</v>
      </c>
      <c r="M557" t="str">
        <f t="shared" si="65"/>
        <v>--</v>
      </c>
      <c r="N557">
        <f t="shared" si="66"/>
        <v>53.68300186316565</v>
      </c>
      <c r="O557">
        <f t="shared" si="67"/>
        <v>0.8014758892806616</v>
      </c>
      <c r="P557">
        <f t="shared" si="68"/>
        <v>0.8014758892806616</v>
      </c>
      <c r="Q557">
        <f t="shared" si="64"/>
        <v>0.8014758892806616</v>
      </c>
      <c r="R557" t="str">
        <f t="shared" si="69"/>
        <v>2B-2</v>
      </c>
      <c r="S557" t="str">
        <f t="shared" si="70"/>
        <v>--</v>
      </c>
      <c r="T557">
        <f t="shared" si="71"/>
        <v>0.8014758892806616</v>
      </c>
    </row>
    <row r="558" spans="1:20">
      <c r="A558">
        <v>52</v>
      </c>
      <c r="C558" t="s">
        <v>3</v>
      </c>
      <c r="D558" t="s">
        <v>460</v>
      </c>
      <c r="E558">
        <v>1</v>
      </c>
      <c r="F558" t="s">
        <v>461</v>
      </c>
      <c r="G558">
        <v>4</v>
      </c>
      <c r="H558" t="s">
        <v>462</v>
      </c>
      <c r="I558" t="str">
        <f>VLOOKUP(A558&amp;"-"&amp;E558,Sheet2!$N$2:$O$578,2,FALSE)</f>
        <v>m</v>
      </c>
      <c r="J558">
        <f>VLOOKUP(A558&amp;"-"&amp;E558,Sheet4!$A$2:$J$578,10,FALSE)</f>
        <v>0.53165412597612827</v>
      </c>
      <c r="K558" t="s">
        <v>294</v>
      </c>
      <c r="L558">
        <f>VLOOKUP(A558&amp;"-"&amp;E558,Sheet4!$A$2:$J$578,9,FALSE)</f>
        <v>0.46834587402387179</v>
      </c>
      <c r="M558" t="str">
        <f t="shared" si="65"/>
        <v>--</v>
      </c>
      <c r="N558">
        <f t="shared" si="66"/>
        <v>53.165412597612828</v>
      </c>
      <c r="O558">
        <f t="shared" si="67"/>
        <v>0.77645721928154221</v>
      </c>
      <c r="P558">
        <f t="shared" si="68"/>
        <v>0.22354278071845779</v>
      </c>
      <c r="Q558">
        <f t="shared" si="64"/>
        <v>0.22354278071845779</v>
      </c>
      <c r="R558" t="str">
        <f t="shared" si="69"/>
        <v>52-1</v>
      </c>
      <c r="S558" t="str">
        <f t="shared" si="70"/>
        <v>--</v>
      </c>
      <c r="T558">
        <f t="shared" si="71"/>
        <v>0.22354278071845779</v>
      </c>
    </row>
    <row r="559" spans="1:20">
      <c r="A559">
        <v>52</v>
      </c>
      <c r="C559" t="s">
        <v>6</v>
      </c>
      <c r="D559" t="s">
        <v>460</v>
      </c>
      <c r="E559">
        <v>2</v>
      </c>
      <c r="F559" t="s">
        <v>463</v>
      </c>
      <c r="G559">
        <v>9</v>
      </c>
      <c r="H559" t="s">
        <v>89</v>
      </c>
      <c r="I559" t="str">
        <f>VLOOKUP(A559&amp;"-"&amp;E559,Sheet2!$N$2:$O$578,2,FALSE)</f>
        <v>m</v>
      </c>
      <c r="J559">
        <f>VLOOKUP(A559&amp;"-"&amp;E559,Sheet4!$A$2:$J$578,10,FALSE)</f>
        <v>0.55937052932761089</v>
      </c>
      <c r="K559" t="s">
        <v>34</v>
      </c>
      <c r="L559">
        <f>VLOOKUP(A559&amp;"-"&amp;E559,Sheet4!$A$2:$J$578,9,FALSE)</f>
        <v>0.44062947067238911</v>
      </c>
      <c r="M559">
        <f t="shared" si="65"/>
        <v>0</v>
      </c>
      <c r="N559">
        <f t="shared" si="66"/>
        <v>55.937052932761091</v>
      </c>
      <c r="O559">
        <f t="shared" si="67"/>
        <v>0.88035636628770231</v>
      </c>
      <c r="P559">
        <f t="shared" si="68"/>
        <v>0</v>
      </c>
      <c r="Q559">
        <f t="shared" si="64"/>
        <v>0</v>
      </c>
      <c r="R559" t="str">
        <f t="shared" si="69"/>
        <v>52-2</v>
      </c>
      <c r="S559">
        <f t="shared" si="70"/>
        <v>0</v>
      </c>
      <c r="T559">
        <f t="shared" si="71"/>
        <v>0</v>
      </c>
    </row>
    <row r="560" spans="1:20">
      <c r="A560" t="s">
        <v>1871</v>
      </c>
      <c r="C560" t="s">
        <v>3</v>
      </c>
      <c r="D560" t="s">
        <v>925</v>
      </c>
      <c r="E560">
        <v>1</v>
      </c>
      <c r="F560" t="s">
        <v>926</v>
      </c>
      <c r="G560">
        <v>9</v>
      </c>
      <c r="H560" t="s">
        <v>165</v>
      </c>
      <c r="I560" t="str">
        <f>VLOOKUP(A560&amp;"-"&amp;E560,Sheet2!$N$2:$O$578,2,FALSE)</f>
        <v>m</v>
      </c>
      <c r="J560">
        <f>VLOOKUP(A560&amp;"-"&amp;E560,Sheet4!$A$2:$J$578,10,FALSE)</f>
        <v>0.5363027979553403</v>
      </c>
      <c r="K560" t="s">
        <v>294</v>
      </c>
      <c r="L560">
        <f>VLOOKUP(A560&amp;"-"&amp;E560,Sheet4!$A$2:$J$578,9,FALSE)</f>
        <v>0.4636972020446597</v>
      </c>
      <c r="M560" t="str">
        <f t="shared" si="65"/>
        <v>--</v>
      </c>
      <c r="N560">
        <f t="shared" si="66"/>
        <v>53.63027979553403</v>
      </c>
      <c r="O560">
        <f t="shared" si="67"/>
        <v>0.79909396639916075</v>
      </c>
      <c r="P560">
        <f t="shared" si="68"/>
        <v>0.20090603360083925</v>
      </c>
      <c r="Q560">
        <f t="shared" si="64"/>
        <v>0.20090603360083925</v>
      </c>
      <c r="R560" t="str">
        <f t="shared" si="69"/>
        <v>ZZ-1</v>
      </c>
      <c r="S560" t="str">
        <f t="shared" si="70"/>
        <v>--</v>
      </c>
      <c r="T560">
        <f t="shared" si="71"/>
        <v>0.20090603360083925</v>
      </c>
    </row>
    <row r="561" spans="1:20">
      <c r="A561" t="s">
        <v>1871</v>
      </c>
      <c r="C561" t="s">
        <v>6</v>
      </c>
      <c r="D561" t="s">
        <v>925</v>
      </c>
      <c r="E561">
        <v>2</v>
      </c>
      <c r="F561" t="s">
        <v>927</v>
      </c>
      <c r="G561">
        <v>7</v>
      </c>
      <c r="H561" t="s">
        <v>178</v>
      </c>
      <c r="I561" t="str">
        <f>VLOOKUP(A561&amp;"-"&amp;E561,Sheet2!$N$2:$O$578,2,FALSE)</f>
        <v>m</v>
      </c>
      <c r="J561">
        <f>VLOOKUP(A561&amp;"-"&amp;E561,Sheet4!$A$2:$J$578,10,FALSE)</f>
        <v>0.52379930469118852</v>
      </c>
      <c r="K561" t="s">
        <v>34</v>
      </c>
      <c r="L561">
        <f>VLOOKUP(A561&amp;"-"&amp;E561,Sheet4!$A$2:$J$578,9,FALSE)</f>
        <v>0.47620069530881154</v>
      </c>
      <c r="M561">
        <f t="shared" si="65"/>
        <v>0</v>
      </c>
      <c r="N561">
        <f t="shared" si="66"/>
        <v>52.379930469118854</v>
      </c>
      <c r="O561">
        <f t="shared" si="67"/>
        <v>0.72934017423363284</v>
      </c>
      <c r="P561">
        <f t="shared" si="68"/>
        <v>0</v>
      </c>
      <c r="Q561">
        <f t="shared" si="64"/>
        <v>0</v>
      </c>
      <c r="R561" t="str">
        <f t="shared" si="69"/>
        <v>ZZ-2</v>
      </c>
      <c r="S561">
        <f t="shared" si="70"/>
        <v>0</v>
      </c>
      <c r="T561">
        <f t="shared" si="71"/>
        <v>0</v>
      </c>
    </row>
    <row r="562" spans="1:20">
      <c r="A562" t="s">
        <v>1871</v>
      </c>
      <c r="C562" t="s">
        <v>9</v>
      </c>
      <c r="D562" t="s">
        <v>925</v>
      </c>
      <c r="E562">
        <v>3</v>
      </c>
      <c r="F562" t="s">
        <v>928</v>
      </c>
      <c r="G562">
        <v>11</v>
      </c>
      <c r="H562" t="s">
        <v>629</v>
      </c>
      <c r="I562" t="str">
        <f>VLOOKUP(A562&amp;"-"&amp;E562,Sheet2!$N$2:$O$578,2,FALSE)</f>
        <v>f</v>
      </c>
      <c r="J562">
        <f>VLOOKUP(A562&amp;"-"&amp;E562,Sheet4!$A$2:$J$578,10,FALSE)</f>
        <v>0.46902318510072216</v>
      </c>
      <c r="K562" t="s">
        <v>294</v>
      </c>
      <c r="L562">
        <f>VLOOKUP(A562&amp;"-"&amp;E562,Sheet4!$A$2:$J$578,9,FALSE)</f>
        <v>0.53097681489927784</v>
      </c>
      <c r="M562">
        <f t="shared" si="65"/>
        <v>1</v>
      </c>
      <c r="N562">
        <f t="shared" si="66"/>
        <v>53.097681489927787</v>
      </c>
      <c r="O562">
        <f t="shared" si="67"/>
        <v>0.77288402844215065</v>
      </c>
      <c r="P562">
        <f t="shared" si="68"/>
        <v>1</v>
      </c>
      <c r="Q562">
        <f t="shared" si="64"/>
        <v>1</v>
      </c>
      <c r="R562" t="str">
        <f t="shared" si="69"/>
        <v>ZZ-3</v>
      </c>
      <c r="S562">
        <f t="shared" si="70"/>
        <v>1</v>
      </c>
      <c r="T562">
        <f t="shared" si="71"/>
        <v>1</v>
      </c>
    </row>
    <row r="563" spans="1:20">
      <c r="A563" t="s">
        <v>1871</v>
      </c>
      <c r="C563" t="s">
        <v>12</v>
      </c>
      <c r="D563" t="s">
        <v>925</v>
      </c>
      <c r="E563">
        <v>4</v>
      </c>
      <c r="F563" t="s">
        <v>929</v>
      </c>
      <c r="G563">
        <v>11</v>
      </c>
      <c r="H563" t="s">
        <v>930</v>
      </c>
      <c r="I563" t="str">
        <f>VLOOKUP(A563&amp;"-"&amp;E563,Sheet2!$N$2:$O$578,2,FALSE)</f>
        <v>f</v>
      </c>
      <c r="J563">
        <f>VLOOKUP(A563&amp;"-"&amp;E563,Sheet4!$A$2:$J$578,10,FALSE)</f>
        <v>0.53123048723991384</v>
      </c>
      <c r="K563" t="s">
        <v>34</v>
      </c>
      <c r="L563">
        <f>VLOOKUP(A563&amp;"-"&amp;E563,Sheet4!$A$2:$J$578,9,FALSE)</f>
        <v>0.46876951276008622</v>
      </c>
      <c r="M563" t="str">
        <f t="shared" si="65"/>
        <v>--</v>
      </c>
      <c r="N563">
        <f t="shared" si="66"/>
        <v>53.123048723991381</v>
      </c>
      <c r="O563">
        <f t="shared" si="67"/>
        <v>0.77423135910982288</v>
      </c>
      <c r="P563">
        <f t="shared" si="68"/>
        <v>0.77423135910982288</v>
      </c>
      <c r="Q563">
        <f t="shared" si="64"/>
        <v>0.77423135910982288</v>
      </c>
      <c r="R563" t="str">
        <f t="shared" si="69"/>
        <v>ZZ-4</v>
      </c>
      <c r="S563" t="str">
        <f t="shared" si="70"/>
        <v>--</v>
      </c>
      <c r="T563">
        <f t="shared" si="71"/>
        <v>0.77423135910982288</v>
      </c>
    </row>
    <row r="564" spans="1:20">
      <c r="A564" t="s">
        <v>1871</v>
      </c>
      <c r="C564" t="s">
        <v>15</v>
      </c>
      <c r="D564" t="s">
        <v>925</v>
      </c>
      <c r="E564">
        <v>5</v>
      </c>
      <c r="F564" t="s">
        <v>931</v>
      </c>
      <c r="G564">
        <v>9</v>
      </c>
      <c r="H564" t="s">
        <v>403</v>
      </c>
      <c r="I564" t="str">
        <f>VLOOKUP(A564&amp;"-"&amp;E564,Sheet2!$N$2:$O$578,2,FALSE)</f>
        <v>f</v>
      </c>
      <c r="J564">
        <f>VLOOKUP(A564&amp;"-"&amp;E564,Sheet4!$A$2:$J$578,10,FALSE)</f>
        <v>0.53400161681487468</v>
      </c>
      <c r="K564" t="s">
        <v>34</v>
      </c>
      <c r="L564">
        <f>VLOOKUP(A564&amp;"-"&amp;E564,Sheet4!$A$2:$J$578,9,FALSE)</f>
        <v>0.46599838318512532</v>
      </c>
      <c r="M564" t="str">
        <f t="shared" si="65"/>
        <v>--</v>
      </c>
      <c r="N564">
        <f t="shared" si="66"/>
        <v>53.400161681487468</v>
      </c>
      <c r="O564">
        <f t="shared" si="67"/>
        <v>0.7882755569353499</v>
      </c>
      <c r="P564">
        <f t="shared" si="68"/>
        <v>0.7882755569353499</v>
      </c>
      <c r="Q564">
        <f t="shared" si="64"/>
        <v>0.7882755569353499</v>
      </c>
      <c r="R564" t="str">
        <f t="shared" si="69"/>
        <v>ZZ-5</v>
      </c>
      <c r="S564" t="str">
        <f t="shared" si="70"/>
        <v>--</v>
      </c>
      <c r="T564">
        <f t="shared" si="71"/>
        <v>0.7882755569353499</v>
      </c>
    </row>
    <row r="565" spans="1:20">
      <c r="A565" t="s">
        <v>1871</v>
      </c>
      <c r="C565" t="s">
        <v>55</v>
      </c>
      <c r="D565" t="s">
        <v>925</v>
      </c>
      <c r="E565">
        <v>6</v>
      </c>
      <c r="F565" t="s">
        <v>932</v>
      </c>
      <c r="G565">
        <v>9</v>
      </c>
      <c r="H565" t="s">
        <v>724</v>
      </c>
      <c r="I565" t="str">
        <f>VLOOKUP(A565&amp;"-"&amp;E565,Sheet2!$N$2:$O$578,2,FALSE)</f>
        <v>f</v>
      </c>
      <c r="J565">
        <f>VLOOKUP(A565&amp;"-"&amp;E565,Sheet4!$A$2:$J$578,10,FALSE)</f>
        <v>0.62286447813036827</v>
      </c>
      <c r="K565" t="s">
        <v>294</v>
      </c>
      <c r="L565">
        <f>VLOOKUP(A565&amp;"-"&amp;E565,Sheet4!$A$2:$J$578,9,FALSE)</f>
        <v>0.37713552186963167</v>
      </c>
      <c r="M565">
        <f t="shared" si="65"/>
        <v>1</v>
      </c>
      <c r="N565">
        <f t="shared" si="66"/>
        <v>62.28644781303683</v>
      </c>
      <c r="O565">
        <f t="shared" si="67"/>
        <v>1</v>
      </c>
      <c r="P565">
        <f t="shared" si="68"/>
        <v>1</v>
      </c>
      <c r="Q565">
        <f t="shared" si="64"/>
        <v>1</v>
      </c>
      <c r="R565" t="str">
        <f t="shared" si="69"/>
        <v>ZZ-6</v>
      </c>
      <c r="S565">
        <f t="shared" si="70"/>
        <v>1</v>
      </c>
      <c r="T565">
        <f t="shared" si="71"/>
        <v>1</v>
      </c>
    </row>
    <row r="566" spans="1:20">
      <c r="A566" t="s">
        <v>1871</v>
      </c>
      <c r="C566" t="s">
        <v>58</v>
      </c>
      <c r="D566" t="s">
        <v>925</v>
      </c>
      <c r="E566">
        <v>7</v>
      </c>
      <c r="F566" t="s">
        <v>933</v>
      </c>
      <c r="G566">
        <v>6</v>
      </c>
      <c r="H566" t="s">
        <v>934</v>
      </c>
      <c r="I566" t="str">
        <f>VLOOKUP(A566&amp;"-"&amp;E566,Sheet2!$N$2:$O$578,2,FALSE)</f>
        <v>m</v>
      </c>
      <c r="J566">
        <f>VLOOKUP(A566&amp;"-"&amp;E566,Sheet4!$A$2:$J$578,10,FALSE)</f>
        <v>0.45338902082821497</v>
      </c>
      <c r="K566" t="s">
        <v>34</v>
      </c>
      <c r="L566">
        <f>VLOOKUP(A566&amp;"-"&amp;E566,Sheet4!$A$2:$J$578,9,FALSE)</f>
        <v>0.54661097917178503</v>
      </c>
      <c r="M566">
        <f t="shared" si="65"/>
        <v>0</v>
      </c>
      <c r="N566">
        <f t="shared" si="66"/>
        <v>54.661097917178502</v>
      </c>
      <c r="O566">
        <f t="shared" si="67"/>
        <v>0.84038426931875077</v>
      </c>
      <c r="P566">
        <f t="shared" si="68"/>
        <v>0</v>
      </c>
      <c r="Q566">
        <f t="shared" si="64"/>
        <v>0</v>
      </c>
      <c r="R566" t="str">
        <f t="shared" si="69"/>
        <v>ZZ-7</v>
      </c>
      <c r="S566">
        <f t="shared" si="70"/>
        <v>0</v>
      </c>
      <c r="T566">
        <f t="shared" si="71"/>
        <v>0</v>
      </c>
    </row>
    <row r="567" spans="1:20">
      <c r="A567" t="s">
        <v>1871</v>
      </c>
      <c r="C567" t="s">
        <v>60</v>
      </c>
      <c r="D567" t="s">
        <v>925</v>
      </c>
      <c r="E567">
        <v>8</v>
      </c>
      <c r="F567" t="s">
        <v>935</v>
      </c>
      <c r="G567">
        <v>8</v>
      </c>
      <c r="H567" t="s">
        <v>105</v>
      </c>
      <c r="I567" t="str">
        <f>VLOOKUP(A567&amp;"-"&amp;E567,Sheet2!$N$2:$O$578,2,FALSE)</f>
        <v>f</v>
      </c>
      <c r="J567">
        <f>VLOOKUP(A567&amp;"-"&amp;E567,Sheet4!$A$2:$J$578,10,FALSE)</f>
        <v>0.62907058899094359</v>
      </c>
      <c r="K567" t="s">
        <v>294</v>
      </c>
      <c r="L567">
        <f>VLOOKUP(A567&amp;"-"&amp;E567,Sheet4!$A$2:$J$578,9,FALSE)</f>
        <v>0.37092941100905646</v>
      </c>
      <c r="M567">
        <f t="shared" si="65"/>
        <v>1</v>
      </c>
      <c r="N567">
        <f t="shared" si="66"/>
        <v>62.907058899094359</v>
      </c>
      <c r="O567">
        <f t="shared" si="67"/>
        <v>1</v>
      </c>
      <c r="P567">
        <f t="shared" si="68"/>
        <v>1</v>
      </c>
      <c r="Q567">
        <f t="shared" si="64"/>
        <v>1</v>
      </c>
      <c r="R567" t="str">
        <f t="shared" si="69"/>
        <v>ZZ-8</v>
      </c>
      <c r="S567">
        <f t="shared" si="70"/>
        <v>1</v>
      </c>
      <c r="T567">
        <f t="shared" si="71"/>
        <v>1</v>
      </c>
    </row>
    <row r="568" spans="1:20">
      <c r="A568" t="s">
        <v>1871</v>
      </c>
      <c r="C568" t="s">
        <v>63</v>
      </c>
      <c r="D568" t="s">
        <v>925</v>
      </c>
      <c r="E568">
        <v>9</v>
      </c>
      <c r="F568" t="s">
        <v>936</v>
      </c>
      <c r="G568">
        <v>8</v>
      </c>
      <c r="H568" t="s">
        <v>937</v>
      </c>
      <c r="I568" t="str">
        <f>VLOOKUP(A568&amp;"-"&amp;E568,Sheet2!$N$2:$O$578,2,FALSE)</f>
        <v>f</v>
      </c>
      <c r="J568">
        <f>VLOOKUP(A568&amp;"-"&amp;E568,Sheet4!$A$2:$J$578,10,FALSE)</f>
        <v>0.3831732330966634</v>
      </c>
      <c r="K568" t="s">
        <v>294</v>
      </c>
      <c r="L568">
        <f>VLOOKUP(A568&amp;"-"&amp;E568,Sheet4!$A$2:$J$578,9,FALSE)</f>
        <v>0.6168267669033366</v>
      </c>
      <c r="M568">
        <f t="shared" si="65"/>
        <v>1</v>
      </c>
      <c r="N568">
        <f t="shared" si="66"/>
        <v>61.682676690333658</v>
      </c>
      <c r="O568">
        <f t="shared" si="67"/>
        <v>0.99217929619722067</v>
      </c>
      <c r="P568">
        <f t="shared" si="68"/>
        <v>1</v>
      </c>
      <c r="Q568">
        <f t="shared" si="64"/>
        <v>1</v>
      </c>
      <c r="R568" t="str">
        <f t="shared" si="69"/>
        <v>ZZ-9</v>
      </c>
      <c r="S568">
        <f t="shared" si="70"/>
        <v>1</v>
      </c>
      <c r="T568">
        <f t="shared" si="71"/>
        <v>1</v>
      </c>
    </row>
    <row r="569" spans="1:20">
      <c r="A569" t="s">
        <v>1871</v>
      </c>
      <c r="C569" t="s">
        <v>120</v>
      </c>
      <c r="D569" t="s">
        <v>925</v>
      </c>
      <c r="E569">
        <v>10</v>
      </c>
      <c r="F569" t="s">
        <v>938</v>
      </c>
      <c r="G569">
        <v>6</v>
      </c>
      <c r="H569" t="s">
        <v>102</v>
      </c>
      <c r="I569" t="str">
        <f>VLOOKUP(A569&amp;"-"&amp;E569,Sheet2!$N$2:$O$578,2,FALSE)</f>
        <v>m</v>
      </c>
      <c r="J569">
        <f>VLOOKUP(A569&amp;"-"&amp;E569,Sheet4!$A$2:$J$578,10,FALSE)</f>
        <v>0.55320928287685556</v>
      </c>
      <c r="K569" t="s">
        <v>34</v>
      </c>
      <c r="L569">
        <f>VLOOKUP(A569&amp;"-"&amp;E569,Sheet4!$A$2:$J$578,9,FALSE)</f>
        <v>0.44679071712314444</v>
      </c>
      <c r="M569">
        <f t="shared" si="65"/>
        <v>0</v>
      </c>
      <c r="N569">
        <f t="shared" si="66"/>
        <v>55.320928287685554</v>
      </c>
      <c r="O569">
        <f t="shared" si="67"/>
        <v>0.86225621297489097</v>
      </c>
      <c r="P569">
        <f t="shared" si="68"/>
        <v>0</v>
      </c>
      <c r="Q569">
        <f t="shared" si="64"/>
        <v>0</v>
      </c>
      <c r="R569" t="str">
        <f t="shared" si="69"/>
        <v>ZZ-10</v>
      </c>
      <c r="S569">
        <f t="shared" si="70"/>
        <v>0</v>
      </c>
      <c r="T569">
        <f t="shared" si="71"/>
        <v>0</v>
      </c>
    </row>
    <row r="570" spans="1:20">
      <c r="A570" t="s">
        <v>1871</v>
      </c>
      <c r="C570" t="s">
        <v>123</v>
      </c>
      <c r="D570" t="s">
        <v>925</v>
      </c>
      <c r="E570">
        <v>11</v>
      </c>
      <c r="F570" t="s">
        <v>939</v>
      </c>
      <c r="G570">
        <v>8</v>
      </c>
      <c r="H570" t="s">
        <v>309</v>
      </c>
      <c r="I570" t="str">
        <f>VLOOKUP(A570&amp;"-"&amp;E570,Sheet2!$N$2:$O$578,2,FALSE)</f>
        <v>m</v>
      </c>
      <c r="J570">
        <f>VLOOKUP(A570&amp;"-"&amp;E570,Sheet4!$A$2:$J$578,10,FALSE)</f>
        <v>0.57547634478289045</v>
      </c>
      <c r="K570" t="s">
        <v>34</v>
      </c>
      <c r="L570">
        <f>VLOOKUP(A570&amp;"-"&amp;E570,Sheet4!$A$2:$J$578,9,FALSE)</f>
        <v>0.42452365521710955</v>
      </c>
      <c r="M570">
        <f t="shared" si="65"/>
        <v>0</v>
      </c>
      <c r="N570">
        <f t="shared" si="66"/>
        <v>57.547634478289048</v>
      </c>
      <c r="O570">
        <f t="shared" si="67"/>
        <v>0.920007889845601</v>
      </c>
      <c r="P570">
        <f t="shared" si="68"/>
        <v>0</v>
      </c>
      <c r="Q570">
        <f t="shared" si="64"/>
        <v>0</v>
      </c>
      <c r="R570" t="str">
        <f t="shared" si="69"/>
        <v>ZZ-11</v>
      </c>
      <c r="S570">
        <f t="shared" si="70"/>
        <v>0</v>
      </c>
      <c r="T570">
        <f t="shared" si="71"/>
        <v>0</v>
      </c>
    </row>
    <row r="571" spans="1:20">
      <c r="A571" t="s">
        <v>1865</v>
      </c>
      <c r="C571" t="s">
        <v>3</v>
      </c>
      <c r="D571" t="s">
        <v>921</v>
      </c>
      <c r="E571">
        <v>1</v>
      </c>
      <c r="F571" t="s">
        <v>922</v>
      </c>
      <c r="G571">
        <v>5</v>
      </c>
      <c r="H571" t="s">
        <v>923</v>
      </c>
      <c r="I571" t="str">
        <f>VLOOKUP(A571&amp;"-"&amp;E571,Sheet2!$N$2:$O$578,2,FALSE)</f>
        <v>m</v>
      </c>
      <c r="J571">
        <f>VLOOKUP(A571&amp;"-"&amp;E571,Sheet4!$A$2:$J$578,10,FALSE)</f>
        <v>0.69120472008781564</v>
      </c>
      <c r="K571" t="s">
        <v>34</v>
      </c>
      <c r="L571">
        <f>VLOOKUP(A571&amp;"-"&amp;E571,Sheet4!$A$2:$J$578,9,FALSE)</f>
        <v>0.30879527991218442</v>
      </c>
      <c r="M571">
        <f t="shared" si="65"/>
        <v>0</v>
      </c>
      <c r="N571">
        <f t="shared" si="66"/>
        <v>69.120472008781562</v>
      </c>
      <c r="O571">
        <f t="shared" si="67"/>
        <v>1</v>
      </c>
      <c r="P571">
        <f t="shared" si="68"/>
        <v>0</v>
      </c>
      <c r="Q571">
        <f t="shared" si="64"/>
        <v>0</v>
      </c>
      <c r="R571" t="str">
        <f t="shared" si="69"/>
        <v>ZN-1</v>
      </c>
      <c r="S571">
        <f t="shared" si="70"/>
        <v>0</v>
      </c>
      <c r="T571">
        <f t="shared" si="71"/>
        <v>0</v>
      </c>
    </row>
    <row r="572" spans="1:20">
      <c r="A572" t="s">
        <v>1865</v>
      </c>
      <c r="C572" t="s">
        <v>6</v>
      </c>
      <c r="D572" t="s">
        <v>921</v>
      </c>
      <c r="E572">
        <v>2</v>
      </c>
      <c r="F572" t="s">
        <v>924</v>
      </c>
      <c r="G572">
        <v>5</v>
      </c>
      <c r="H572" t="s">
        <v>127</v>
      </c>
      <c r="I572" t="str">
        <f>VLOOKUP(A572&amp;"-"&amp;E572,Sheet2!$N$2:$O$578,2,FALSE)</f>
        <v>m</v>
      </c>
      <c r="J572">
        <f>VLOOKUP(A572&amp;"-"&amp;E572,Sheet4!$A$2:$J$578,10,FALSE)</f>
        <v>0.58115800526868444</v>
      </c>
      <c r="K572" t="s">
        <v>34</v>
      </c>
      <c r="L572">
        <f>VLOOKUP(A572&amp;"-"&amp;E572,Sheet4!$A$2:$J$578,9,FALSE)</f>
        <v>0.4188419947313155</v>
      </c>
      <c r="M572">
        <f t="shared" si="65"/>
        <v>0</v>
      </c>
      <c r="N572">
        <f t="shared" si="66"/>
        <v>58.115800526868441</v>
      </c>
      <c r="O572">
        <f t="shared" si="67"/>
        <v>0.93199788181189369</v>
      </c>
      <c r="P572">
        <f t="shared" si="68"/>
        <v>0</v>
      </c>
      <c r="Q572">
        <f t="shared" si="64"/>
        <v>0</v>
      </c>
      <c r="R572" t="str">
        <f t="shared" si="69"/>
        <v>ZN-2</v>
      </c>
      <c r="S572">
        <f t="shared" si="70"/>
        <v>0</v>
      </c>
      <c r="T572">
        <f t="shared" si="71"/>
        <v>0</v>
      </c>
    </row>
    <row r="573" spans="1:20">
      <c r="A573" t="s">
        <v>1866</v>
      </c>
      <c r="C573" t="s">
        <v>3</v>
      </c>
      <c r="D573" t="s">
        <v>919</v>
      </c>
      <c r="E573">
        <v>1</v>
      </c>
      <c r="F573" t="s">
        <v>435</v>
      </c>
      <c r="G573" t="e">
        <v>#VALUE!</v>
      </c>
      <c r="H573" t="e">
        <v>#VALUE!</v>
      </c>
      <c r="I573" t="str">
        <f>VLOOKUP(A573&amp;"-"&amp;E573,Sheet2!$N$2:$O$578,2,FALSE)</f>
        <v>f</v>
      </c>
      <c r="J573">
        <f>VLOOKUP(A573&amp;"-"&amp;E573,Sheet4!$A$2:$J$578,10,FALSE)</f>
        <v>0.55562236921226704</v>
      </c>
      <c r="K573" t="s">
        <v>34</v>
      </c>
      <c r="L573">
        <f>VLOOKUP(A573&amp;"-"&amp;E573,Sheet4!$A$2:$J$578,9,FALSE)</f>
        <v>0.44437763078773301</v>
      </c>
      <c r="M573" t="str">
        <f t="shared" si="65"/>
        <v>--</v>
      </c>
      <c r="N573">
        <f t="shared" si="66"/>
        <v>55.562236921226706</v>
      </c>
      <c r="O573">
        <f t="shared" si="67"/>
        <v>0.86958325803699754</v>
      </c>
      <c r="P573">
        <f t="shared" si="68"/>
        <v>0.86958325803699754</v>
      </c>
      <c r="Q573">
        <f t="shared" si="64"/>
        <v>0.86958325803699754</v>
      </c>
      <c r="R573" t="str">
        <f t="shared" si="69"/>
        <v>ZP-1</v>
      </c>
      <c r="S573" t="str">
        <f t="shared" si="70"/>
        <v>--</v>
      </c>
      <c r="T573">
        <f t="shared" si="71"/>
        <v>0.86958325803699754</v>
      </c>
    </row>
    <row r="574" spans="1:20">
      <c r="A574" t="s">
        <v>1866</v>
      </c>
      <c r="C574" t="s">
        <v>6</v>
      </c>
      <c r="D574" t="s">
        <v>919</v>
      </c>
      <c r="E574">
        <v>2</v>
      </c>
      <c r="F574" t="s">
        <v>920</v>
      </c>
      <c r="G574">
        <v>6</v>
      </c>
      <c r="H574" t="s">
        <v>236</v>
      </c>
      <c r="I574" t="str">
        <f>VLOOKUP(A574&amp;"-"&amp;E574,Sheet2!$N$2:$O$578,2,FALSE)</f>
        <v>m</v>
      </c>
      <c r="J574">
        <f>VLOOKUP(A574&amp;"-"&amp;E574,Sheet4!$A$2:$J$578,10,FALSE)</f>
        <v>0.52198107957707285</v>
      </c>
      <c r="K574" t="s">
        <v>34</v>
      </c>
      <c r="L574">
        <f>VLOOKUP(A574&amp;"-"&amp;E574,Sheet4!$A$2:$J$578,9,FALSE)</f>
        <v>0.4780189204229271</v>
      </c>
      <c r="M574">
        <f t="shared" si="65"/>
        <v>0</v>
      </c>
      <c r="N574">
        <f t="shared" si="66"/>
        <v>52.198107957707286</v>
      </c>
      <c r="O574">
        <f t="shared" si="67"/>
        <v>0.71621101962763745</v>
      </c>
      <c r="P574">
        <f t="shared" si="68"/>
        <v>0</v>
      </c>
      <c r="Q574">
        <f t="shared" si="64"/>
        <v>0</v>
      </c>
      <c r="R574" t="str">
        <f t="shared" si="69"/>
        <v>ZP-2</v>
      </c>
      <c r="S574">
        <f t="shared" si="70"/>
        <v>0</v>
      </c>
      <c r="T574">
        <f t="shared" si="71"/>
        <v>0</v>
      </c>
    </row>
    <row r="575" spans="1:20">
      <c r="A575" t="s">
        <v>1866</v>
      </c>
      <c r="C575" t="s">
        <v>9</v>
      </c>
      <c r="D575" t="s">
        <v>919</v>
      </c>
      <c r="E575">
        <v>3</v>
      </c>
      <c r="F575" t="s">
        <v>435</v>
      </c>
      <c r="G575" t="e">
        <v>#VALUE!</v>
      </c>
      <c r="H575" t="e">
        <v>#VALUE!</v>
      </c>
      <c r="I575" t="str">
        <f>VLOOKUP(A575&amp;"-"&amp;E575,Sheet2!$N$2:$O$578,2,FALSE)</f>
        <v>m</v>
      </c>
      <c r="J575">
        <f>VLOOKUP(A575&amp;"-"&amp;E575,Sheet4!$A$2:$J$578,10,FALSE)</f>
        <v>0.51621507791660814</v>
      </c>
      <c r="K575" t="s">
        <v>34</v>
      </c>
      <c r="L575">
        <f>VLOOKUP(A575&amp;"-"&amp;E575,Sheet4!$A$2:$J$578,9,FALSE)</f>
        <v>0.48378492208339186</v>
      </c>
      <c r="M575">
        <f t="shared" si="65"/>
        <v>0</v>
      </c>
      <c r="N575">
        <f t="shared" si="66"/>
        <v>51.621507791660818</v>
      </c>
      <c r="O575">
        <f t="shared" si="67"/>
        <v>0.66595048586570604</v>
      </c>
      <c r="P575">
        <f t="shared" si="68"/>
        <v>0</v>
      </c>
      <c r="Q575">
        <f t="shared" si="64"/>
        <v>0</v>
      </c>
      <c r="R575" t="str">
        <f t="shared" si="69"/>
        <v>ZP-3</v>
      </c>
      <c r="S575">
        <f t="shared" si="70"/>
        <v>0</v>
      </c>
      <c r="T575">
        <f t="shared" si="71"/>
        <v>0</v>
      </c>
    </row>
    <row r="576" spans="1:20">
      <c r="A576" t="s">
        <v>1870</v>
      </c>
      <c r="C576" t="s">
        <v>3</v>
      </c>
      <c r="D576" t="s">
        <v>916</v>
      </c>
      <c r="E576">
        <v>1</v>
      </c>
      <c r="F576" t="s">
        <v>917</v>
      </c>
      <c r="G576">
        <v>7</v>
      </c>
      <c r="H576" t="s">
        <v>31</v>
      </c>
      <c r="I576" t="str">
        <f>VLOOKUP(A576&amp;"-"&amp;E576,Sheet2!$N$2:$O$578,2,FALSE)</f>
        <v>m</v>
      </c>
      <c r="J576">
        <f>VLOOKUP(A576&amp;"-"&amp;E576,Sheet4!$A$2:$J$578,10,FALSE)</f>
        <v>0.59428992836072481</v>
      </c>
      <c r="K576" t="s">
        <v>34</v>
      </c>
      <c r="L576">
        <f>VLOOKUP(A576&amp;"-"&amp;E576,Sheet4!$A$2:$J$578,9,FALSE)</f>
        <v>0.40571007163927519</v>
      </c>
      <c r="M576">
        <f t="shared" si="65"/>
        <v>0</v>
      </c>
      <c r="N576">
        <f t="shared" si="66"/>
        <v>59.428992836072482</v>
      </c>
      <c r="O576">
        <f t="shared" si="67"/>
        <v>0.95677399016404474</v>
      </c>
      <c r="P576">
        <f t="shared" si="68"/>
        <v>0</v>
      </c>
      <c r="Q576">
        <f t="shared" si="64"/>
        <v>0</v>
      </c>
      <c r="R576" t="str">
        <f t="shared" si="69"/>
        <v>ZX-1</v>
      </c>
      <c r="S576">
        <f t="shared" si="70"/>
        <v>0</v>
      </c>
      <c r="T576">
        <f t="shared" si="71"/>
        <v>0</v>
      </c>
    </row>
    <row r="577" spans="1:20">
      <c r="A577" t="s">
        <v>1867</v>
      </c>
      <c r="C577" t="s">
        <v>3</v>
      </c>
      <c r="D577" t="s">
        <v>914</v>
      </c>
      <c r="E577">
        <v>1</v>
      </c>
      <c r="F577" t="s">
        <v>915</v>
      </c>
      <c r="G577">
        <v>9</v>
      </c>
      <c r="H577" t="s">
        <v>89</v>
      </c>
      <c r="I577" t="str">
        <f>VLOOKUP(A577&amp;"-"&amp;E577,Sheet2!$N$2:$O$578,2,FALSE)</f>
        <v>m</v>
      </c>
      <c r="J577">
        <f>VLOOKUP(A577&amp;"-"&amp;E577,Sheet4!$A$2:$J$578,10,FALSE)</f>
        <v>0.34693877551020408</v>
      </c>
      <c r="K577" t="s">
        <v>294</v>
      </c>
      <c r="L577">
        <f>VLOOKUP(A577&amp;"-"&amp;E577,Sheet4!$A$2:$J$578,9,FALSE)</f>
        <v>0.65306122448979587</v>
      </c>
      <c r="M577" t="str">
        <f t="shared" si="65"/>
        <v>--</v>
      </c>
      <c r="N577">
        <f t="shared" si="66"/>
        <v>65.306122448979593</v>
      </c>
      <c r="O577">
        <f t="shared" si="67"/>
        <v>1</v>
      </c>
      <c r="P577">
        <f t="shared" si="68"/>
        <v>1</v>
      </c>
      <c r="Q577">
        <f t="shared" si="64"/>
        <v>1</v>
      </c>
      <c r="R577" t="str">
        <f t="shared" si="69"/>
        <v>ZS-1</v>
      </c>
      <c r="S577" t="str">
        <f t="shared" si="70"/>
        <v>--</v>
      </c>
      <c r="T577">
        <f t="shared" si="71"/>
        <v>1</v>
      </c>
    </row>
    <row r="578" spans="1:20">
      <c r="A578" t="s">
        <v>1869</v>
      </c>
      <c r="C578" t="s">
        <v>3</v>
      </c>
      <c r="D578" t="s">
        <v>918</v>
      </c>
      <c r="E578">
        <v>1</v>
      </c>
      <c r="F578" t="s">
        <v>435</v>
      </c>
      <c r="G578" t="e">
        <v>#VALUE!</v>
      </c>
      <c r="H578" t="e">
        <v>#VALUE!</v>
      </c>
      <c r="I578" t="str">
        <f>VLOOKUP(A578&amp;"-"&amp;E578,Sheet2!$N$2:$O$578,2,FALSE)</f>
        <v>m</v>
      </c>
      <c r="J578">
        <f>VLOOKUP(A578&amp;"-"&amp;E578,Sheet4!$A$2:$J$578,10,FALSE)</f>
        <v>0.43935588713251589</v>
      </c>
      <c r="K578" t="s">
        <v>34</v>
      </c>
      <c r="L578">
        <f>VLOOKUP(A578&amp;"-"&amp;E578,Sheet4!$A$2:$J$578,9,FALSE)</f>
        <v>0.56064411286748417</v>
      </c>
      <c r="M578">
        <f t="shared" si="65"/>
        <v>0</v>
      </c>
      <c r="N578">
        <f t="shared" si="66"/>
        <v>56.064411286748417</v>
      </c>
      <c r="O578">
        <f t="shared" si="67"/>
        <v>0.88386267010544906</v>
      </c>
      <c r="P578">
        <f t="shared" si="68"/>
        <v>0</v>
      </c>
      <c r="Q578">
        <f>IF(ISNA(P578),"",P578)</f>
        <v>0</v>
      </c>
      <c r="R578" t="str">
        <f t="shared" si="69"/>
        <v>ZW-1</v>
      </c>
      <c r="S578">
        <f t="shared" si="70"/>
        <v>0</v>
      </c>
      <c r="T578">
        <f t="shared" si="71"/>
        <v>0</v>
      </c>
    </row>
    <row r="579" spans="1:20">
      <c r="Q579">
        <f>COUNTIF(Q2:Q578,"&gt;.5")</f>
        <v>166</v>
      </c>
    </row>
  </sheetData>
  <sortState ref="A2:L578">
    <sortCondition ref="D2:D578"/>
    <sortCondition ref="E2:E57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78"/>
  <sheetViews>
    <sheetView workbookViewId="0">
      <selection activeCell="C12" sqref="C12"/>
    </sheetView>
  </sheetViews>
  <sheetFormatPr defaultRowHeight="12.75"/>
  <cols>
    <col min="1" max="1" width="13.140625" bestFit="1" customWidth="1"/>
    <col min="2" max="2" width="17.28515625" bestFit="1" customWidth="1"/>
    <col min="3" max="3" width="20.5703125" bestFit="1" customWidth="1"/>
    <col min="4" max="4" width="27.7109375" bestFit="1" customWidth="1"/>
  </cols>
  <sheetData>
    <row r="1" spans="1:6">
      <c r="A1" t="s">
        <v>2530</v>
      </c>
      <c r="B1" t="s">
        <v>2534</v>
      </c>
      <c r="C1" t="s">
        <v>2535</v>
      </c>
      <c r="D1" t="s">
        <v>2937</v>
      </c>
    </row>
    <row r="2" spans="1:6">
      <c r="A2" t="s">
        <v>1953</v>
      </c>
      <c r="B2" t="s">
        <v>2531</v>
      </c>
      <c r="C2">
        <v>0</v>
      </c>
      <c r="D2" t="s">
        <v>2536</v>
      </c>
      <c r="E2">
        <v>46.2</v>
      </c>
      <c r="F2">
        <v>5.2166670000000002</v>
      </c>
    </row>
    <row r="3" spans="1:6">
      <c r="A3" t="s">
        <v>1954</v>
      </c>
      <c r="B3" t="s">
        <v>2531</v>
      </c>
      <c r="C3">
        <v>0</v>
      </c>
      <c r="D3" t="s">
        <v>2537</v>
      </c>
      <c r="E3">
        <v>45.825800000000001</v>
      </c>
      <c r="F3">
        <v>4.9543999999999997</v>
      </c>
    </row>
    <row r="4" spans="1:6">
      <c r="A4" t="s">
        <v>1955</v>
      </c>
      <c r="B4" t="s">
        <v>2531</v>
      </c>
      <c r="C4">
        <v>0</v>
      </c>
      <c r="D4" t="s">
        <v>2538</v>
      </c>
      <c r="E4">
        <v>46.1</v>
      </c>
      <c r="F4">
        <v>5.8166669999999998</v>
      </c>
    </row>
    <row r="5" spans="1:6">
      <c r="A5" t="s">
        <v>1956</v>
      </c>
      <c r="B5" t="s">
        <v>2531</v>
      </c>
      <c r="C5">
        <v>0</v>
      </c>
      <c r="D5" t="s">
        <v>2536</v>
      </c>
      <c r="E5">
        <v>46.2</v>
      </c>
      <c r="F5">
        <v>5.2166670000000002</v>
      </c>
    </row>
    <row r="6" spans="1:6">
      <c r="A6" t="s">
        <v>1957</v>
      </c>
      <c r="B6" t="s">
        <v>2533</v>
      </c>
      <c r="C6">
        <v>0.16550864948265254</v>
      </c>
      <c r="D6" t="s">
        <v>2539</v>
      </c>
      <c r="E6">
        <v>46.25</v>
      </c>
      <c r="F6">
        <v>5.6666670000000003</v>
      </c>
    </row>
    <row r="7" spans="1:6">
      <c r="A7" t="s">
        <v>1958</v>
      </c>
      <c r="B7" t="s">
        <v>2533</v>
      </c>
      <c r="C7">
        <v>0.15232154904461082</v>
      </c>
      <c r="D7" t="s">
        <v>2540</v>
      </c>
      <c r="E7">
        <v>49.566667000000002</v>
      </c>
      <c r="F7">
        <v>3.6166670000000001</v>
      </c>
    </row>
    <row r="8" spans="1:6">
      <c r="A8" t="s">
        <v>1959</v>
      </c>
      <c r="B8" t="s">
        <v>2533</v>
      </c>
      <c r="C8">
        <v>0.7422382574387173</v>
      </c>
      <c r="D8" t="s">
        <v>2541</v>
      </c>
      <c r="E8">
        <v>49.85</v>
      </c>
      <c r="F8">
        <v>3.2833329999999998</v>
      </c>
    </row>
    <row r="9" spans="1:6">
      <c r="A9" t="s">
        <v>1960</v>
      </c>
      <c r="B9" t="s">
        <v>2531</v>
      </c>
      <c r="C9">
        <v>0</v>
      </c>
      <c r="D9" t="s">
        <v>2542</v>
      </c>
      <c r="E9">
        <v>49.916666999999997</v>
      </c>
      <c r="F9">
        <v>4.0833329999999997</v>
      </c>
    </row>
    <row r="10" spans="1:6">
      <c r="A10" t="s">
        <v>1961</v>
      </c>
      <c r="B10" t="s">
        <v>2533</v>
      </c>
      <c r="C10">
        <v>0.20314143698287701</v>
      </c>
      <c r="D10" t="s">
        <v>2543</v>
      </c>
      <c r="E10">
        <v>49.366667</v>
      </c>
      <c r="F10">
        <v>3.3333330000000001</v>
      </c>
    </row>
    <row r="11" spans="1:6">
      <c r="A11" t="s">
        <v>1962</v>
      </c>
      <c r="B11" t="s">
        <v>2533</v>
      </c>
      <c r="C11">
        <v>0.67307836770735796</v>
      </c>
      <c r="D11" t="s">
        <v>2544</v>
      </c>
      <c r="E11">
        <v>49.05</v>
      </c>
      <c r="F11">
        <v>3.4</v>
      </c>
    </row>
    <row r="12" spans="1:6">
      <c r="A12" t="s">
        <v>1963</v>
      </c>
      <c r="B12" t="s">
        <v>2531</v>
      </c>
      <c r="C12">
        <v>0</v>
      </c>
      <c r="D12" t="s">
        <v>2545</v>
      </c>
      <c r="E12">
        <v>49.416666999999997</v>
      </c>
      <c r="F12">
        <v>3.6833330000000002</v>
      </c>
    </row>
    <row r="13" spans="1:6">
      <c r="A13" t="s">
        <v>1964</v>
      </c>
      <c r="B13" t="s">
        <v>2531</v>
      </c>
      <c r="C13">
        <v>0</v>
      </c>
      <c r="D13" t="s">
        <v>2546</v>
      </c>
      <c r="E13">
        <v>46.333333000000003</v>
      </c>
      <c r="F13">
        <v>2.6</v>
      </c>
    </row>
    <row r="14" spans="1:6">
      <c r="A14" t="s">
        <v>1965</v>
      </c>
      <c r="B14" t="s">
        <v>2531</v>
      </c>
      <c r="C14">
        <v>0</v>
      </c>
      <c r="D14" t="s">
        <v>2547</v>
      </c>
      <c r="E14">
        <v>46.116667</v>
      </c>
      <c r="F14">
        <v>3.4166669999999999</v>
      </c>
    </row>
    <row r="15" spans="1:6">
      <c r="A15" t="s">
        <v>1966</v>
      </c>
      <c r="B15" t="s">
        <v>2533</v>
      </c>
      <c r="C15">
        <v>0.31060847577223438</v>
      </c>
      <c r="D15" t="s">
        <v>2548</v>
      </c>
      <c r="E15">
        <v>44.093333000000001</v>
      </c>
      <c r="F15">
        <v>6.2363879999999998</v>
      </c>
    </row>
    <row r="16" spans="1:6">
      <c r="A16" t="s">
        <v>1967</v>
      </c>
      <c r="B16" t="s">
        <v>2531</v>
      </c>
      <c r="C16">
        <v>0</v>
      </c>
      <c r="D16" t="s">
        <v>2549</v>
      </c>
      <c r="E16">
        <v>43.833333000000003</v>
      </c>
      <c r="F16">
        <v>5.7833329999999998</v>
      </c>
    </row>
    <row r="17" spans="1:6">
      <c r="A17" t="s">
        <v>1968</v>
      </c>
      <c r="B17" t="s">
        <v>2533</v>
      </c>
      <c r="C17">
        <v>0.65380101568864857</v>
      </c>
      <c r="D17" t="s">
        <v>2550</v>
      </c>
      <c r="E17">
        <v>44.566667000000002</v>
      </c>
      <c r="F17">
        <v>6.0833329999999997</v>
      </c>
    </row>
    <row r="18" spans="1:6">
      <c r="A18" t="s">
        <v>1969</v>
      </c>
      <c r="B18" t="s">
        <v>2533</v>
      </c>
      <c r="C18">
        <v>0.5</v>
      </c>
      <c r="D18" t="s">
        <v>2551</v>
      </c>
      <c r="E18">
        <v>44.9</v>
      </c>
      <c r="F18">
        <v>6.65</v>
      </c>
    </row>
    <row r="19" spans="1:6">
      <c r="A19" t="s">
        <v>1970</v>
      </c>
      <c r="B19" t="s">
        <v>2531</v>
      </c>
      <c r="C19">
        <v>0</v>
      </c>
      <c r="D19" t="s">
        <v>2552</v>
      </c>
      <c r="E19">
        <v>43.7</v>
      </c>
      <c r="F19">
        <v>7.25</v>
      </c>
    </row>
    <row r="20" spans="1:6">
      <c r="A20" t="s">
        <v>1971</v>
      </c>
      <c r="B20" t="s">
        <v>2531</v>
      </c>
      <c r="C20">
        <v>0</v>
      </c>
      <c r="D20" t="s">
        <v>2553</v>
      </c>
      <c r="E20">
        <v>43.666666999999997</v>
      </c>
      <c r="F20">
        <v>6.9166670000000003</v>
      </c>
    </row>
    <row r="21" spans="1:6">
      <c r="A21" t="s">
        <v>1972</v>
      </c>
      <c r="B21" t="s">
        <v>2533</v>
      </c>
      <c r="C21">
        <v>3.555918028279581E-2</v>
      </c>
      <c r="D21" t="s">
        <v>2552</v>
      </c>
      <c r="E21">
        <v>43.7</v>
      </c>
      <c r="F21">
        <v>7.25</v>
      </c>
    </row>
    <row r="22" spans="1:6">
      <c r="A22" t="s">
        <v>1973</v>
      </c>
      <c r="B22" t="s">
        <v>2533</v>
      </c>
      <c r="C22">
        <v>0</v>
      </c>
      <c r="D22" t="s">
        <v>2554</v>
      </c>
      <c r="E22">
        <v>43.783332999999999</v>
      </c>
      <c r="F22">
        <v>7.5</v>
      </c>
    </row>
    <row r="23" spans="1:6">
      <c r="A23" t="s">
        <v>1974</v>
      </c>
      <c r="B23" t="s">
        <v>2531</v>
      </c>
      <c r="C23">
        <v>0</v>
      </c>
      <c r="D23" t="s">
        <v>2552</v>
      </c>
      <c r="E23">
        <v>43.7</v>
      </c>
      <c r="F23">
        <v>7.25</v>
      </c>
    </row>
    <row r="24" spans="1:6">
      <c r="A24" t="s">
        <v>1975</v>
      </c>
      <c r="B24" t="s">
        <v>2533</v>
      </c>
      <c r="C24">
        <v>0</v>
      </c>
      <c r="D24" t="s">
        <v>2555</v>
      </c>
      <c r="E24">
        <v>43.666666999999997</v>
      </c>
      <c r="F24">
        <v>7.15</v>
      </c>
    </row>
    <row r="25" spans="1:6">
      <c r="A25" t="s">
        <v>1976</v>
      </c>
      <c r="B25" t="s">
        <v>2531</v>
      </c>
      <c r="C25">
        <v>0</v>
      </c>
      <c r="D25" t="s">
        <v>2556</v>
      </c>
      <c r="E25">
        <v>43.583333000000003</v>
      </c>
      <c r="F25">
        <v>7.1166669999999996</v>
      </c>
    </row>
    <row r="26" spans="1:6">
      <c r="A26" t="s">
        <v>1977</v>
      </c>
      <c r="B26" t="s">
        <v>2533</v>
      </c>
      <c r="C26">
        <v>0</v>
      </c>
      <c r="D26" t="s">
        <v>2557</v>
      </c>
      <c r="E26">
        <v>43.55</v>
      </c>
      <c r="F26">
        <v>7.016667</v>
      </c>
    </row>
    <row r="27" spans="1:6">
      <c r="A27" t="s">
        <v>1978</v>
      </c>
      <c r="B27" t="s">
        <v>2532</v>
      </c>
      <c r="C27">
        <v>1</v>
      </c>
      <c r="D27" t="s">
        <v>2553</v>
      </c>
      <c r="E27">
        <v>43.666666999999997</v>
      </c>
      <c r="F27">
        <v>6.9166670000000003</v>
      </c>
    </row>
    <row r="28" spans="1:6">
      <c r="A28" t="s">
        <v>1979</v>
      </c>
      <c r="B28" t="s">
        <v>2531</v>
      </c>
      <c r="C28">
        <v>0</v>
      </c>
      <c r="D28" t="s">
        <v>2558</v>
      </c>
      <c r="E28">
        <v>44.733333000000002</v>
      </c>
      <c r="F28">
        <v>4.5999999999999996</v>
      </c>
    </row>
    <row r="29" spans="1:6">
      <c r="A29" t="s">
        <v>1980</v>
      </c>
      <c r="B29" t="s">
        <v>2531</v>
      </c>
      <c r="C29">
        <v>0</v>
      </c>
      <c r="D29" t="s">
        <v>2559</v>
      </c>
      <c r="E29">
        <v>45.233333000000002</v>
      </c>
      <c r="F29">
        <v>4.6666670000000003</v>
      </c>
    </row>
    <row r="30" spans="1:6">
      <c r="A30" t="s">
        <v>1981</v>
      </c>
      <c r="B30" t="s">
        <v>2533</v>
      </c>
      <c r="C30">
        <v>0.88065495396313831</v>
      </c>
      <c r="D30" t="s">
        <v>2560</v>
      </c>
      <c r="E30">
        <v>44.616667</v>
      </c>
      <c r="F30">
        <v>4.3833330000000004</v>
      </c>
    </row>
    <row r="31" spans="1:6">
      <c r="A31" t="s">
        <v>1982</v>
      </c>
      <c r="B31" t="s">
        <v>2532</v>
      </c>
      <c r="C31">
        <v>1</v>
      </c>
      <c r="D31" t="s">
        <v>2938</v>
      </c>
      <c r="E31">
        <v>49.466667000000001</v>
      </c>
      <c r="F31">
        <v>4.1166669999999996</v>
      </c>
    </row>
    <row r="32" spans="1:6">
      <c r="A32" t="s">
        <v>1983</v>
      </c>
      <c r="B32" t="s">
        <v>2531</v>
      </c>
      <c r="C32">
        <v>0</v>
      </c>
      <c r="D32" t="s">
        <v>2939</v>
      </c>
      <c r="E32">
        <v>49.983333000000002</v>
      </c>
      <c r="F32">
        <v>4.7</v>
      </c>
    </row>
    <row r="33" spans="1:6">
      <c r="A33" t="s">
        <v>1984</v>
      </c>
      <c r="B33" t="s">
        <v>2533</v>
      </c>
      <c r="C33">
        <v>0.5</v>
      </c>
      <c r="D33" t="s">
        <v>2940</v>
      </c>
      <c r="E33">
        <v>49.483333000000002</v>
      </c>
      <c r="F33">
        <v>4.5833329999999997</v>
      </c>
    </row>
    <row r="34" spans="1:6">
      <c r="A34" t="s">
        <v>1985</v>
      </c>
      <c r="B34" t="s">
        <v>2532</v>
      </c>
      <c r="C34">
        <v>1</v>
      </c>
      <c r="D34" t="s">
        <v>2561</v>
      </c>
      <c r="E34">
        <v>42.966667000000001</v>
      </c>
      <c r="F34">
        <v>1.6</v>
      </c>
    </row>
    <row r="35" spans="1:6">
      <c r="A35" t="s">
        <v>1986</v>
      </c>
      <c r="B35" t="s">
        <v>2531</v>
      </c>
      <c r="C35">
        <v>0</v>
      </c>
      <c r="D35" t="s">
        <v>2562</v>
      </c>
      <c r="E35">
        <v>43.116667</v>
      </c>
      <c r="F35">
        <v>1.6</v>
      </c>
    </row>
    <row r="36" spans="1:6">
      <c r="A36" t="s">
        <v>1987</v>
      </c>
      <c r="B36" t="s">
        <v>2531</v>
      </c>
      <c r="C36">
        <v>0</v>
      </c>
      <c r="D36" t="s">
        <v>2563</v>
      </c>
      <c r="E36">
        <v>48.3</v>
      </c>
      <c r="F36">
        <v>4.0833329999999997</v>
      </c>
    </row>
    <row r="37" spans="1:6">
      <c r="A37" t="s">
        <v>1988</v>
      </c>
      <c r="B37" t="s">
        <v>2531</v>
      </c>
      <c r="C37">
        <v>0</v>
      </c>
      <c r="D37" t="s">
        <v>2563</v>
      </c>
      <c r="E37">
        <v>48.3</v>
      </c>
      <c r="F37">
        <v>4.0833329999999997</v>
      </c>
    </row>
    <row r="38" spans="1:6">
      <c r="A38" t="s">
        <v>1989</v>
      </c>
      <c r="B38" t="s">
        <v>2533</v>
      </c>
      <c r="C38">
        <v>0.22502120376569901</v>
      </c>
      <c r="D38" t="s">
        <v>2563</v>
      </c>
      <c r="E38">
        <v>48.3</v>
      </c>
      <c r="F38">
        <v>4.0833329999999997</v>
      </c>
    </row>
    <row r="39" spans="1:6">
      <c r="A39" t="s">
        <v>1990</v>
      </c>
      <c r="B39" t="s">
        <v>2533</v>
      </c>
      <c r="C39">
        <v>8.3910311853154673E-2</v>
      </c>
      <c r="D39" t="s">
        <v>2564</v>
      </c>
      <c r="E39">
        <v>43.216667000000001</v>
      </c>
      <c r="F39">
        <v>2.35</v>
      </c>
    </row>
    <row r="40" spans="1:6">
      <c r="A40" t="s">
        <v>1991</v>
      </c>
      <c r="B40" t="s">
        <v>2533</v>
      </c>
      <c r="C40">
        <v>0.78729545306320048</v>
      </c>
      <c r="D40" t="s">
        <v>2565</v>
      </c>
      <c r="E40">
        <v>43.183332999999998</v>
      </c>
      <c r="F40">
        <v>3</v>
      </c>
    </row>
    <row r="41" spans="1:6">
      <c r="A41" t="s">
        <v>1992</v>
      </c>
      <c r="B41" t="s">
        <v>2531</v>
      </c>
      <c r="C41">
        <v>0</v>
      </c>
      <c r="D41" t="s">
        <v>2564</v>
      </c>
      <c r="E41">
        <v>43.216667000000001</v>
      </c>
      <c r="F41">
        <v>2.35</v>
      </c>
    </row>
    <row r="42" spans="1:6">
      <c r="A42" t="s">
        <v>1993</v>
      </c>
      <c r="B42" t="s">
        <v>2533</v>
      </c>
      <c r="C42">
        <v>0.5</v>
      </c>
      <c r="D42" t="s">
        <v>2566</v>
      </c>
      <c r="E42">
        <v>44.333333000000003</v>
      </c>
      <c r="F42">
        <v>2.5666669999999998</v>
      </c>
    </row>
    <row r="43" spans="1:6">
      <c r="A43" t="s">
        <v>1994</v>
      </c>
      <c r="B43" t="s">
        <v>2533</v>
      </c>
      <c r="C43">
        <v>0.97777753034320414</v>
      </c>
      <c r="D43" t="s">
        <v>2941</v>
      </c>
      <c r="E43">
        <v>44.6</v>
      </c>
      <c r="F43">
        <v>2.4</v>
      </c>
    </row>
    <row r="44" spans="1:6">
      <c r="A44" t="s">
        <v>1995</v>
      </c>
      <c r="B44" t="s">
        <v>2533</v>
      </c>
      <c r="C44">
        <v>0.784472282853099</v>
      </c>
      <c r="D44" t="s">
        <v>2942</v>
      </c>
      <c r="E44">
        <v>44.1</v>
      </c>
      <c r="F44">
        <v>3.0833330000000001</v>
      </c>
    </row>
    <row r="45" spans="1:6">
      <c r="A45" t="s">
        <v>1996</v>
      </c>
      <c r="B45" t="s">
        <v>2533</v>
      </c>
      <c r="C45">
        <v>0.87585130168323211</v>
      </c>
      <c r="D45" t="s">
        <v>2943</v>
      </c>
      <c r="E45">
        <v>43.3</v>
      </c>
      <c r="F45">
        <v>5.4</v>
      </c>
    </row>
    <row r="46" spans="1:6">
      <c r="A46" t="s">
        <v>1997</v>
      </c>
      <c r="B46" t="s">
        <v>2531</v>
      </c>
      <c r="C46">
        <v>0</v>
      </c>
      <c r="D46" t="s">
        <v>2943</v>
      </c>
      <c r="E46">
        <v>43.3</v>
      </c>
      <c r="F46">
        <v>5.4</v>
      </c>
    </row>
    <row r="47" spans="1:6">
      <c r="A47" t="s">
        <v>1998</v>
      </c>
      <c r="B47" t="s">
        <v>2532</v>
      </c>
      <c r="C47">
        <v>1</v>
      </c>
      <c r="D47" t="s">
        <v>2943</v>
      </c>
      <c r="E47">
        <v>43.3</v>
      </c>
      <c r="F47">
        <v>5.4</v>
      </c>
    </row>
    <row r="48" spans="1:6">
      <c r="A48" t="s">
        <v>1999</v>
      </c>
      <c r="B48" t="s">
        <v>2533</v>
      </c>
      <c r="C48">
        <v>0</v>
      </c>
      <c r="D48" t="s">
        <v>2943</v>
      </c>
      <c r="E48">
        <v>43.3</v>
      </c>
      <c r="F48">
        <v>5.4</v>
      </c>
    </row>
    <row r="49" spans="1:6">
      <c r="A49" t="s">
        <v>2000</v>
      </c>
      <c r="B49" t="s">
        <v>2533</v>
      </c>
      <c r="C49">
        <v>0.5</v>
      </c>
      <c r="D49" t="s">
        <v>2943</v>
      </c>
      <c r="E49">
        <v>43.3</v>
      </c>
      <c r="F49">
        <v>5.4</v>
      </c>
    </row>
    <row r="50" spans="1:6">
      <c r="A50" t="s">
        <v>2001</v>
      </c>
      <c r="B50" t="s">
        <v>2531</v>
      </c>
      <c r="C50">
        <v>0</v>
      </c>
      <c r="D50" t="s">
        <v>2943</v>
      </c>
      <c r="E50">
        <v>43.3</v>
      </c>
      <c r="F50">
        <v>5.4</v>
      </c>
    </row>
    <row r="51" spans="1:6">
      <c r="A51" t="s">
        <v>2002</v>
      </c>
      <c r="B51" t="s">
        <v>2533</v>
      </c>
      <c r="C51">
        <v>0</v>
      </c>
      <c r="D51" t="s">
        <v>2943</v>
      </c>
      <c r="E51">
        <v>43.3</v>
      </c>
      <c r="F51">
        <v>5.4</v>
      </c>
    </row>
    <row r="52" spans="1:6">
      <c r="A52" t="s">
        <v>2003</v>
      </c>
      <c r="B52" t="s">
        <v>2531</v>
      </c>
      <c r="C52">
        <v>0</v>
      </c>
      <c r="D52" t="s">
        <v>2567</v>
      </c>
      <c r="E52">
        <v>43.633333</v>
      </c>
      <c r="F52">
        <v>5.0999999999999996</v>
      </c>
    </row>
    <row r="53" spans="1:6">
      <c r="A53" t="s">
        <v>2004</v>
      </c>
      <c r="B53" t="s">
        <v>2531</v>
      </c>
      <c r="C53">
        <v>0</v>
      </c>
      <c r="D53" t="s">
        <v>2568</v>
      </c>
      <c r="E53">
        <v>43.283332999999999</v>
      </c>
      <c r="F53">
        <v>5.5666669999999998</v>
      </c>
    </row>
    <row r="54" spans="1:6">
      <c r="A54" t="s">
        <v>2005</v>
      </c>
      <c r="B54" t="s">
        <v>2531</v>
      </c>
      <c r="C54">
        <v>0</v>
      </c>
      <c r="D54" t="s">
        <v>2569</v>
      </c>
      <c r="E54">
        <v>43.333333000000003</v>
      </c>
      <c r="F54">
        <v>5.483333</v>
      </c>
    </row>
    <row r="55" spans="1:6">
      <c r="A55" t="s">
        <v>2006</v>
      </c>
      <c r="B55" t="s">
        <v>2533</v>
      </c>
      <c r="C55">
        <v>0.11130156679239067</v>
      </c>
      <c r="D55" t="s">
        <v>2570</v>
      </c>
      <c r="E55">
        <v>43.533332999999999</v>
      </c>
      <c r="F55">
        <v>5.4333330000000002</v>
      </c>
    </row>
    <row r="56" spans="1:6">
      <c r="A56" t="s">
        <v>2007</v>
      </c>
      <c r="B56" t="s">
        <v>2531</v>
      </c>
      <c r="C56">
        <v>0</v>
      </c>
      <c r="D56" t="s">
        <v>2571</v>
      </c>
      <c r="E56">
        <v>44.433332999999998</v>
      </c>
      <c r="F56">
        <v>5.9333330000000002</v>
      </c>
    </row>
    <row r="57" spans="1:6">
      <c r="A57" t="s">
        <v>2008</v>
      </c>
      <c r="B57" t="s">
        <v>2533</v>
      </c>
      <c r="C57">
        <v>0.14412724200637739</v>
      </c>
      <c r="D57" t="s">
        <v>2572</v>
      </c>
      <c r="E57">
        <v>43.4</v>
      </c>
      <c r="F57">
        <v>5.05</v>
      </c>
    </row>
    <row r="58" spans="1:6">
      <c r="A58" t="s">
        <v>2009</v>
      </c>
      <c r="B58" t="s">
        <v>2533</v>
      </c>
      <c r="C58">
        <v>0.76786812140507532</v>
      </c>
      <c r="D58" t="s">
        <v>2570</v>
      </c>
      <c r="E58">
        <v>43.533332999999999</v>
      </c>
      <c r="F58">
        <v>5.4333330000000002</v>
      </c>
    </row>
    <row r="59" spans="1:6">
      <c r="A59" t="s">
        <v>2010</v>
      </c>
      <c r="B59" t="s">
        <v>2533</v>
      </c>
      <c r="C59">
        <v>2.8047829358793575E-2</v>
      </c>
      <c r="D59" t="s">
        <v>2573</v>
      </c>
      <c r="E59">
        <v>43.883333</v>
      </c>
      <c r="F59">
        <v>4.8499999999999996</v>
      </c>
    </row>
    <row r="60" spans="1:6">
      <c r="A60" t="s">
        <v>2011</v>
      </c>
      <c r="B60" t="s">
        <v>2531</v>
      </c>
      <c r="C60">
        <v>0</v>
      </c>
      <c r="D60" t="s">
        <v>2574</v>
      </c>
      <c r="E60">
        <v>43.666666999999997</v>
      </c>
      <c r="F60">
        <v>4.6333330000000004</v>
      </c>
    </row>
    <row r="61" spans="1:6">
      <c r="A61" t="s">
        <v>2012</v>
      </c>
      <c r="B61" t="s">
        <v>2531</v>
      </c>
      <c r="C61">
        <v>0</v>
      </c>
      <c r="D61" t="s">
        <v>2575</v>
      </c>
      <c r="E61">
        <v>49.183332999999998</v>
      </c>
      <c r="F61">
        <v>-0.35</v>
      </c>
    </row>
    <row r="62" spans="1:6">
      <c r="A62" t="s">
        <v>2013</v>
      </c>
      <c r="B62" t="s">
        <v>2532</v>
      </c>
      <c r="C62">
        <v>1</v>
      </c>
      <c r="D62" t="s">
        <v>2575</v>
      </c>
      <c r="E62">
        <v>49.183332999999998</v>
      </c>
      <c r="F62">
        <v>-0.35</v>
      </c>
    </row>
    <row r="63" spans="1:6">
      <c r="A63" t="s">
        <v>2014</v>
      </c>
      <c r="B63" t="s">
        <v>2533</v>
      </c>
      <c r="C63">
        <v>0.64154607399480268</v>
      </c>
      <c r="D63" t="s">
        <v>2944</v>
      </c>
      <c r="E63">
        <v>49.15</v>
      </c>
      <c r="F63">
        <v>0.23333300000000001</v>
      </c>
    </row>
    <row r="64" spans="1:6">
      <c r="A64" t="s">
        <v>2015</v>
      </c>
      <c r="B64" t="s">
        <v>2532</v>
      </c>
      <c r="C64">
        <v>1</v>
      </c>
      <c r="D64" t="s">
        <v>2945</v>
      </c>
      <c r="E64">
        <v>49.416666999999997</v>
      </c>
      <c r="F64">
        <v>0.23333300000000001</v>
      </c>
    </row>
    <row r="65" spans="1:6">
      <c r="A65" t="s">
        <v>2016</v>
      </c>
      <c r="B65" t="s">
        <v>2533</v>
      </c>
      <c r="C65">
        <v>0.5</v>
      </c>
      <c r="D65" t="s">
        <v>2576</v>
      </c>
      <c r="E65">
        <v>49.266666999999998</v>
      </c>
      <c r="F65">
        <v>-0.7</v>
      </c>
    </row>
    <row r="66" spans="1:6">
      <c r="A66" t="s">
        <v>2017</v>
      </c>
      <c r="B66" t="s">
        <v>2531</v>
      </c>
      <c r="C66">
        <v>0</v>
      </c>
      <c r="D66" t="s">
        <v>2577</v>
      </c>
      <c r="E66">
        <v>48.833333000000003</v>
      </c>
      <c r="F66">
        <v>-0.88333300000000003</v>
      </c>
    </row>
    <row r="67" spans="1:6">
      <c r="A67" t="s">
        <v>2018</v>
      </c>
      <c r="B67" t="s">
        <v>2531</v>
      </c>
      <c r="C67">
        <v>0</v>
      </c>
      <c r="D67" t="s">
        <v>2578</v>
      </c>
      <c r="E67">
        <v>44.916666999999997</v>
      </c>
      <c r="F67">
        <v>2.4500000000000002</v>
      </c>
    </row>
    <row r="68" spans="1:6">
      <c r="A68" t="s">
        <v>2019</v>
      </c>
      <c r="B68" t="s">
        <v>2531</v>
      </c>
      <c r="C68">
        <v>0</v>
      </c>
      <c r="D68" t="s">
        <v>2579</v>
      </c>
      <c r="E68">
        <v>45.7</v>
      </c>
      <c r="F68">
        <v>3.516667</v>
      </c>
    </row>
    <row r="69" spans="1:6">
      <c r="A69" t="s">
        <v>2020</v>
      </c>
      <c r="B69" t="s">
        <v>2532</v>
      </c>
      <c r="C69">
        <v>1</v>
      </c>
      <c r="D69" t="s">
        <v>2580</v>
      </c>
      <c r="E69">
        <v>45.65</v>
      </c>
      <c r="F69">
        <v>0.15</v>
      </c>
    </row>
    <row r="70" spans="1:6">
      <c r="A70" t="s">
        <v>2021</v>
      </c>
      <c r="B70" t="s">
        <v>2533</v>
      </c>
      <c r="C70">
        <v>0.84597769196079931</v>
      </c>
      <c r="D70" t="s">
        <v>2581</v>
      </c>
      <c r="E70">
        <v>45.7</v>
      </c>
      <c r="F70">
        <v>-0.33333299999999999</v>
      </c>
    </row>
    <row r="71" spans="1:6">
      <c r="A71" t="s">
        <v>2022</v>
      </c>
      <c r="B71" t="s">
        <v>2531</v>
      </c>
      <c r="C71">
        <v>0</v>
      </c>
      <c r="D71" t="s">
        <v>2582</v>
      </c>
      <c r="E71">
        <v>43.2</v>
      </c>
      <c r="F71">
        <v>1.516667</v>
      </c>
    </row>
    <row r="72" spans="1:6">
      <c r="A72" t="s">
        <v>2023</v>
      </c>
      <c r="B72" t="s">
        <v>2532</v>
      </c>
      <c r="C72">
        <v>1</v>
      </c>
      <c r="D72" t="s">
        <v>2583</v>
      </c>
      <c r="E72">
        <v>46.166666999999997</v>
      </c>
      <c r="F72">
        <v>-1.1499999999999999</v>
      </c>
    </row>
    <row r="73" spans="1:6">
      <c r="A73" t="s">
        <v>2024</v>
      </c>
      <c r="B73" t="s">
        <v>2533</v>
      </c>
      <c r="C73">
        <v>0.85852553895181982</v>
      </c>
      <c r="D73" t="s">
        <v>2584</v>
      </c>
      <c r="E73">
        <v>45.933332999999998</v>
      </c>
      <c r="F73">
        <v>-0.98333300000000001</v>
      </c>
    </row>
    <row r="74" spans="1:6">
      <c r="A74" t="s">
        <v>2025</v>
      </c>
      <c r="B74" t="s">
        <v>2533</v>
      </c>
      <c r="C74">
        <v>0.8414900224864249</v>
      </c>
      <c r="D74" t="s">
        <v>2585</v>
      </c>
      <c r="E74">
        <v>45.75</v>
      </c>
      <c r="F74">
        <v>-0.63333300000000003</v>
      </c>
    </row>
    <row r="75" spans="1:6">
      <c r="A75" t="s">
        <v>2026</v>
      </c>
      <c r="B75" t="s">
        <v>2533</v>
      </c>
      <c r="C75">
        <v>0.30701990377523769</v>
      </c>
      <c r="D75" t="s">
        <v>2586</v>
      </c>
      <c r="E75">
        <v>45.633333</v>
      </c>
      <c r="F75">
        <v>-1.0333330000000001</v>
      </c>
    </row>
    <row r="76" spans="1:6">
      <c r="A76" t="s">
        <v>2027</v>
      </c>
      <c r="B76" t="s">
        <v>2531</v>
      </c>
      <c r="C76">
        <v>0</v>
      </c>
      <c r="D76" t="s">
        <v>2586</v>
      </c>
      <c r="E76">
        <v>45.633333</v>
      </c>
      <c r="F76">
        <v>-1.0333330000000001</v>
      </c>
    </row>
    <row r="77" spans="1:6">
      <c r="A77" t="s">
        <v>2028</v>
      </c>
      <c r="B77" t="s">
        <v>2533</v>
      </c>
      <c r="C77">
        <v>0.5</v>
      </c>
      <c r="D77" t="s">
        <v>2587</v>
      </c>
      <c r="E77">
        <v>47.083333000000003</v>
      </c>
      <c r="F77">
        <v>2.4</v>
      </c>
    </row>
    <row r="78" spans="1:6">
      <c r="A78" t="s">
        <v>2029</v>
      </c>
      <c r="B78" t="s">
        <v>2532</v>
      </c>
      <c r="C78">
        <v>1</v>
      </c>
      <c r="D78" t="s">
        <v>2587</v>
      </c>
      <c r="E78">
        <v>47.083333000000003</v>
      </c>
      <c r="F78">
        <v>2.4</v>
      </c>
    </row>
    <row r="79" spans="1:6">
      <c r="A79" t="s">
        <v>2030</v>
      </c>
      <c r="B79" t="s">
        <v>2531</v>
      </c>
      <c r="C79">
        <v>0</v>
      </c>
      <c r="D79" t="s">
        <v>2587</v>
      </c>
      <c r="E79">
        <v>47.083333000000003</v>
      </c>
      <c r="F79">
        <v>2.4</v>
      </c>
    </row>
    <row r="80" spans="1:6">
      <c r="A80" t="s">
        <v>2031</v>
      </c>
      <c r="B80" t="s">
        <v>2533</v>
      </c>
      <c r="C80">
        <v>1</v>
      </c>
      <c r="D80" t="s">
        <v>2588</v>
      </c>
      <c r="E80">
        <v>45.266666999999998</v>
      </c>
      <c r="F80">
        <v>1.766667</v>
      </c>
    </row>
    <row r="81" spans="1:6">
      <c r="A81" t="s">
        <v>2032</v>
      </c>
      <c r="B81" t="s">
        <v>2531</v>
      </c>
      <c r="C81">
        <v>0</v>
      </c>
      <c r="D81" t="s">
        <v>2589</v>
      </c>
      <c r="E81">
        <v>45.15</v>
      </c>
      <c r="F81">
        <v>1.5333330000000001</v>
      </c>
    </row>
    <row r="82" spans="1:6">
      <c r="A82" t="s">
        <v>2505</v>
      </c>
      <c r="B82" t="s">
        <v>2531</v>
      </c>
      <c r="C82">
        <v>0</v>
      </c>
      <c r="D82" t="s">
        <v>2919</v>
      </c>
      <c r="E82">
        <v>41.916666999999997</v>
      </c>
      <c r="F82">
        <v>8.733333</v>
      </c>
    </row>
    <row r="83" spans="1:6">
      <c r="A83" t="s">
        <v>2506</v>
      </c>
      <c r="B83" t="s">
        <v>2531</v>
      </c>
      <c r="C83">
        <v>0</v>
      </c>
      <c r="D83" t="s">
        <v>2919</v>
      </c>
      <c r="E83">
        <v>41.916666999999997</v>
      </c>
      <c r="F83">
        <v>8.733333</v>
      </c>
    </row>
    <row r="84" spans="1:6">
      <c r="A84" t="s">
        <v>2507</v>
      </c>
      <c r="B84" t="s">
        <v>2531</v>
      </c>
      <c r="C84">
        <v>0</v>
      </c>
      <c r="D84" t="s">
        <v>2920</v>
      </c>
      <c r="E84">
        <v>42.7</v>
      </c>
      <c r="F84">
        <v>9.4499999999999993</v>
      </c>
    </row>
    <row r="85" spans="1:6">
      <c r="A85" t="s">
        <v>2508</v>
      </c>
      <c r="B85" t="s">
        <v>2533</v>
      </c>
      <c r="C85">
        <v>0.8014758892806616</v>
      </c>
      <c r="D85" t="s">
        <v>2921</v>
      </c>
      <c r="E85">
        <v>42.3</v>
      </c>
      <c r="F85">
        <v>9.15</v>
      </c>
    </row>
    <row r="86" spans="1:6">
      <c r="A86" t="s">
        <v>2033</v>
      </c>
      <c r="B86" t="s">
        <v>2531</v>
      </c>
      <c r="C86">
        <v>0</v>
      </c>
      <c r="D86" t="s">
        <v>2590</v>
      </c>
      <c r="E86">
        <v>47.316667000000002</v>
      </c>
      <c r="F86">
        <v>5.016667</v>
      </c>
    </row>
    <row r="87" spans="1:6">
      <c r="A87" t="s">
        <v>2034</v>
      </c>
      <c r="B87" t="s">
        <v>2531</v>
      </c>
      <c r="C87">
        <v>0</v>
      </c>
      <c r="D87" t="s">
        <v>2590</v>
      </c>
      <c r="E87">
        <v>47.316667000000002</v>
      </c>
      <c r="F87">
        <v>5.016667</v>
      </c>
    </row>
    <row r="88" spans="1:6">
      <c r="A88" t="s">
        <v>2035</v>
      </c>
      <c r="B88" t="s">
        <v>2532</v>
      </c>
      <c r="C88">
        <v>1</v>
      </c>
      <c r="D88" t="s">
        <v>2590</v>
      </c>
      <c r="E88">
        <v>47.316667000000002</v>
      </c>
      <c r="F88">
        <v>5.016667</v>
      </c>
    </row>
    <row r="89" spans="1:6">
      <c r="A89" t="s">
        <v>2036</v>
      </c>
      <c r="B89" t="s">
        <v>2531</v>
      </c>
      <c r="C89">
        <v>0</v>
      </c>
      <c r="D89" t="s">
        <v>2591</v>
      </c>
      <c r="E89">
        <v>47.616667</v>
      </c>
      <c r="F89">
        <v>4.3333329999999997</v>
      </c>
    </row>
    <row r="90" spans="1:6">
      <c r="A90" t="s">
        <v>2037</v>
      </c>
      <c r="B90" t="s">
        <v>2533</v>
      </c>
      <c r="C90">
        <v>0.1205593871328845</v>
      </c>
      <c r="D90" t="s">
        <v>2592</v>
      </c>
      <c r="E90">
        <v>47.033332999999999</v>
      </c>
      <c r="F90">
        <v>4.8333329999999997</v>
      </c>
    </row>
    <row r="91" spans="1:6">
      <c r="A91" t="s">
        <v>2038</v>
      </c>
      <c r="B91" t="s">
        <v>2533</v>
      </c>
      <c r="C91">
        <v>1.2310204435315719E-2</v>
      </c>
      <c r="D91" t="s">
        <v>2593</v>
      </c>
      <c r="E91">
        <v>48.516666999999998</v>
      </c>
      <c r="F91">
        <v>-2.7833329999999998</v>
      </c>
    </row>
    <row r="92" spans="1:6">
      <c r="A92" t="s">
        <v>2039</v>
      </c>
      <c r="B92" t="s">
        <v>2533</v>
      </c>
      <c r="C92">
        <v>0.84341097917517605</v>
      </c>
      <c r="D92" t="s">
        <v>2594</v>
      </c>
      <c r="E92">
        <v>48.456387999999997</v>
      </c>
      <c r="F92">
        <v>-2.2363879999999998</v>
      </c>
    </row>
    <row r="93" spans="1:6">
      <c r="A93" t="s">
        <v>2040</v>
      </c>
      <c r="B93" t="s">
        <v>2531</v>
      </c>
      <c r="C93">
        <v>0</v>
      </c>
      <c r="D93" t="s">
        <v>2595</v>
      </c>
      <c r="E93">
        <v>48.466667000000001</v>
      </c>
      <c r="F93">
        <v>-2.516667</v>
      </c>
    </row>
    <row r="94" spans="1:6">
      <c r="A94" t="s">
        <v>2041</v>
      </c>
      <c r="B94" t="s">
        <v>2533</v>
      </c>
      <c r="C94">
        <v>0</v>
      </c>
      <c r="D94" t="s">
        <v>2596</v>
      </c>
      <c r="E94">
        <v>48.55</v>
      </c>
      <c r="F94">
        <v>-3.15</v>
      </c>
    </row>
    <row r="95" spans="1:6">
      <c r="A95" t="s">
        <v>2042</v>
      </c>
      <c r="B95" t="s">
        <v>2533</v>
      </c>
      <c r="C95">
        <v>0.95504463292302999</v>
      </c>
      <c r="D95" t="s">
        <v>2597</v>
      </c>
      <c r="E95">
        <v>48.733333000000002</v>
      </c>
      <c r="F95">
        <v>-3.4666670000000002</v>
      </c>
    </row>
    <row r="96" spans="1:6">
      <c r="A96" t="s">
        <v>2043</v>
      </c>
      <c r="B96" t="s">
        <v>2531</v>
      </c>
      <c r="C96">
        <v>0</v>
      </c>
      <c r="D96" t="s">
        <v>2598</v>
      </c>
      <c r="E96">
        <v>46.166666999999997</v>
      </c>
      <c r="F96">
        <v>1.8666670000000001</v>
      </c>
    </row>
    <row r="97" spans="1:6">
      <c r="A97" t="s">
        <v>2044</v>
      </c>
      <c r="B97" t="s">
        <v>2531</v>
      </c>
      <c r="C97">
        <v>0</v>
      </c>
      <c r="D97" t="s">
        <v>2599</v>
      </c>
      <c r="E97">
        <v>45.183332999999998</v>
      </c>
      <c r="F97">
        <v>0.71666700000000005</v>
      </c>
    </row>
    <row r="98" spans="1:6">
      <c r="A98" t="s">
        <v>2045</v>
      </c>
      <c r="B98" t="s">
        <v>2533</v>
      </c>
      <c r="C98">
        <v>0.84346210935669497</v>
      </c>
      <c r="D98" t="s">
        <v>2946</v>
      </c>
      <c r="E98">
        <v>44.85</v>
      </c>
      <c r="F98">
        <v>0.48333300000000001</v>
      </c>
    </row>
    <row r="99" spans="1:6">
      <c r="A99" t="s">
        <v>2046</v>
      </c>
      <c r="B99" t="s">
        <v>2532</v>
      </c>
      <c r="C99">
        <v>1</v>
      </c>
      <c r="D99" t="s">
        <v>2947</v>
      </c>
      <c r="E99">
        <v>45.416666999999997</v>
      </c>
      <c r="F99">
        <v>0.91666700000000001</v>
      </c>
    </row>
    <row r="100" spans="1:6">
      <c r="A100" t="s">
        <v>2047</v>
      </c>
      <c r="B100" t="s">
        <v>2533</v>
      </c>
      <c r="C100">
        <v>2.1549058263106269E-2</v>
      </c>
      <c r="D100" t="s">
        <v>2948</v>
      </c>
      <c r="E100">
        <v>45.25</v>
      </c>
      <c r="F100">
        <v>1.35</v>
      </c>
    </row>
    <row r="101" spans="1:6">
      <c r="A101" t="s">
        <v>2048</v>
      </c>
      <c r="B101" t="s">
        <v>2532</v>
      </c>
      <c r="C101">
        <v>1</v>
      </c>
      <c r="D101" t="s">
        <v>2600</v>
      </c>
      <c r="E101">
        <v>47.25</v>
      </c>
      <c r="F101">
        <v>6.0333329999999998</v>
      </c>
    </row>
    <row r="102" spans="1:6">
      <c r="A102" t="s">
        <v>2049</v>
      </c>
      <c r="B102" t="s">
        <v>2531</v>
      </c>
      <c r="C102">
        <v>0</v>
      </c>
      <c r="D102" t="s">
        <v>2600</v>
      </c>
      <c r="E102">
        <v>47.25</v>
      </c>
      <c r="F102">
        <v>6.0333329999999998</v>
      </c>
    </row>
    <row r="103" spans="1:6">
      <c r="A103" t="s">
        <v>2050</v>
      </c>
      <c r="B103" t="s">
        <v>2531</v>
      </c>
      <c r="C103">
        <v>0</v>
      </c>
      <c r="D103" t="s">
        <v>2601</v>
      </c>
      <c r="E103">
        <v>47.516666999999998</v>
      </c>
      <c r="F103">
        <v>6.8</v>
      </c>
    </row>
    <row r="104" spans="1:6">
      <c r="A104" t="s">
        <v>2051</v>
      </c>
      <c r="B104" t="s">
        <v>2531</v>
      </c>
      <c r="C104">
        <v>0</v>
      </c>
      <c r="D104" t="s">
        <v>2602</v>
      </c>
      <c r="E104">
        <v>47.483333000000002</v>
      </c>
      <c r="F104">
        <v>6.8333329999999997</v>
      </c>
    </row>
    <row r="105" spans="1:6">
      <c r="A105" t="s">
        <v>2052</v>
      </c>
      <c r="B105" t="s">
        <v>2532</v>
      </c>
      <c r="C105">
        <v>1</v>
      </c>
      <c r="D105" t="s">
        <v>2603</v>
      </c>
      <c r="E105">
        <v>46.9</v>
      </c>
      <c r="F105">
        <v>6.3666669999999996</v>
      </c>
    </row>
    <row r="106" spans="1:6">
      <c r="A106" t="s">
        <v>2053</v>
      </c>
      <c r="B106" t="s">
        <v>2531</v>
      </c>
      <c r="C106">
        <v>0</v>
      </c>
      <c r="D106" t="s">
        <v>2604</v>
      </c>
      <c r="E106">
        <v>45.883333</v>
      </c>
      <c r="F106">
        <v>0.3</v>
      </c>
    </row>
    <row r="107" spans="1:6">
      <c r="A107" t="s">
        <v>2054</v>
      </c>
      <c r="B107" t="s">
        <v>2533</v>
      </c>
      <c r="C107">
        <v>0.2533281433782264</v>
      </c>
      <c r="D107" t="s">
        <v>2605</v>
      </c>
      <c r="E107">
        <v>44.566667000000002</v>
      </c>
      <c r="F107">
        <v>4.75</v>
      </c>
    </row>
    <row r="108" spans="1:6">
      <c r="A108" t="s">
        <v>2055</v>
      </c>
      <c r="B108" t="s">
        <v>2531</v>
      </c>
      <c r="C108">
        <v>0</v>
      </c>
      <c r="D108" t="s">
        <v>2606</v>
      </c>
      <c r="E108">
        <v>44.35</v>
      </c>
      <c r="F108">
        <v>4.766667</v>
      </c>
    </row>
    <row r="109" spans="1:6">
      <c r="A109" t="s">
        <v>2056</v>
      </c>
      <c r="B109" t="s">
        <v>2532</v>
      </c>
      <c r="C109">
        <v>1</v>
      </c>
      <c r="D109" t="s">
        <v>2607</v>
      </c>
      <c r="E109">
        <v>45.05</v>
      </c>
      <c r="F109">
        <v>5.05</v>
      </c>
    </row>
    <row r="110" spans="1:6">
      <c r="A110" t="s">
        <v>2057</v>
      </c>
      <c r="B110" t="s">
        <v>2531</v>
      </c>
      <c r="C110">
        <v>0</v>
      </c>
      <c r="D110" t="s">
        <v>2988</v>
      </c>
      <c r="E110">
        <v>49.016666999999998</v>
      </c>
      <c r="F110">
        <v>1.1499999999999999</v>
      </c>
    </row>
    <row r="111" spans="1:6">
      <c r="A111" t="s">
        <v>2058</v>
      </c>
      <c r="B111" t="s">
        <v>2531</v>
      </c>
      <c r="C111">
        <v>0</v>
      </c>
      <c r="D111" t="s">
        <v>2988</v>
      </c>
      <c r="E111">
        <v>49.016666999999998</v>
      </c>
      <c r="F111">
        <v>1.1499999999999999</v>
      </c>
    </row>
    <row r="112" spans="1:6">
      <c r="A112" t="s">
        <v>2059</v>
      </c>
      <c r="B112" t="s">
        <v>2533</v>
      </c>
      <c r="C112">
        <v>0.2609562304078048</v>
      </c>
      <c r="D112" t="s">
        <v>2609</v>
      </c>
      <c r="E112">
        <v>49.1</v>
      </c>
      <c r="F112">
        <v>0.6</v>
      </c>
    </row>
    <row r="113" spans="1:6">
      <c r="A113" t="s">
        <v>2060</v>
      </c>
      <c r="B113" t="s">
        <v>2531</v>
      </c>
      <c r="C113">
        <v>0</v>
      </c>
      <c r="D113" t="s">
        <v>2610</v>
      </c>
      <c r="E113">
        <v>49.216667000000001</v>
      </c>
      <c r="F113">
        <v>1.1666669999999999</v>
      </c>
    </row>
    <row r="114" spans="1:6">
      <c r="A114" t="s">
        <v>2061</v>
      </c>
      <c r="B114" t="s">
        <v>2531</v>
      </c>
      <c r="C114">
        <v>0</v>
      </c>
      <c r="D114" t="s">
        <v>2611</v>
      </c>
      <c r="E114">
        <v>44.5</v>
      </c>
      <c r="F114">
        <v>4.233333</v>
      </c>
    </row>
    <row r="115" spans="1:6">
      <c r="A115" t="s">
        <v>2062</v>
      </c>
      <c r="B115" t="s">
        <v>2531</v>
      </c>
      <c r="C115">
        <v>0</v>
      </c>
      <c r="D115" t="s">
        <v>2613</v>
      </c>
      <c r="E115">
        <v>48.45</v>
      </c>
      <c r="F115">
        <v>1.5</v>
      </c>
    </row>
    <row r="116" spans="1:6">
      <c r="A116" t="s">
        <v>2063</v>
      </c>
      <c r="B116" t="s">
        <v>2533</v>
      </c>
      <c r="C116">
        <v>0.27377711878474487</v>
      </c>
      <c r="D116" t="s">
        <v>2612</v>
      </c>
      <c r="E116">
        <v>48.733333000000002</v>
      </c>
      <c r="F116">
        <v>1.3666670000000001</v>
      </c>
    </row>
    <row r="117" spans="1:6">
      <c r="A117" t="s">
        <v>2064</v>
      </c>
      <c r="B117" t="s">
        <v>2533</v>
      </c>
      <c r="C117">
        <v>0.73426707756440079</v>
      </c>
      <c r="D117" t="s">
        <v>2613</v>
      </c>
      <c r="E117">
        <v>48.45</v>
      </c>
      <c r="F117">
        <v>1.5</v>
      </c>
    </row>
    <row r="118" spans="1:6">
      <c r="A118" t="s">
        <v>2065</v>
      </c>
      <c r="B118" t="s">
        <v>2531</v>
      </c>
      <c r="C118">
        <v>0</v>
      </c>
      <c r="D118" t="s">
        <v>2614</v>
      </c>
      <c r="E118">
        <v>48.083333000000003</v>
      </c>
      <c r="F118">
        <v>1.3333330000000001</v>
      </c>
    </row>
    <row r="119" spans="1:6">
      <c r="A119" t="s">
        <v>2066</v>
      </c>
      <c r="B119" t="s">
        <v>2531</v>
      </c>
      <c r="C119">
        <v>0</v>
      </c>
      <c r="D119" t="s">
        <v>2615</v>
      </c>
      <c r="E119">
        <v>48</v>
      </c>
      <c r="F119">
        <v>-4.0999999999999996</v>
      </c>
    </row>
    <row r="120" spans="1:6">
      <c r="A120" t="s">
        <v>2067</v>
      </c>
      <c r="B120" t="s">
        <v>2533</v>
      </c>
      <c r="C120">
        <v>1</v>
      </c>
      <c r="D120" t="s">
        <v>2616</v>
      </c>
      <c r="E120">
        <v>48.4</v>
      </c>
      <c r="F120">
        <v>-4.483333</v>
      </c>
    </row>
    <row r="121" spans="1:6">
      <c r="A121" t="s">
        <v>2068</v>
      </c>
      <c r="B121" t="s">
        <v>2532</v>
      </c>
      <c r="C121">
        <v>1</v>
      </c>
      <c r="D121" t="s">
        <v>2616</v>
      </c>
      <c r="E121">
        <v>48.4</v>
      </c>
      <c r="F121">
        <v>-4.483333</v>
      </c>
    </row>
    <row r="122" spans="1:6">
      <c r="A122" t="s">
        <v>2069</v>
      </c>
      <c r="B122" t="s">
        <v>2532</v>
      </c>
      <c r="C122">
        <v>1</v>
      </c>
      <c r="D122" t="s">
        <v>2617</v>
      </c>
      <c r="E122">
        <v>48.583333000000003</v>
      </c>
      <c r="F122">
        <v>-3.8333330000000001</v>
      </c>
    </row>
    <row r="123" spans="1:6">
      <c r="A123" t="s">
        <v>2070</v>
      </c>
      <c r="B123" t="s">
        <v>2533</v>
      </c>
      <c r="C123">
        <v>0.86414375356757545</v>
      </c>
      <c r="D123" t="s">
        <v>2618</v>
      </c>
      <c r="E123">
        <v>48.45</v>
      </c>
      <c r="F123">
        <v>-4.25</v>
      </c>
    </row>
    <row r="124" spans="1:6">
      <c r="A124" t="s">
        <v>2071</v>
      </c>
      <c r="B124" t="s">
        <v>2531</v>
      </c>
      <c r="C124">
        <v>0</v>
      </c>
      <c r="D124" t="s">
        <v>2619</v>
      </c>
      <c r="E124">
        <v>48.366667</v>
      </c>
      <c r="F124">
        <v>-4.3666669999999996</v>
      </c>
    </row>
    <row r="125" spans="1:6">
      <c r="A125" t="s">
        <v>2072</v>
      </c>
      <c r="B125" t="s">
        <v>2533</v>
      </c>
      <c r="C125">
        <v>0.94824762161913889</v>
      </c>
      <c r="D125" t="s">
        <v>2620</v>
      </c>
      <c r="E125">
        <v>48.1</v>
      </c>
      <c r="F125">
        <v>-4.3333329999999997</v>
      </c>
    </row>
    <row r="126" spans="1:6">
      <c r="A126" t="s">
        <v>2073</v>
      </c>
      <c r="B126" t="s">
        <v>2531</v>
      </c>
      <c r="C126">
        <v>0</v>
      </c>
      <c r="D126" t="s">
        <v>2621</v>
      </c>
      <c r="E126">
        <v>47.866667</v>
      </c>
      <c r="F126">
        <v>-3.9166669999999999</v>
      </c>
    </row>
    <row r="127" spans="1:6">
      <c r="A127" t="s">
        <v>2074</v>
      </c>
      <c r="B127" t="s">
        <v>2533</v>
      </c>
      <c r="C127">
        <v>0.28206739325670072</v>
      </c>
      <c r="D127" t="s">
        <v>2622</v>
      </c>
      <c r="E127">
        <v>43.833333000000003</v>
      </c>
      <c r="F127">
        <v>4.3499999999999996</v>
      </c>
    </row>
    <row r="128" spans="1:6">
      <c r="A128" t="s">
        <v>2075</v>
      </c>
      <c r="B128" t="s">
        <v>2533</v>
      </c>
      <c r="C128">
        <v>0.11704664806812537</v>
      </c>
      <c r="D128" t="s">
        <v>2623</v>
      </c>
      <c r="E128">
        <v>43.683332999999998</v>
      </c>
      <c r="F128">
        <v>4.4333330000000002</v>
      </c>
    </row>
    <row r="129" spans="1:6">
      <c r="A129" t="s">
        <v>2076</v>
      </c>
      <c r="B129" t="s">
        <v>2531</v>
      </c>
      <c r="C129">
        <v>0</v>
      </c>
      <c r="D129" t="s">
        <v>2624</v>
      </c>
      <c r="E129">
        <v>44.166666999999997</v>
      </c>
      <c r="F129">
        <v>4.6166669999999996</v>
      </c>
    </row>
    <row r="130" spans="1:6">
      <c r="A130" t="s">
        <v>2077</v>
      </c>
      <c r="B130" t="s">
        <v>2531</v>
      </c>
      <c r="C130">
        <v>0</v>
      </c>
      <c r="D130" t="s">
        <v>2625</v>
      </c>
      <c r="E130">
        <v>44.133333</v>
      </c>
      <c r="F130">
        <v>4.0833329999999997</v>
      </c>
    </row>
    <row r="131" spans="1:6">
      <c r="A131" t="s">
        <v>2078</v>
      </c>
      <c r="B131" t="s">
        <v>2531</v>
      </c>
      <c r="C131">
        <v>0</v>
      </c>
      <c r="D131" t="s">
        <v>2625</v>
      </c>
      <c r="E131">
        <v>44.133333</v>
      </c>
      <c r="F131">
        <v>4.0833329999999997</v>
      </c>
    </row>
    <row r="132" spans="1:6">
      <c r="A132" t="s">
        <v>2079</v>
      </c>
      <c r="B132" t="s">
        <v>2531</v>
      </c>
      <c r="C132">
        <v>0</v>
      </c>
      <c r="D132" t="s">
        <v>2622</v>
      </c>
      <c r="E132">
        <v>43.833333000000003</v>
      </c>
      <c r="F132">
        <v>4.3499999999999996</v>
      </c>
    </row>
    <row r="133" spans="1:6">
      <c r="A133" t="s">
        <v>2080</v>
      </c>
      <c r="B133" t="s">
        <v>2533</v>
      </c>
      <c r="C133">
        <v>0.99195437478259296</v>
      </c>
      <c r="D133" t="s">
        <v>2626</v>
      </c>
      <c r="E133">
        <v>43.6</v>
      </c>
      <c r="F133">
        <v>1.433333</v>
      </c>
    </row>
    <row r="134" spans="1:6">
      <c r="A134" t="s">
        <v>2081</v>
      </c>
      <c r="B134" t="s">
        <v>2531</v>
      </c>
      <c r="C134">
        <v>0</v>
      </c>
      <c r="D134" t="s">
        <v>2626</v>
      </c>
      <c r="E134">
        <v>43.6</v>
      </c>
      <c r="F134">
        <v>1.433333</v>
      </c>
    </row>
    <row r="135" spans="1:6">
      <c r="A135" t="s">
        <v>2082</v>
      </c>
      <c r="B135" t="s">
        <v>2531</v>
      </c>
      <c r="C135">
        <v>0</v>
      </c>
      <c r="D135" t="s">
        <v>2626</v>
      </c>
      <c r="E135">
        <v>43.6</v>
      </c>
      <c r="F135">
        <v>1.433333</v>
      </c>
    </row>
    <row r="136" spans="1:6">
      <c r="A136" t="s">
        <v>2083</v>
      </c>
      <c r="B136" t="s">
        <v>2533</v>
      </c>
      <c r="C136">
        <v>1</v>
      </c>
      <c r="D136" t="s">
        <v>2626</v>
      </c>
      <c r="E136">
        <v>43.6</v>
      </c>
      <c r="F136">
        <v>1.433333</v>
      </c>
    </row>
    <row r="137" spans="1:6">
      <c r="A137" t="s">
        <v>2084</v>
      </c>
      <c r="B137" t="s">
        <v>2533</v>
      </c>
      <c r="C137">
        <v>0.83943086312391402</v>
      </c>
      <c r="D137" t="s">
        <v>2627</v>
      </c>
      <c r="E137">
        <v>43.7</v>
      </c>
      <c r="F137">
        <v>1.433333</v>
      </c>
    </row>
    <row r="138" spans="1:6">
      <c r="A138" t="s">
        <v>2085</v>
      </c>
      <c r="B138" t="s">
        <v>2532</v>
      </c>
      <c r="C138">
        <v>1</v>
      </c>
      <c r="D138" t="s">
        <v>2628</v>
      </c>
      <c r="E138">
        <v>43.616667</v>
      </c>
      <c r="F138">
        <v>1.35</v>
      </c>
    </row>
    <row r="139" spans="1:6">
      <c r="A139" t="s">
        <v>2086</v>
      </c>
      <c r="B139" t="s">
        <v>2533</v>
      </c>
      <c r="C139">
        <v>0.10343205200090821</v>
      </c>
      <c r="D139" t="s">
        <v>2629</v>
      </c>
      <c r="E139">
        <v>43.466667000000001</v>
      </c>
      <c r="F139">
        <v>1.35</v>
      </c>
    </row>
    <row r="140" spans="1:6">
      <c r="A140" t="s">
        <v>2087</v>
      </c>
      <c r="B140" t="s">
        <v>2532</v>
      </c>
      <c r="C140">
        <v>1</v>
      </c>
      <c r="D140" t="s">
        <v>2949</v>
      </c>
      <c r="E140">
        <v>43.116667</v>
      </c>
      <c r="F140">
        <v>0.73333300000000001</v>
      </c>
    </row>
    <row r="141" spans="1:6">
      <c r="A141" t="s">
        <v>2088</v>
      </c>
      <c r="B141" t="s">
        <v>2533</v>
      </c>
      <c r="C141">
        <v>0</v>
      </c>
      <c r="D141" t="s">
        <v>2626</v>
      </c>
      <c r="E141">
        <v>43.6</v>
      </c>
      <c r="F141">
        <v>1.433333</v>
      </c>
    </row>
    <row r="142" spans="1:6">
      <c r="A142" t="s">
        <v>2089</v>
      </c>
      <c r="B142" t="s">
        <v>2533</v>
      </c>
      <c r="C142">
        <v>5.77012572348925E-2</v>
      </c>
      <c r="D142" t="s">
        <v>2950</v>
      </c>
      <c r="E142">
        <v>43.533332999999999</v>
      </c>
      <c r="F142">
        <v>1.766667</v>
      </c>
    </row>
    <row r="143" spans="1:6">
      <c r="A143" t="s">
        <v>2090</v>
      </c>
      <c r="B143" t="s">
        <v>2533</v>
      </c>
      <c r="C143">
        <v>4.3003050521384978E-2</v>
      </c>
      <c r="D143" t="s">
        <v>2630</v>
      </c>
      <c r="E143">
        <v>43.65</v>
      </c>
      <c r="F143">
        <v>0.58333299999999999</v>
      </c>
    </row>
    <row r="144" spans="1:6">
      <c r="A144" t="s">
        <v>2091</v>
      </c>
      <c r="B144" t="s">
        <v>2533</v>
      </c>
      <c r="C144">
        <v>0.80240186446131778</v>
      </c>
      <c r="D144" t="s">
        <v>2631</v>
      </c>
      <c r="E144">
        <v>43.616667</v>
      </c>
      <c r="F144">
        <v>1.0833330000000001</v>
      </c>
    </row>
    <row r="145" spans="1:6">
      <c r="A145" t="s">
        <v>2092</v>
      </c>
      <c r="B145" t="s">
        <v>2532</v>
      </c>
      <c r="C145">
        <v>1</v>
      </c>
      <c r="D145" t="s">
        <v>2632</v>
      </c>
      <c r="E145">
        <v>44.833333000000003</v>
      </c>
      <c r="F145">
        <v>-0.56666700000000003</v>
      </c>
    </row>
    <row r="146" spans="1:6">
      <c r="A146" t="s">
        <v>2093</v>
      </c>
      <c r="B146" t="s">
        <v>2533</v>
      </c>
      <c r="C146">
        <v>0.94924988417866096</v>
      </c>
      <c r="D146" t="s">
        <v>2632</v>
      </c>
      <c r="E146">
        <v>44.833333000000003</v>
      </c>
      <c r="F146">
        <v>-0.56666700000000003</v>
      </c>
    </row>
    <row r="147" spans="1:6">
      <c r="A147" t="s">
        <v>2094</v>
      </c>
      <c r="B147" t="s">
        <v>2533</v>
      </c>
      <c r="C147">
        <v>0</v>
      </c>
      <c r="D147" t="s">
        <v>2632</v>
      </c>
      <c r="E147">
        <v>44.833333000000003</v>
      </c>
      <c r="F147">
        <v>-0.56666700000000003</v>
      </c>
    </row>
    <row r="148" spans="1:6">
      <c r="A148" t="s">
        <v>2095</v>
      </c>
      <c r="B148" t="s">
        <v>2532</v>
      </c>
      <c r="C148">
        <v>1</v>
      </c>
      <c r="D148" t="s">
        <v>2633</v>
      </c>
      <c r="E148">
        <v>44.85</v>
      </c>
      <c r="F148">
        <v>-0.53333299999999995</v>
      </c>
    </row>
    <row r="149" spans="1:6">
      <c r="A149" t="s">
        <v>2096</v>
      </c>
      <c r="B149" t="s">
        <v>2533</v>
      </c>
      <c r="C149">
        <v>0.85474129966178725</v>
      </c>
      <c r="D149" t="s">
        <v>2634</v>
      </c>
      <c r="E149">
        <v>44.883333</v>
      </c>
      <c r="F149">
        <v>-0.65</v>
      </c>
    </row>
    <row r="150" spans="1:6">
      <c r="A150" t="s">
        <v>2097</v>
      </c>
      <c r="B150" t="s">
        <v>2533</v>
      </c>
      <c r="C150">
        <v>0.92498718037364491</v>
      </c>
      <c r="D150" t="s">
        <v>2635</v>
      </c>
      <c r="E150">
        <v>45.7</v>
      </c>
      <c r="F150">
        <v>-8.3333000000000004E-2</v>
      </c>
    </row>
    <row r="151" spans="1:6">
      <c r="A151" t="s">
        <v>2098</v>
      </c>
      <c r="B151" t="s">
        <v>2533</v>
      </c>
      <c r="C151">
        <v>7.9287892739724475E-3</v>
      </c>
      <c r="D151" t="s">
        <v>2636</v>
      </c>
      <c r="E151">
        <v>44.8</v>
      </c>
      <c r="F151">
        <v>-0.61666699999999997</v>
      </c>
    </row>
    <row r="152" spans="1:6">
      <c r="A152" t="s">
        <v>2099</v>
      </c>
      <c r="B152" t="s">
        <v>2533</v>
      </c>
      <c r="C152">
        <v>0.15840166510022935</v>
      </c>
      <c r="D152" t="s">
        <v>2637</v>
      </c>
      <c r="E152">
        <v>44.634300000000003</v>
      </c>
      <c r="F152">
        <v>-1.1370400000000001</v>
      </c>
    </row>
    <row r="153" spans="1:6">
      <c r="A153" t="s">
        <v>2100</v>
      </c>
      <c r="B153" t="s">
        <v>2531</v>
      </c>
      <c r="C153">
        <v>0</v>
      </c>
      <c r="D153" t="s">
        <v>2638</v>
      </c>
      <c r="E153">
        <v>44.733333000000002</v>
      </c>
      <c r="F153">
        <v>-0.6</v>
      </c>
    </row>
    <row r="154" spans="1:6">
      <c r="A154" t="s">
        <v>2101</v>
      </c>
      <c r="B154" t="s">
        <v>2531</v>
      </c>
      <c r="C154">
        <v>0</v>
      </c>
      <c r="D154" t="s">
        <v>2639</v>
      </c>
      <c r="E154">
        <v>44.916666999999997</v>
      </c>
      <c r="F154">
        <v>-0.23333300000000001</v>
      </c>
    </row>
    <row r="155" spans="1:6">
      <c r="A155" t="s">
        <v>2102</v>
      </c>
      <c r="B155" t="s">
        <v>2531</v>
      </c>
      <c r="C155">
        <v>0</v>
      </c>
      <c r="D155" t="s">
        <v>2640</v>
      </c>
      <c r="E155">
        <v>44.991667</v>
      </c>
      <c r="F155">
        <v>-0.44166699999999998</v>
      </c>
    </row>
    <row r="156" spans="1:6">
      <c r="A156" t="s">
        <v>2103</v>
      </c>
      <c r="B156" t="s">
        <v>2533</v>
      </c>
      <c r="C156">
        <v>0.8859918772802271</v>
      </c>
      <c r="D156" t="s">
        <v>2641</v>
      </c>
      <c r="E156">
        <v>44.583333000000003</v>
      </c>
      <c r="F156">
        <v>-3.3333000000000002E-2</v>
      </c>
    </row>
    <row r="157" spans="1:6">
      <c r="A157" t="s">
        <v>2104</v>
      </c>
      <c r="B157" t="s">
        <v>2531</v>
      </c>
      <c r="C157">
        <v>0</v>
      </c>
      <c r="D157" t="s">
        <v>2642</v>
      </c>
      <c r="E157">
        <v>43.6</v>
      </c>
      <c r="F157">
        <v>3.8833329999999999</v>
      </c>
    </row>
    <row r="158" spans="1:6">
      <c r="A158" t="s">
        <v>2105</v>
      </c>
      <c r="B158" t="s">
        <v>2532</v>
      </c>
      <c r="C158">
        <v>1</v>
      </c>
      <c r="D158" t="s">
        <v>2642</v>
      </c>
      <c r="E158">
        <v>43.6</v>
      </c>
      <c r="F158">
        <v>3.8833329999999999</v>
      </c>
    </row>
    <row r="159" spans="1:6">
      <c r="A159" t="s">
        <v>2106</v>
      </c>
      <c r="B159" t="s">
        <v>2533</v>
      </c>
      <c r="C159">
        <v>0.5</v>
      </c>
      <c r="D159" t="s">
        <v>2642</v>
      </c>
      <c r="E159">
        <v>43.6</v>
      </c>
      <c r="F159">
        <v>3.8833329999999999</v>
      </c>
    </row>
    <row r="160" spans="1:6">
      <c r="A160" t="s">
        <v>2107</v>
      </c>
      <c r="B160" t="s">
        <v>2531</v>
      </c>
      <c r="C160">
        <v>0</v>
      </c>
      <c r="D160" t="s">
        <v>2643</v>
      </c>
      <c r="E160">
        <v>43.416666999999997</v>
      </c>
      <c r="F160">
        <v>3.6</v>
      </c>
    </row>
    <row r="161" spans="1:6">
      <c r="A161" t="s">
        <v>2108</v>
      </c>
      <c r="B161" t="s">
        <v>2533</v>
      </c>
      <c r="C161">
        <v>0.14650404729822297</v>
      </c>
      <c r="D161" t="s">
        <v>2644</v>
      </c>
      <c r="E161">
        <v>43.616667</v>
      </c>
      <c r="F161">
        <v>3.4333330000000002</v>
      </c>
    </row>
    <row r="162" spans="1:6">
      <c r="A162" t="s">
        <v>2109</v>
      </c>
      <c r="B162" t="s">
        <v>2533</v>
      </c>
      <c r="C162">
        <v>0.1900490780002102</v>
      </c>
      <c r="D162" t="s">
        <v>2645</v>
      </c>
      <c r="E162">
        <v>43.35</v>
      </c>
      <c r="F162">
        <v>3.25</v>
      </c>
    </row>
    <row r="163" spans="1:6">
      <c r="A163" t="s">
        <v>2110</v>
      </c>
      <c r="B163" t="s">
        <v>2531</v>
      </c>
      <c r="C163">
        <v>0</v>
      </c>
      <c r="D163" t="s">
        <v>2646</v>
      </c>
      <c r="E163">
        <v>43.4</v>
      </c>
      <c r="F163">
        <v>3.6833330000000002</v>
      </c>
    </row>
    <row r="164" spans="1:6">
      <c r="A164" t="s">
        <v>2111</v>
      </c>
      <c r="B164" t="s">
        <v>2531</v>
      </c>
      <c r="C164">
        <v>0</v>
      </c>
      <c r="D164" t="s">
        <v>2642</v>
      </c>
      <c r="E164">
        <v>43.6</v>
      </c>
      <c r="F164">
        <v>3.8833329999999999</v>
      </c>
    </row>
    <row r="165" spans="1:6">
      <c r="A165" t="s">
        <v>2112</v>
      </c>
      <c r="B165" t="s">
        <v>2531</v>
      </c>
      <c r="C165">
        <v>0</v>
      </c>
      <c r="D165" t="s">
        <v>2642</v>
      </c>
      <c r="E165">
        <v>43.6</v>
      </c>
      <c r="F165">
        <v>3.8833329999999999</v>
      </c>
    </row>
    <row r="166" spans="1:6">
      <c r="A166" t="s">
        <v>2113</v>
      </c>
      <c r="B166" t="s">
        <v>2532</v>
      </c>
      <c r="C166">
        <v>1</v>
      </c>
      <c r="D166" t="s">
        <v>2647</v>
      </c>
      <c r="E166">
        <v>48.083333000000003</v>
      </c>
      <c r="F166">
        <v>-1.683333</v>
      </c>
    </row>
    <row r="167" spans="1:6">
      <c r="A167" t="s">
        <v>2114</v>
      </c>
      <c r="B167" t="s">
        <v>2533</v>
      </c>
      <c r="C167">
        <v>0.96186666458977266</v>
      </c>
      <c r="D167" t="s">
        <v>2647</v>
      </c>
      <c r="E167">
        <v>48.083333000000003</v>
      </c>
      <c r="F167">
        <v>-1.683333</v>
      </c>
    </row>
    <row r="168" spans="1:6">
      <c r="A168" t="s">
        <v>2115</v>
      </c>
      <c r="B168" t="s">
        <v>2531</v>
      </c>
      <c r="C168">
        <v>0</v>
      </c>
      <c r="D168" t="s">
        <v>2647</v>
      </c>
      <c r="E168">
        <v>48.083333000000003</v>
      </c>
      <c r="F168">
        <v>-1.683333</v>
      </c>
    </row>
    <row r="169" spans="1:6">
      <c r="A169" t="s">
        <v>2116</v>
      </c>
      <c r="B169" t="s">
        <v>2531</v>
      </c>
      <c r="C169">
        <v>0</v>
      </c>
      <c r="D169" t="s">
        <v>2648</v>
      </c>
      <c r="E169">
        <v>47.65</v>
      </c>
      <c r="F169">
        <v>-2.0833330000000001</v>
      </c>
    </row>
    <row r="170" spans="1:6">
      <c r="A170" t="s">
        <v>2117</v>
      </c>
      <c r="B170" t="s">
        <v>2532</v>
      </c>
      <c r="C170">
        <v>1</v>
      </c>
      <c r="D170" t="s">
        <v>2649</v>
      </c>
      <c r="E170">
        <v>48.133333</v>
      </c>
      <c r="F170">
        <v>-1.2</v>
      </c>
    </row>
    <row r="171" spans="1:6">
      <c r="A171" t="s">
        <v>2118</v>
      </c>
      <c r="B171" t="s">
        <v>2533</v>
      </c>
      <c r="C171">
        <v>0.56585389399751229</v>
      </c>
      <c r="D171" t="s">
        <v>2650</v>
      </c>
      <c r="E171">
        <v>48.35</v>
      </c>
      <c r="F171">
        <v>-1.2</v>
      </c>
    </row>
    <row r="172" spans="1:6">
      <c r="A172" t="s">
        <v>2119</v>
      </c>
      <c r="B172" t="s">
        <v>2533</v>
      </c>
      <c r="C172">
        <v>0.5</v>
      </c>
      <c r="D172" t="s">
        <v>2651</v>
      </c>
      <c r="E172">
        <v>48.65</v>
      </c>
      <c r="F172">
        <v>-2.016667</v>
      </c>
    </row>
    <row r="173" spans="1:6">
      <c r="A173" t="s">
        <v>2120</v>
      </c>
      <c r="B173" t="s">
        <v>2531</v>
      </c>
      <c r="C173">
        <v>0</v>
      </c>
      <c r="D173" t="s">
        <v>2647</v>
      </c>
      <c r="E173">
        <v>48.083333000000003</v>
      </c>
      <c r="F173">
        <v>-1.683333</v>
      </c>
    </row>
    <row r="174" spans="1:6">
      <c r="A174" t="s">
        <v>2121</v>
      </c>
      <c r="B174" t="s">
        <v>2531</v>
      </c>
      <c r="C174">
        <v>0</v>
      </c>
      <c r="D174" t="s">
        <v>2652</v>
      </c>
      <c r="E174">
        <v>44.616667</v>
      </c>
      <c r="F174">
        <v>6.516667</v>
      </c>
    </row>
    <row r="175" spans="1:6">
      <c r="A175" t="s">
        <v>2122</v>
      </c>
      <c r="B175" t="s">
        <v>2533</v>
      </c>
      <c r="C175">
        <v>0.87124455672252266</v>
      </c>
      <c r="D175" t="s">
        <v>2653</v>
      </c>
      <c r="E175">
        <v>46.95</v>
      </c>
      <c r="F175">
        <v>2</v>
      </c>
    </row>
    <row r="176" spans="1:6">
      <c r="A176" t="s">
        <v>2123</v>
      </c>
      <c r="B176" t="s">
        <v>2531</v>
      </c>
      <c r="C176">
        <v>0</v>
      </c>
      <c r="D176" t="s">
        <v>2654</v>
      </c>
      <c r="E176">
        <v>47.383333</v>
      </c>
      <c r="F176">
        <v>0.68333299999999997</v>
      </c>
    </row>
    <row r="177" spans="1:6">
      <c r="A177" t="s">
        <v>2124</v>
      </c>
      <c r="B177" t="s">
        <v>2533</v>
      </c>
      <c r="C177">
        <v>0.50124382319749894</v>
      </c>
      <c r="D177" t="s">
        <v>2655</v>
      </c>
      <c r="E177">
        <v>47.416666999999997</v>
      </c>
      <c r="F177">
        <v>0.98333300000000001</v>
      </c>
    </row>
    <row r="178" spans="1:6">
      <c r="A178" t="s">
        <v>2125</v>
      </c>
      <c r="B178" t="s">
        <v>2533</v>
      </c>
      <c r="C178">
        <v>0.68214697047734407</v>
      </c>
      <c r="D178" t="s">
        <v>2656</v>
      </c>
      <c r="E178">
        <v>47.366667</v>
      </c>
      <c r="F178">
        <v>0.73333300000000001</v>
      </c>
    </row>
    <row r="179" spans="1:6">
      <c r="A179" t="s">
        <v>2126</v>
      </c>
      <c r="B179" t="s">
        <v>2531</v>
      </c>
      <c r="C179">
        <v>0</v>
      </c>
      <c r="D179" t="s">
        <v>2657</v>
      </c>
      <c r="E179">
        <v>47.351388999999998</v>
      </c>
      <c r="F179">
        <v>0.66249999999999998</v>
      </c>
    </row>
    <row r="180" spans="1:6">
      <c r="A180" t="s">
        <v>2127</v>
      </c>
      <c r="B180" t="s">
        <v>2533</v>
      </c>
      <c r="C180">
        <v>0.26048068274940939</v>
      </c>
      <c r="D180" t="s">
        <v>2654</v>
      </c>
      <c r="E180">
        <v>47.383333</v>
      </c>
      <c r="F180">
        <v>0.68333299999999997</v>
      </c>
    </row>
    <row r="181" spans="1:6">
      <c r="A181" t="s">
        <v>2128</v>
      </c>
      <c r="B181" t="s">
        <v>2533</v>
      </c>
      <c r="C181">
        <v>0.81306968021120074</v>
      </c>
      <c r="D181" t="s">
        <v>2658</v>
      </c>
      <c r="E181">
        <v>45.166666999999997</v>
      </c>
      <c r="F181">
        <v>5.7166670000000002</v>
      </c>
    </row>
    <row r="182" spans="1:6">
      <c r="A182" t="s">
        <v>2129</v>
      </c>
      <c r="B182" t="s">
        <v>2533</v>
      </c>
      <c r="C182">
        <v>3.6286026091583157E-2</v>
      </c>
      <c r="D182" t="s">
        <v>2989</v>
      </c>
      <c r="E182">
        <v>45.133333</v>
      </c>
      <c r="F182">
        <v>5.7166670000000002</v>
      </c>
    </row>
    <row r="183" spans="1:6">
      <c r="A183" t="s">
        <v>2130</v>
      </c>
      <c r="B183" t="s">
        <v>2533</v>
      </c>
      <c r="C183">
        <v>0</v>
      </c>
      <c r="D183" t="s">
        <v>2658</v>
      </c>
      <c r="E183">
        <v>45.166666999999997</v>
      </c>
      <c r="F183">
        <v>5.7166670000000002</v>
      </c>
    </row>
    <row r="184" spans="1:6">
      <c r="A184" t="s">
        <v>2131</v>
      </c>
      <c r="B184" t="s">
        <v>2532</v>
      </c>
      <c r="C184">
        <v>1</v>
      </c>
      <c r="D184" t="s">
        <v>2660</v>
      </c>
      <c r="E184">
        <v>48.216667000000001</v>
      </c>
      <c r="F184">
        <v>4.7166670000000002</v>
      </c>
    </row>
    <row r="185" spans="1:6">
      <c r="A185" t="s">
        <v>2132</v>
      </c>
      <c r="B185" t="s">
        <v>2531</v>
      </c>
      <c r="C185">
        <v>0</v>
      </c>
      <c r="D185" t="s">
        <v>2990</v>
      </c>
      <c r="E185">
        <v>45.232500000000002</v>
      </c>
      <c r="F185">
        <v>5.683611</v>
      </c>
    </row>
    <row r="186" spans="1:6">
      <c r="A186" t="s">
        <v>2133</v>
      </c>
      <c r="B186" t="s">
        <v>2533</v>
      </c>
      <c r="C186">
        <v>9.9832752539678715E-2</v>
      </c>
      <c r="D186" t="s">
        <v>2662</v>
      </c>
      <c r="E186">
        <v>45.591665999999996</v>
      </c>
      <c r="F186">
        <v>5.2797219999999996</v>
      </c>
    </row>
    <row r="187" spans="1:6">
      <c r="A187" t="s">
        <v>2134</v>
      </c>
      <c r="B187" t="s">
        <v>2531</v>
      </c>
      <c r="C187">
        <v>0</v>
      </c>
      <c r="D187" t="s">
        <v>2663</v>
      </c>
      <c r="E187">
        <v>45.366667</v>
      </c>
      <c r="F187">
        <v>4.8166669999999998</v>
      </c>
    </row>
    <row r="188" spans="1:6">
      <c r="A188" t="s">
        <v>2135</v>
      </c>
      <c r="B188" t="s">
        <v>2531</v>
      </c>
      <c r="C188">
        <v>0</v>
      </c>
      <c r="D188" t="s">
        <v>2664</v>
      </c>
      <c r="E188">
        <v>45.516666999999998</v>
      </c>
      <c r="F188">
        <v>4.8666669999999996</v>
      </c>
    </row>
    <row r="189" spans="1:6">
      <c r="A189" t="s">
        <v>2136</v>
      </c>
      <c r="B189" t="s">
        <v>2533</v>
      </c>
      <c r="C189">
        <v>0.63310310088576105</v>
      </c>
      <c r="D189" t="s">
        <v>2665</v>
      </c>
      <c r="E189">
        <v>45.366667</v>
      </c>
      <c r="F189">
        <v>5.5833329999999997</v>
      </c>
    </row>
    <row r="190" spans="1:6">
      <c r="A190" t="s">
        <v>2137</v>
      </c>
      <c r="B190" t="s">
        <v>2533</v>
      </c>
      <c r="C190">
        <v>0.30989698179432756</v>
      </c>
      <c r="D190" t="s">
        <v>2662</v>
      </c>
      <c r="E190">
        <v>45.591665999999996</v>
      </c>
      <c r="F190">
        <v>5.2797219999999996</v>
      </c>
    </row>
    <row r="191" spans="1:6">
      <c r="A191" t="s">
        <v>2138</v>
      </c>
      <c r="B191" t="s">
        <v>2533</v>
      </c>
      <c r="C191">
        <v>0.5</v>
      </c>
      <c r="D191" t="s">
        <v>2666</v>
      </c>
      <c r="E191">
        <v>46.666666999999997</v>
      </c>
      <c r="F191">
        <v>5.55</v>
      </c>
    </row>
    <row r="192" spans="1:6">
      <c r="A192" t="s">
        <v>2139</v>
      </c>
      <c r="B192" t="s">
        <v>2533</v>
      </c>
      <c r="C192">
        <v>0.83813498465375247</v>
      </c>
      <c r="D192" t="s">
        <v>2667</v>
      </c>
      <c r="E192">
        <v>46.383333</v>
      </c>
      <c r="F192">
        <v>5.8666669999999996</v>
      </c>
    </row>
    <row r="193" spans="1:6">
      <c r="A193" t="s">
        <v>2140</v>
      </c>
      <c r="B193" t="s">
        <v>2533</v>
      </c>
      <c r="C193">
        <v>0.67786059410083876</v>
      </c>
      <c r="D193" t="s">
        <v>2668</v>
      </c>
      <c r="E193">
        <v>47.1</v>
      </c>
      <c r="F193">
        <v>5.5</v>
      </c>
    </row>
    <row r="194" spans="1:6">
      <c r="A194" t="s">
        <v>2141</v>
      </c>
      <c r="B194" t="s">
        <v>2531</v>
      </c>
      <c r="C194">
        <v>0</v>
      </c>
      <c r="D194" t="s">
        <v>2669</v>
      </c>
      <c r="E194">
        <v>43.883333</v>
      </c>
      <c r="F194">
        <v>-0.5</v>
      </c>
    </row>
    <row r="195" spans="1:6">
      <c r="A195" t="s">
        <v>2142</v>
      </c>
      <c r="B195" t="s">
        <v>2531</v>
      </c>
      <c r="C195">
        <v>0</v>
      </c>
      <c r="D195" t="s">
        <v>2670</v>
      </c>
      <c r="E195">
        <v>43.716667000000001</v>
      </c>
      <c r="F195">
        <v>-1.05</v>
      </c>
    </row>
    <row r="196" spans="1:6">
      <c r="A196" t="s">
        <v>2143</v>
      </c>
      <c r="B196" t="s">
        <v>2533</v>
      </c>
      <c r="C196">
        <v>3.6693677328779595E-2</v>
      </c>
      <c r="D196" t="s">
        <v>2671</v>
      </c>
      <c r="E196">
        <v>43.7</v>
      </c>
      <c r="F196">
        <v>-0.26666699999999999</v>
      </c>
    </row>
    <row r="197" spans="1:6">
      <c r="A197" t="s">
        <v>2144</v>
      </c>
      <c r="B197" t="s">
        <v>2531</v>
      </c>
      <c r="C197">
        <v>0</v>
      </c>
      <c r="D197" t="s">
        <v>2672</v>
      </c>
      <c r="E197">
        <v>47.583333000000003</v>
      </c>
      <c r="F197">
        <v>1.3333330000000001</v>
      </c>
    </row>
    <row r="198" spans="1:6">
      <c r="A198" t="s">
        <v>2145</v>
      </c>
      <c r="B198" t="s">
        <v>2533</v>
      </c>
      <c r="C198">
        <v>0.17909781243462652</v>
      </c>
      <c r="D198" t="s">
        <v>2673</v>
      </c>
      <c r="E198">
        <v>47.358888</v>
      </c>
      <c r="F198">
        <v>1.743611</v>
      </c>
    </row>
    <row r="199" spans="1:6">
      <c r="A199" t="s">
        <v>2146</v>
      </c>
      <c r="B199" t="s">
        <v>2533</v>
      </c>
      <c r="C199">
        <v>0.19403810425072343</v>
      </c>
      <c r="D199" t="s">
        <v>2674</v>
      </c>
      <c r="E199">
        <v>47.8</v>
      </c>
      <c r="F199">
        <v>1.066667</v>
      </c>
    </row>
    <row r="200" spans="1:6">
      <c r="A200" t="s">
        <v>2147</v>
      </c>
      <c r="B200" t="s">
        <v>2531</v>
      </c>
      <c r="C200">
        <v>0</v>
      </c>
      <c r="D200" t="s">
        <v>2991</v>
      </c>
      <c r="E200">
        <v>45.433332999999998</v>
      </c>
      <c r="F200">
        <v>4.4000000000000004</v>
      </c>
    </row>
    <row r="201" spans="1:6">
      <c r="A201" t="s">
        <v>2148</v>
      </c>
      <c r="B201" t="s">
        <v>2533</v>
      </c>
      <c r="C201">
        <v>8.1923998089117323E-2</v>
      </c>
      <c r="D201" t="s">
        <v>2991</v>
      </c>
      <c r="E201">
        <v>45.433332999999998</v>
      </c>
      <c r="F201">
        <v>4.4000000000000004</v>
      </c>
    </row>
    <row r="202" spans="1:6">
      <c r="A202" t="s">
        <v>2149</v>
      </c>
      <c r="B202" t="s">
        <v>2531</v>
      </c>
      <c r="C202">
        <v>0</v>
      </c>
      <c r="D202" t="s">
        <v>2676</v>
      </c>
      <c r="E202">
        <v>45.466667000000001</v>
      </c>
      <c r="F202">
        <v>4.5</v>
      </c>
    </row>
    <row r="203" spans="1:6">
      <c r="A203" t="s">
        <v>2150</v>
      </c>
      <c r="B203" t="s">
        <v>2533</v>
      </c>
      <c r="C203">
        <v>0.57492388393337091</v>
      </c>
      <c r="D203" t="s">
        <v>2677</v>
      </c>
      <c r="E203">
        <v>45.383333</v>
      </c>
      <c r="F203">
        <v>4.3</v>
      </c>
    </row>
    <row r="204" spans="1:6">
      <c r="A204" t="s">
        <v>2151</v>
      </c>
      <c r="B204" t="s">
        <v>2533</v>
      </c>
      <c r="C204">
        <v>0.34246603066617809</v>
      </c>
      <c r="D204" t="s">
        <v>2678</v>
      </c>
      <c r="E204">
        <v>46.036665999999997</v>
      </c>
      <c r="F204">
        <v>4.0688880000000003</v>
      </c>
    </row>
    <row r="205" spans="1:6">
      <c r="A205" t="s">
        <v>2152</v>
      </c>
      <c r="B205" t="s">
        <v>2533</v>
      </c>
      <c r="C205">
        <v>0.1528274219511131</v>
      </c>
      <c r="D205" t="s">
        <v>2679</v>
      </c>
      <c r="E205">
        <v>44.441667000000002</v>
      </c>
      <c r="F205">
        <v>5.016667</v>
      </c>
    </row>
    <row r="206" spans="1:6">
      <c r="A206" t="s">
        <v>2153</v>
      </c>
      <c r="B206" t="s">
        <v>2531</v>
      </c>
      <c r="C206">
        <v>0</v>
      </c>
      <c r="D206" t="s">
        <v>2680</v>
      </c>
      <c r="E206">
        <v>45.044165999999997</v>
      </c>
      <c r="F206">
        <v>3.8858329999999999</v>
      </c>
    </row>
    <row r="207" spans="1:6">
      <c r="A207" t="s">
        <v>2154</v>
      </c>
      <c r="B207" t="s">
        <v>2531</v>
      </c>
      <c r="C207">
        <v>0</v>
      </c>
      <c r="D207" t="s">
        <v>2680</v>
      </c>
      <c r="E207">
        <v>45.044165999999997</v>
      </c>
      <c r="F207">
        <v>3.8858329999999999</v>
      </c>
    </row>
    <row r="208" spans="1:6">
      <c r="A208" t="s">
        <v>2155</v>
      </c>
      <c r="B208" t="s">
        <v>2531</v>
      </c>
      <c r="C208">
        <v>0</v>
      </c>
      <c r="D208" t="s">
        <v>2681</v>
      </c>
      <c r="E208">
        <v>47.216667000000001</v>
      </c>
      <c r="F208">
        <v>-1.55</v>
      </c>
    </row>
    <row r="209" spans="1:6">
      <c r="A209" t="s">
        <v>2156</v>
      </c>
      <c r="B209" t="s">
        <v>2532</v>
      </c>
      <c r="C209">
        <v>1</v>
      </c>
      <c r="D209" t="s">
        <v>2681</v>
      </c>
      <c r="E209">
        <v>47.216667000000001</v>
      </c>
      <c r="F209">
        <v>-1.55</v>
      </c>
    </row>
    <row r="210" spans="1:6">
      <c r="A210" t="s">
        <v>2157</v>
      </c>
      <c r="B210" t="s">
        <v>2533</v>
      </c>
      <c r="C210">
        <v>0</v>
      </c>
      <c r="D210" t="s">
        <v>2681</v>
      </c>
      <c r="E210">
        <v>47.216667000000001</v>
      </c>
      <c r="F210">
        <v>-1.55</v>
      </c>
    </row>
    <row r="211" spans="1:6">
      <c r="A211" t="s">
        <v>2158</v>
      </c>
      <c r="B211" t="s">
        <v>2533</v>
      </c>
      <c r="C211">
        <v>0</v>
      </c>
      <c r="D211" t="s">
        <v>2681</v>
      </c>
      <c r="E211">
        <v>47.216667000000001</v>
      </c>
      <c r="F211">
        <v>-1.55</v>
      </c>
    </row>
    <row r="212" spans="1:6">
      <c r="A212" t="s">
        <v>2159</v>
      </c>
      <c r="B212" t="s">
        <v>2531</v>
      </c>
      <c r="C212">
        <v>0</v>
      </c>
      <c r="D212" t="s">
        <v>2681</v>
      </c>
      <c r="E212">
        <v>47.216667000000001</v>
      </c>
      <c r="F212">
        <v>-1.55</v>
      </c>
    </row>
    <row r="213" spans="1:6">
      <c r="A213" t="s">
        <v>2160</v>
      </c>
      <c r="B213" t="s">
        <v>2531</v>
      </c>
      <c r="C213">
        <v>0</v>
      </c>
      <c r="D213" t="s">
        <v>2682</v>
      </c>
      <c r="E213">
        <v>47.716667000000001</v>
      </c>
      <c r="F213">
        <v>-1.3833329999999999</v>
      </c>
    </row>
    <row r="214" spans="1:6">
      <c r="A214" t="s">
        <v>2161</v>
      </c>
      <c r="B214" t="s">
        <v>2533</v>
      </c>
      <c r="C214">
        <v>0.34269521465517905</v>
      </c>
      <c r="D214" t="s">
        <v>2683</v>
      </c>
      <c r="E214">
        <v>47.3</v>
      </c>
      <c r="F214">
        <v>-2.3666670000000001</v>
      </c>
    </row>
    <row r="215" spans="1:6">
      <c r="A215" t="s">
        <v>2162</v>
      </c>
      <c r="B215" t="s">
        <v>2532</v>
      </c>
      <c r="C215">
        <v>1</v>
      </c>
      <c r="D215" t="s">
        <v>2684</v>
      </c>
      <c r="E215">
        <v>47.283332999999999</v>
      </c>
      <c r="F215">
        <v>-2.2000000000000002</v>
      </c>
    </row>
    <row r="216" spans="1:6">
      <c r="A216" t="s">
        <v>2163</v>
      </c>
      <c r="B216" t="s">
        <v>2533</v>
      </c>
      <c r="C216">
        <v>0.5</v>
      </c>
      <c r="D216" t="s">
        <v>2685</v>
      </c>
      <c r="E216">
        <v>47.116667</v>
      </c>
      <c r="F216">
        <v>-2.1</v>
      </c>
    </row>
    <row r="217" spans="1:6">
      <c r="A217" t="s">
        <v>2164</v>
      </c>
      <c r="B217" t="s">
        <v>2533</v>
      </c>
      <c r="C217">
        <v>0.63700914277474929</v>
      </c>
      <c r="D217" t="s">
        <v>2686</v>
      </c>
      <c r="E217">
        <v>47.166666999999997</v>
      </c>
      <c r="F217">
        <v>-1.483333</v>
      </c>
    </row>
    <row r="218" spans="1:6">
      <c r="A218" t="s">
        <v>2165</v>
      </c>
      <c r="B218" t="s">
        <v>2531</v>
      </c>
      <c r="C218">
        <v>0</v>
      </c>
      <c r="D218" t="s">
        <v>2687</v>
      </c>
      <c r="E218">
        <v>47.916666999999997</v>
      </c>
      <c r="F218">
        <v>1.9</v>
      </c>
    </row>
    <row r="219" spans="1:6">
      <c r="A219" t="s">
        <v>2166</v>
      </c>
      <c r="B219" t="s">
        <v>2531</v>
      </c>
      <c r="C219">
        <v>0</v>
      </c>
      <c r="D219" t="s">
        <v>2687</v>
      </c>
      <c r="E219">
        <v>47.916666999999997</v>
      </c>
      <c r="F219">
        <v>1.9</v>
      </c>
    </row>
    <row r="220" spans="1:6">
      <c r="A220" t="s">
        <v>2167</v>
      </c>
      <c r="B220" t="s">
        <v>2531</v>
      </c>
      <c r="C220">
        <v>0</v>
      </c>
      <c r="D220" t="s">
        <v>2688</v>
      </c>
      <c r="E220">
        <v>47.7</v>
      </c>
      <c r="F220">
        <v>2.6333329999999999</v>
      </c>
    </row>
    <row r="221" spans="1:6">
      <c r="A221" t="s">
        <v>2168</v>
      </c>
      <c r="B221" t="s">
        <v>2533</v>
      </c>
      <c r="C221">
        <v>8.0039008329899741E-2</v>
      </c>
      <c r="D221" t="s">
        <v>2689</v>
      </c>
      <c r="E221">
        <v>48</v>
      </c>
      <c r="F221">
        <v>2.75</v>
      </c>
    </row>
    <row r="222" spans="1:6">
      <c r="A222" t="s">
        <v>2169</v>
      </c>
      <c r="B222" t="s">
        <v>2532</v>
      </c>
      <c r="C222">
        <v>1</v>
      </c>
      <c r="D222" t="s">
        <v>2690</v>
      </c>
      <c r="E222">
        <v>47.933332999999998</v>
      </c>
      <c r="F222">
        <v>1.9166669999999999</v>
      </c>
    </row>
    <row r="223" spans="1:6">
      <c r="A223" t="s">
        <v>2170</v>
      </c>
      <c r="B223" t="s">
        <v>2533</v>
      </c>
      <c r="C223">
        <v>0.31327002036002982</v>
      </c>
      <c r="D223" t="s">
        <v>2687</v>
      </c>
      <c r="E223">
        <v>47.916666999999997</v>
      </c>
      <c r="F223">
        <v>1.9</v>
      </c>
    </row>
    <row r="224" spans="1:6">
      <c r="A224" t="s">
        <v>2171</v>
      </c>
      <c r="B224" t="s">
        <v>2533</v>
      </c>
      <c r="C224">
        <v>0.98723376472870983</v>
      </c>
      <c r="D224" t="s">
        <v>2691</v>
      </c>
      <c r="E224">
        <v>44.433332999999998</v>
      </c>
      <c r="F224">
        <v>1.433333</v>
      </c>
    </row>
    <row r="225" spans="1:6">
      <c r="A225" t="s">
        <v>2172</v>
      </c>
      <c r="B225" t="s">
        <v>2533</v>
      </c>
      <c r="C225">
        <v>0</v>
      </c>
      <c r="D225" t="s">
        <v>2692</v>
      </c>
      <c r="E225">
        <v>44.6</v>
      </c>
      <c r="F225">
        <v>2.0333329999999998</v>
      </c>
    </row>
    <row r="226" spans="1:6">
      <c r="A226" t="s">
        <v>2173</v>
      </c>
      <c r="B226" t="s">
        <v>2533</v>
      </c>
      <c r="C226">
        <v>0.6099981690339471</v>
      </c>
      <c r="D226" t="s">
        <v>2693</v>
      </c>
      <c r="E226">
        <v>44.2</v>
      </c>
      <c r="F226">
        <v>0.63333300000000003</v>
      </c>
    </row>
    <row r="227" spans="1:6">
      <c r="A227" t="s">
        <v>2174</v>
      </c>
      <c r="B227" t="s">
        <v>2531</v>
      </c>
      <c r="C227">
        <v>0</v>
      </c>
      <c r="D227" t="s">
        <v>2694</v>
      </c>
      <c r="E227">
        <v>44.5</v>
      </c>
      <c r="F227">
        <v>0.16666700000000001</v>
      </c>
    </row>
    <row r="228" spans="1:6">
      <c r="A228" t="s">
        <v>2175</v>
      </c>
      <c r="B228" t="s">
        <v>2531</v>
      </c>
      <c r="C228">
        <v>0</v>
      </c>
      <c r="D228" t="s">
        <v>2695</v>
      </c>
      <c r="E228">
        <v>44.4</v>
      </c>
      <c r="F228">
        <v>0.71666700000000005</v>
      </c>
    </row>
    <row r="229" spans="1:6">
      <c r="A229" t="s">
        <v>2176</v>
      </c>
      <c r="B229" t="s">
        <v>2531</v>
      </c>
      <c r="C229">
        <v>0</v>
      </c>
      <c r="D229" t="s">
        <v>2696</v>
      </c>
      <c r="E229">
        <v>44.516666999999998</v>
      </c>
      <c r="F229">
        <v>3.5</v>
      </c>
    </row>
    <row r="230" spans="1:6">
      <c r="A230" t="s">
        <v>2177</v>
      </c>
      <c r="B230" t="s">
        <v>2531</v>
      </c>
      <c r="C230">
        <v>0</v>
      </c>
      <c r="D230" t="s">
        <v>2697</v>
      </c>
      <c r="E230">
        <v>47.466667000000001</v>
      </c>
      <c r="F230">
        <v>-0.55000000000000004</v>
      </c>
    </row>
    <row r="231" spans="1:6">
      <c r="A231" t="s">
        <v>2178</v>
      </c>
      <c r="B231" t="s">
        <v>2531</v>
      </c>
      <c r="C231">
        <v>0</v>
      </c>
      <c r="D231" t="s">
        <v>2697</v>
      </c>
      <c r="E231">
        <v>47.466667000000001</v>
      </c>
      <c r="F231">
        <v>-0.55000000000000004</v>
      </c>
    </row>
    <row r="232" spans="1:6">
      <c r="A232" t="s">
        <v>2179</v>
      </c>
      <c r="B232" t="s">
        <v>2531</v>
      </c>
      <c r="C232">
        <v>0</v>
      </c>
      <c r="D232" t="s">
        <v>2698</v>
      </c>
      <c r="E232">
        <v>47.266666999999998</v>
      </c>
      <c r="F232">
        <v>-8.3333000000000004E-2</v>
      </c>
    </row>
    <row r="233" spans="1:6">
      <c r="A233" t="s">
        <v>2180</v>
      </c>
      <c r="B233" t="s">
        <v>2533</v>
      </c>
      <c r="C233">
        <v>0.12053164232087399</v>
      </c>
      <c r="D233" t="s">
        <v>2698</v>
      </c>
      <c r="E233">
        <v>47.266666999999998</v>
      </c>
      <c r="F233">
        <v>-8.3333000000000004E-2</v>
      </c>
    </row>
    <row r="234" spans="1:6">
      <c r="A234" t="s">
        <v>2181</v>
      </c>
      <c r="B234" t="s">
        <v>2533</v>
      </c>
      <c r="C234">
        <v>0.38136195466027134</v>
      </c>
      <c r="D234" t="s">
        <v>2699</v>
      </c>
      <c r="E234">
        <v>47.066667000000002</v>
      </c>
      <c r="F234">
        <v>-0.88333300000000003</v>
      </c>
    </row>
    <row r="235" spans="1:6">
      <c r="A235" t="s">
        <v>2182</v>
      </c>
      <c r="B235" t="s">
        <v>2533</v>
      </c>
      <c r="C235">
        <v>0.23530922179202163</v>
      </c>
      <c r="D235" t="s">
        <v>2697</v>
      </c>
      <c r="E235">
        <v>47.466667000000001</v>
      </c>
      <c r="F235">
        <v>-0.55000000000000004</v>
      </c>
    </row>
    <row r="236" spans="1:6">
      <c r="A236" t="s">
        <v>2183</v>
      </c>
      <c r="B236" t="s">
        <v>2533</v>
      </c>
      <c r="C236">
        <v>0.43325047672137262</v>
      </c>
      <c r="D236" t="s">
        <v>2697</v>
      </c>
      <c r="E236">
        <v>47.466667000000001</v>
      </c>
      <c r="F236">
        <v>-0.55000000000000004</v>
      </c>
    </row>
    <row r="237" spans="1:6">
      <c r="A237" t="s">
        <v>2184</v>
      </c>
      <c r="B237" t="s">
        <v>2533</v>
      </c>
      <c r="C237">
        <v>0.43616870587528744</v>
      </c>
      <c r="D237" t="s">
        <v>2700</v>
      </c>
      <c r="E237">
        <v>49.116667</v>
      </c>
      <c r="F237">
        <v>-1.0833330000000001</v>
      </c>
    </row>
    <row r="238" spans="1:6">
      <c r="A238" t="s">
        <v>2185</v>
      </c>
      <c r="B238" t="s">
        <v>2531</v>
      </c>
      <c r="C238">
        <v>0</v>
      </c>
      <c r="D238" t="s">
        <v>2701</v>
      </c>
      <c r="E238">
        <v>48.833333000000003</v>
      </c>
      <c r="F238">
        <v>-1.6</v>
      </c>
    </row>
    <row r="239" spans="1:6">
      <c r="A239" t="s">
        <v>2186</v>
      </c>
      <c r="B239" t="s">
        <v>2531</v>
      </c>
      <c r="C239">
        <v>0</v>
      </c>
      <c r="D239" t="s">
        <v>2702</v>
      </c>
      <c r="E239">
        <v>49.05</v>
      </c>
      <c r="F239">
        <v>-1.433333</v>
      </c>
    </row>
    <row r="240" spans="1:6">
      <c r="A240" t="s">
        <v>2187</v>
      </c>
      <c r="B240" t="s">
        <v>2531</v>
      </c>
      <c r="C240">
        <v>0</v>
      </c>
      <c r="D240" t="s">
        <v>2703</v>
      </c>
      <c r="E240">
        <v>49.642499999999998</v>
      </c>
      <c r="F240">
        <v>-1.6253</v>
      </c>
    </row>
    <row r="241" spans="1:6">
      <c r="A241" t="s">
        <v>2188</v>
      </c>
      <c r="B241" t="s">
        <v>2533</v>
      </c>
      <c r="C241">
        <v>0.30652756482534282</v>
      </c>
      <c r="D241" t="s">
        <v>2704</v>
      </c>
      <c r="E241">
        <v>49.25</v>
      </c>
      <c r="F241">
        <v>4.0333329999999998</v>
      </c>
    </row>
    <row r="242" spans="1:6">
      <c r="A242" t="s">
        <v>2189</v>
      </c>
      <c r="B242" t="s">
        <v>2533</v>
      </c>
      <c r="C242">
        <v>0.79745339834573792</v>
      </c>
      <c r="D242" t="s">
        <v>2704</v>
      </c>
      <c r="E242">
        <v>49.25</v>
      </c>
      <c r="F242">
        <v>4.0333329999999998</v>
      </c>
    </row>
    <row r="243" spans="1:6">
      <c r="A243" t="s">
        <v>2190</v>
      </c>
      <c r="B243" t="s">
        <v>2531</v>
      </c>
      <c r="C243">
        <v>0</v>
      </c>
      <c r="D243" t="s">
        <v>2704</v>
      </c>
      <c r="E243">
        <v>49.25</v>
      </c>
      <c r="F243">
        <v>4.0333329999999998</v>
      </c>
    </row>
    <row r="244" spans="1:6">
      <c r="A244" t="s">
        <v>2191</v>
      </c>
      <c r="B244" t="s">
        <v>2531</v>
      </c>
      <c r="C244">
        <v>0</v>
      </c>
      <c r="D244" t="s">
        <v>2704</v>
      </c>
      <c r="E244">
        <v>49.25</v>
      </c>
      <c r="F244">
        <v>4.0333329999999998</v>
      </c>
    </row>
    <row r="245" spans="1:6">
      <c r="A245" t="s">
        <v>2192</v>
      </c>
      <c r="B245" t="s">
        <v>2533</v>
      </c>
      <c r="C245">
        <v>2.2161711991670829E-2</v>
      </c>
      <c r="D245" t="s">
        <v>2705</v>
      </c>
      <c r="E245">
        <v>48.733333000000002</v>
      </c>
      <c r="F245">
        <v>4.5833329999999997</v>
      </c>
    </row>
    <row r="246" spans="1:6">
      <c r="A246" t="s">
        <v>2509</v>
      </c>
      <c r="B246" t="s">
        <v>2533</v>
      </c>
      <c r="C246">
        <v>0.22354278071845779</v>
      </c>
      <c r="D246" t="s">
        <v>2986</v>
      </c>
      <c r="E246">
        <v>48.030278000000003</v>
      </c>
      <c r="F246">
        <v>5.3461109999999996</v>
      </c>
    </row>
    <row r="247" spans="1:6">
      <c r="A247" t="s">
        <v>2510</v>
      </c>
      <c r="B247" t="s">
        <v>2531</v>
      </c>
      <c r="C247">
        <v>0</v>
      </c>
      <c r="D247" t="s">
        <v>2987</v>
      </c>
      <c r="E247">
        <v>48.633333</v>
      </c>
      <c r="F247">
        <v>4.95</v>
      </c>
    </row>
    <row r="248" spans="1:6">
      <c r="A248" t="s">
        <v>2193</v>
      </c>
      <c r="B248" t="s">
        <v>2533</v>
      </c>
      <c r="C248">
        <v>0.37044904542004542</v>
      </c>
      <c r="D248" t="s">
        <v>2706</v>
      </c>
      <c r="E248">
        <v>45.25</v>
      </c>
      <c r="F248">
        <v>5.9333330000000002</v>
      </c>
    </row>
    <row r="249" spans="1:6">
      <c r="A249" t="s">
        <v>2194</v>
      </c>
      <c r="B249" t="s">
        <v>2533</v>
      </c>
      <c r="C249">
        <v>0.14015807207456388</v>
      </c>
      <c r="D249" t="s">
        <v>2706</v>
      </c>
      <c r="E249">
        <v>45.25</v>
      </c>
      <c r="F249">
        <v>5.9333330000000002</v>
      </c>
    </row>
    <row r="250" spans="1:6">
      <c r="A250" t="s">
        <v>2195</v>
      </c>
      <c r="B250" t="s">
        <v>2531</v>
      </c>
      <c r="C250">
        <v>0</v>
      </c>
      <c r="D250" t="s">
        <v>2707</v>
      </c>
      <c r="E250">
        <v>48.3</v>
      </c>
      <c r="F250">
        <v>-0.61666699999999997</v>
      </c>
    </row>
    <row r="251" spans="1:6">
      <c r="A251" t="s">
        <v>2196</v>
      </c>
      <c r="B251" t="s">
        <v>2533</v>
      </c>
      <c r="C251">
        <v>0.80332090018157309</v>
      </c>
      <c r="D251" t="s">
        <v>2708</v>
      </c>
      <c r="E251">
        <v>48.683332999999998</v>
      </c>
      <c r="F251">
        <v>6.2</v>
      </c>
    </row>
    <row r="252" spans="1:6">
      <c r="A252" t="s">
        <v>2197</v>
      </c>
      <c r="B252" t="s">
        <v>2533</v>
      </c>
      <c r="C252">
        <v>0.23181742317536691</v>
      </c>
      <c r="D252" t="s">
        <v>2708</v>
      </c>
      <c r="E252">
        <v>48.683332999999998</v>
      </c>
      <c r="F252">
        <v>6.2</v>
      </c>
    </row>
    <row r="253" spans="1:6">
      <c r="A253" t="s">
        <v>2198</v>
      </c>
      <c r="B253" t="s">
        <v>2531</v>
      </c>
      <c r="C253">
        <v>0</v>
      </c>
      <c r="D253" t="s">
        <v>2709</v>
      </c>
      <c r="E253">
        <v>49.516666999999998</v>
      </c>
      <c r="F253">
        <v>5.766667</v>
      </c>
    </row>
    <row r="254" spans="1:6">
      <c r="A254" t="s">
        <v>2199</v>
      </c>
      <c r="B254" t="s">
        <v>2533</v>
      </c>
      <c r="C254">
        <v>0.5</v>
      </c>
      <c r="D254" t="s">
        <v>2710</v>
      </c>
      <c r="E254">
        <v>48.6</v>
      </c>
      <c r="F254">
        <v>6.5</v>
      </c>
    </row>
    <row r="255" spans="1:6">
      <c r="A255" t="s">
        <v>2200</v>
      </c>
      <c r="B255" t="s">
        <v>2533</v>
      </c>
      <c r="C255">
        <v>0.75841463312694712</v>
      </c>
      <c r="D255" t="s">
        <v>2711</v>
      </c>
      <c r="E255">
        <v>48.683332999999998</v>
      </c>
      <c r="F255">
        <v>5.9</v>
      </c>
    </row>
    <row r="256" spans="1:6">
      <c r="A256" t="s">
        <v>2201</v>
      </c>
      <c r="B256" t="s">
        <v>2531</v>
      </c>
      <c r="C256">
        <v>0</v>
      </c>
      <c r="D256" t="s">
        <v>2712</v>
      </c>
      <c r="E256">
        <v>48.9</v>
      </c>
      <c r="F256">
        <v>6.0666669999999998</v>
      </c>
    </row>
    <row r="257" spans="1:6">
      <c r="A257" t="s">
        <v>2202</v>
      </c>
      <c r="B257" t="s">
        <v>2533</v>
      </c>
      <c r="C257">
        <v>0.2229956594122795</v>
      </c>
      <c r="D257" t="s">
        <v>2713</v>
      </c>
      <c r="E257">
        <v>48.783332999999999</v>
      </c>
      <c r="F257">
        <v>5.1666670000000003</v>
      </c>
    </row>
    <row r="258" spans="1:6">
      <c r="A258" t="s">
        <v>2203</v>
      </c>
      <c r="B258" t="s">
        <v>2531</v>
      </c>
      <c r="C258">
        <v>0</v>
      </c>
      <c r="D258" t="s">
        <v>2714</v>
      </c>
      <c r="E258">
        <v>42.8</v>
      </c>
      <c r="F258">
        <v>1.683333</v>
      </c>
    </row>
    <row r="259" spans="1:6">
      <c r="A259" t="s">
        <v>2204</v>
      </c>
      <c r="B259" t="s">
        <v>2533</v>
      </c>
      <c r="C259">
        <v>0.31825651502463026</v>
      </c>
      <c r="D259" t="s">
        <v>2715</v>
      </c>
      <c r="E259">
        <v>47.666666999999997</v>
      </c>
      <c r="F259">
        <v>-2.75</v>
      </c>
    </row>
    <row r="260" spans="1:6">
      <c r="A260" t="s">
        <v>2205</v>
      </c>
      <c r="B260" t="s">
        <v>2533</v>
      </c>
      <c r="C260">
        <v>0.5</v>
      </c>
      <c r="D260" t="s">
        <v>2716</v>
      </c>
      <c r="E260">
        <v>47.666666999999997</v>
      </c>
      <c r="F260">
        <v>-2.983333</v>
      </c>
    </row>
    <row r="261" spans="1:6">
      <c r="A261" t="s">
        <v>2206</v>
      </c>
      <c r="B261" t="s">
        <v>2531</v>
      </c>
      <c r="C261">
        <v>0</v>
      </c>
      <c r="D261" t="s">
        <v>2717</v>
      </c>
      <c r="E261">
        <v>48.066667000000002</v>
      </c>
      <c r="F261">
        <v>-2.983333</v>
      </c>
    </row>
    <row r="262" spans="1:6">
      <c r="A262" t="s">
        <v>2207</v>
      </c>
      <c r="B262" t="s">
        <v>2531</v>
      </c>
      <c r="C262">
        <v>0</v>
      </c>
      <c r="D262" t="s">
        <v>2718</v>
      </c>
      <c r="E262">
        <v>47.933332999999998</v>
      </c>
      <c r="F262">
        <v>-2.4</v>
      </c>
    </row>
    <row r="263" spans="1:6">
      <c r="A263" t="s">
        <v>2208</v>
      </c>
      <c r="B263" t="s">
        <v>2533</v>
      </c>
      <c r="C263">
        <v>7.7826842236643712E-2</v>
      </c>
      <c r="D263" t="s">
        <v>2719</v>
      </c>
      <c r="E263">
        <v>47.75</v>
      </c>
      <c r="F263">
        <v>-3.3666670000000001</v>
      </c>
    </row>
    <row r="264" spans="1:6">
      <c r="A264" t="s">
        <v>2209</v>
      </c>
      <c r="B264" t="s">
        <v>2531</v>
      </c>
      <c r="C264">
        <v>0</v>
      </c>
      <c r="D264" t="s">
        <v>2720</v>
      </c>
      <c r="E264">
        <v>47.8</v>
      </c>
      <c r="F264">
        <v>-3.2833329999999998</v>
      </c>
    </row>
    <row r="265" spans="1:6">
      <c r="A265" t="s">
        <v>2210</v>
      </c>
      <c r="B265" t="s">
        <v>2533</v>
      </c>
      <c r="C265">
        <v>0.72153760322639549</v>
      </c>
      <c r="D265" t="s">
        <v>2721</v>
      </c>
      <c r="E265">
        <v>49.133333</v>
      </c>
      <c r="F265">
        <v>6.1666670000000003</v>
      </c>
    </row>
    <row r="266" spans="1:6">
      <c r="A266" t="s">
        <v>2211</v>
      </c>
      <c r="B266" t="s">
        <v>2531</v>
      </c>
      <c r="C266">
        <v>0</v>
      </c>
      <c r="D266" t="s">
        <v>2721</v>
      </c>
      <c r="E266">
        <v>49.133333</v>
      </c>
      <c r="F266">
        <v>6.1666670000000003</v>
      </c>
    </row>
    <row r="267" spans="1:6">
      <c r="A267" t="s">
        <v>2212</v>
      </c>
      <c r="B267" t="s">
        <v>2532</v>
      </c>
      <c r="C267">
        <v>1</v>
      </c>
      <c r="D267" t="s">
        <v>2721</v>
      </c>
      <c r="E267">
        <v>49.133333</v>
      </c>
      <c r="F267">
        <v>6.1666670000000003</v>
      </c>
    </row>
    <row r="268" spans="1:6">
      <c r="A268" t="s">
        <v>2213</v>
      </c>
      <c r="B268" t="s">
        <v>2531</v>
      </c>
      <c r="C268">
        <v>0</v>
      </c>
      <c r="D268" t="s">
        <v>2722</v>
      </c>
      <c r="E268">
        <v>48.733333000000002</v>
      </c>
      <c r="F268">
        <v>7.05</v>
      </c>
    </row>
    <row r="269" spans="1:6">
      <c r="A269" t="s">
        <v>2214</v>
      </c>
      <c r="B269" t="s">
        <v>2532</v>
      </c>
      <c r="C269">
        <v>1</v>
      </c>
      <c r="D269" t="s">
        <v>2723</v>
      </c>
      <c r="E269">
        <v>49.1</v>
      </c>
      <c r="F269">
        <v>7.05</v>
      </c>
    </row>
    <row r="270" spans="1:6">
      <c r="A270" t="s">
        <v>2215</v>
      </c>
      <c r="B270" t="s">
        <v>2531</v>
      </c>
      <c r="C270">
        <v>0</v>
      </c>
      <c r="D270" t="s">
        <v>2724</v>
      </c>
      <c r="E270">
        <v>49.183332999999998</v>
      </c>
      <c r="F270">
        <v>6.9</v>
      </c>
    </row>
    <row r="271" spans="1:6">
      <c r="A271" t="s">
        <v>2216</v>
      </c>
      <c r="B271" t="s">
        <v>2533</v>
      </c>
      <c r="C271">
        <v>0.15968409241675163</v>
      </c>
      <c r="D271" t="s">
        <v>2725</v>
      </c>
      <c r="E271">
        <v>49.1</v>
      </c>
      <c r="F271">
        <v>6.7</v>
      </c>
    </row>
    <row r="272" spans="1:6">
      <c r="A272" t="s">
        <v>2217</v>
      </c>
      <c r="B272" t="s">
        <v>2533</v>
      </c>
      <c r="C272">
        <v>6.7117516956035073E-2</v>
      </c>
      <c r="D272" t="s">
        <v>2726</v>
      </c>
      <c r="E272">
        <v>49.333333000000003</v>
      </c>
      <c r="F272">
        <v>6.05</v>
      </c>
    </row>
    <row r="273" spans="1:6">
      <c r="A273" t="s">
        <v>2218</v>
      </c>
      <c r="B273" t="s">
        <v>2533</v>
      </c>
      <c r="C273">
        <v>0.8394712903959396</v>
      </c>
      <c r="D273" t="s">
        <v>2727</v>
      </c>
      <c r="E273">
        <v>49.366667</v>
      </c>
      <c r="F273">
        <v>6.1666670000000003</v>
      </c>
    </row>
    <row r="274" spans="1:6">
      <c r="A274" t="s">
        <v>2219</v>
      </c>
      <c r="B274" t="s">
        <v>2533</v>
      </c>
      <c r="C274">
        <v>0.95457612226785837</v>
      </c>
      <c r="D274" t="s">
        <v>2728</v>
      </c>
      <c r="E274">
        <v>46.983333000000002</v>
      </c>
      <c r="F274">
        <v>3.1666669999999999</v>
      </c>
    </row>
    <row r="275" spans="1:6">
      <c r="A275" t="s">
        <v>2220</v>
      </c>
      <c r="B275" t="s">
        <v>2533</v>
      </c>
      <c r="C275">
        <v>6.2710636209573956E-2</v>
      </c>
      <c r="D275" t="s">
        <v>2729</v>
      </c>
      <c r="E275">
        <v>47.081811999999999</v>
      </c>
      <c r="F275">
        <v>3.1379700000000001</v>
      </c>
    </row>
    <row r="276" spans="1:6">
      <c r="A276" t="s">
        <v>2221</v>
      </c>
      <c r="B276" t="s">
        <v>2531</v>
      </c>
      <c r="C276">
        <v>0</v>
      </c>
      <c r="D276" t="s">
        <v>2730</v>
      </c>
      <c r="E276">
        <v>50.633333</v>
      </c>
      <c r="F276">
        <v>3.0666669999999998</v>
      </c>
    </row>
    <row r="277" spans="1:6">
      <c r="A277" t="s">
        <v>2222</v>
      </c>
      <c r="B277" t="s">
        <v>2532</v>
      </c>
      <c r="C277">
        <v>1</v>
      </c>
      <c r="D277" t="s">
        <v>2730</v>
      </c>
      <c r="E277">
        <v>50.633333</v>
      </c>
      <c r="F277">
        <v>3.0666669999999998</v>
      </c>
    </row>
    <row r="278" spans="1:6">
      <c r="A278" t="s">
        <v>2223</v>
      </c>
      <c r="B278" t="s">
        <v>2533</v>
      </c>
      <c r="C278">
        <v>0.26990196299007496</v>
      </c>
      <c r="D278" t="s">
        <v>2731</v>
      </c>
      <c r="E278">
        <v>50.283332999999999</v>
      </c>
      <c r="F278">
        <v>3.9666670000000002</v>
      </c>
    </row>
    <row r="279" spans="1:6">
      <c r="A279" t="s">
        <v>2224</v>
      </c>
      <c r="B279" t="s">
        <v>2533</v>
      </c>
      <c r="C279">
        <v>0.17863777202072417</v>
      </c>
      <c r="D279" t="s">
        <v>2730</v>
      </c>
      <c r="E279">
        <v>50.633333</v>
      </c>
      <c r="F279">
        <v>3.0666669999999998</v>
      </c>
    </row>
    <row r="280" spans="1:6">
      <c r="A280" t="s">
        <v>2225</v>
      </c>
      <c r="B280" t="s">
        <v>2531</v>
      </c>
      <c r="C280">
        <v>0</v>
      </c>
      <c r="D280" t="s">
        <v>2732</v>
      </c>
      <c r="E280">
        <v>50.6</v>
      </c>
      <c r="F280">
        <v>2.983333</v>
      </c>
    </row>
    <row r="281" spans="1:6">
      <c r="A281" t="s">
        <v>2226</v>
      </c>
      <c r="B281" t="s">
        <v>2533</v>
      </c>
      <c r="C281">
        <v>0.11414397934621534</v>
      </c>
      <c r="D281" t="s">
        <v>2733</v>
      </c>
      <c r="E281">
        <v>50.466667000000001</v>
      </c>
      <c r="F281">
        <v>3.233333</v>
      </c>
    </row>
    <row r="282" spans="1:6">
      <c r="A282" t="s">
        <v>2227</v>
      </c>
      <c r="B282" t="s">
        <v>2533</v>
      </c>
      <c r="C282">
        <v>0.24005197425066438</v>
      </c>
      <c r="D282" t="s">
        <v>2734</v>
      </c>
      <c r="E282">
        <v>50.7</v>
      </c>
      <c r="F282">
        <v>3.1666669999999999</v>
      </c>
    </row>
    <row r="283" spans="1:6">
      <c r="A283" t="s">
        <v>2228</v>
      </c>
      <c r="B283" t="s">
        <v>2533</v>
      </c>
      <c r="C283">
        <v>1.4934897737884478E-2</v>
      </c>
      <c r="D283" t="s">
        <v>2734</v>
      </c>
      <c r="E283">
        <v>50.7</v>
      </c>
      <c r="F283">
        <v>3.1666669999999999</v>
      </c>
    </row>
    <row r="284" spans="1:6">
      <c r="A284" t="s">
        <v>2229</v>
      </c>
      <c r="B284" t="s">
        <v>2531</v>
      </c>
      <c r="C284">
        <v>0</v>
      </c>
      <c r="D284" t="s">
        <v>2730</v>
      </c>
      <c r="E284">
        <v>50.633333</v>
      </c>
      <c r="F284">
        <v>3.0666669999999998</v>
      </c>
    </row>
    <row r="285" spans="1:6">
      <c r="A285" t="s">
        <v>2230</v>
      </c>
      <c r="B285" t="s">
        <v>2533</v>
      </c>
      <c r="C285">
        <v>0.22206983640190081</v>
      </c>
      <c r="D285" t="s">
        <v>2735</v>
      </c>
      <c r="E285">
        <v>50.716667000000001</v>
      </c>
      <c r="F285">
        <v>3.15</v>
      </c>
    </row>
    <row r="286" spans="1:6">
      <c r="A286" t="s">
        <v>2231</v>
      </c>
      <c r="B286" t="s">
        <v>2531</v>
      </c>
      <c r="C286">
        <v>0</v>
      </c>
      <c r="D286" t="s">
        <v>2730</v>
      </c>
      <c r="E286">
        <v>50.633333</v>
      </c>
      <c r="F286">
        <v>3.0666669999999998</v>
      </c>
    </row>
    <row r="287" spans="1:6">
      <c r="A287" t="s">
        <v>2232</v>
      </c>
      <c r="B287" t="s">
        <v>2531</v>
      </c>
      <c r="C287">
        <v>0</v>
      </c>
      <c r="D287" t="s">
        <v>2736</v>
      </c>
      <c r="E287">
        <v>50.25</v>
      </c>
      <c r="F287">
        <v>3.9333330000000002</v>
      </c>
    </row>
    <row r="288" spans="1:6">
      <c r="A288" t="s">
        <v>2233</v>
      </c>
      <c r="B288" t="s">
        <v>2531</v>
      </c>
      <c r="C288">
        <v>0</v>
      </c>
      <c r="D288" t="s">
        <v>2737</v>
      </c>
      <c r="E288">
        <v>51.05</v>
      </c>
      <c r="F288">
        <v>2.3666670000000001</v>
      </c>
    </row>
    <row r="289" spans="1:6">
      <c r="A289" t="s">
        <v>2234</v>
      </c>
      <c r="B289" t="s">
        <v>2531</v>
      </c>
      <c r="C289">
        <v>0</v>
      </c>
      <c r="D289" t="s">
        <v>2737</v>
      </c>
      <c r="E289">
        <v>51.05</v>
      </c>
      <c r="F289">
        <v>2.3666670000000001</v>
      </c>
    </row>
    <row r="290" spans="1:6">
      <c r="A290" t="s">
        <v>2235</v>
      </c>
      <c r="B290" t="s">
        <v>2533</v>
      </c>
      <c r="C290">
        <v>0.53424746757411135</v>
      </c>
      <c r="D290" t="s">
        <v>2738</v>
      </c>
      <c r="E290">
        <v>50.716667000000001</v>
      </c>
      <c r="F290">
        <v>2.5333329999999998</v>
      </c>
    </row>
    <row r="291" spans="1:6">
      <c r="A291" t="s">
        <v>2236</v>
      </c>
      <c r="B291" t="s">
        <v>2533</v>
      </c>
      <c r="C291">
        <v>0</v>
      </c>
      <c r="D291" t="s">
        <v>2739</v>
      </c>
      <c r="E291">
        <v>50.366667</v>
      </c>
      <c r="F291">
        <v>3.1166670000000001</v>
      </c>
    </row>
    <row r="292" spans="1:6">
      <c r="A292" t="s">
        <v>2237</v>
      </c>
      <c r="B292" t="s">
        <v>2533</v>
      </c>
      <c r="C292">
        <v>0.8990192519517346</v>
      </c>
      <c r="D292" t="s">
        <v>2740</v>
      </c>
      <c r="E292">
        <v>50.366667</v>
      </c>
      <c r="F292">
        <v>3.0666669999999998</v>
      </c>
    </row>
    <row r="293" spans="1:6">
      <c r="A293" t="s">
        <v>2238</v>
      </c>
      <c r="B293" t="s">
        <v>2533</v>
      </c>
      <c r="C293">
        <v>0.69153112632704261</v>
      </c>
      <c r="D293" t="s">
        <v>2951</v>
      </c>
      <c r="E293">
        <v>50.166666999999997</v>
      </c>
      <c r="F293">
        <v>3.233333</v>
      </c>
    </row>
    <row r="294" spans="1:6">
      <c r="A294" t="s">
        <v>2239</v>
      </c>
      <c r="B294" t="s">
        <v>2533</v>
      </c>
      <c r="C294">
        <v>0.9791359607419835</v>
      </c>
      <c r="D294" t="s">
        <v>2741</v>
      </c>
      <c r="E294">
        <v>50.333333000000003</v>
      </c>
      <c r="F294">
        <v>3.3833329999999999</v>
      </c>
    </row>
    <row r="295" spans="1:6">
      <c r="A295" t="s">
        <v>2240</v>
      </c>
      <c r="B295" t="s">
        <v>2533</v>
      </c>
      <c r="C295">
        <v>0.12237708045278284</v>
      </c>
      <c r="D295" t="s">
        <v>2742</v>
      </c>
      <c r="E295">
        <v>50.433332999999998</v>
      </c>
      <c r="F295">
        <v>3.4333330000000002</v>
      </c>
    </row>
    <row r="296" spans="1:6">
      <c r="A296" t="s">
        <v>2241</v>
      </c>
      <c r="B296" t="s">
        <v>2533</v>
      </c>
      <c r="C296">
        <v>0.71807004675819464</v>
      </c>
      <c r="D296" t="s">
        <v>2743</v>
      </c>
      <c r="E296">
        <v>50.35</v>
      </c>
      <c r="F296">
        <v>3.5333329999999998</v>
      </c>
    </row>
    <row r="297" spans="1:6">
      <c r="A297" t="s">
        <v>2242</v>
      </c>
      <c r="B297" t="s">
        <v>2533</v>
      </c>
      <c r="C297">
        <v>0.3533004020862599</v>
      </c>
      <c r="D297" t="s">
        <v>2744</v>
      </c>
      <c r="E297">
        <v>49.433332999999998</v>
      </c>
      <c r="F297">
        <v>2.0833330000000001</v>
      </c>
    </row>
    <row r="298" spans="1:6">
      <c r="A298" t="s">
        <v>2243</v>
      </c>
      <c r="B298" t="s">
        <v>2533</v>
      </c>
      <c r="C298">
        <v>0.11451661807197366</v>
      </c>
      <c r="D298" t="s">
        <v>2744</v>
      </c>
      <c r="E298">
        <v>49.433332999999998</v>
      </c>
      <c r="F298">
        <v>2.0833330000000001</v>
      </c>
    </row>
    <row r="299" spans="1:6">
      <c r="A299" t="s">
        <v>2244</v>
      </c>
      <c r="B299" t="s">
        <v>2533</v>
      </c>
      <c r="C299">
        <v>0.23724331623019923</v>
      </c>
      <c r="D299" t="s">
        <v>2745</v>
      </c>
      <c r="E299">
        <v>49.266666999999998</v>
      </c>
      <c r="F299">
        <v>2.483333</v>
      </c>
    </row>
    <row r="300" spans="1:6">
      <c r="A300" t="s">
        <v>2245</v>
      </c>
      <c r="B300" t="s">
        <v>2531</v>
      </c>
      <c r="C300">
        <v>0</v>
      </c>
      <c r="D300" t="s">
        <v>2746</v>
      </c>
      <c r="E300">
        <v>49.2</v>
      </c>
      <c r="F300">
        <v>2.5833330000000001</v>
      </c>
    </row>
    <row r="301" spans="1:6">
      <c r="A301" t="s">
        <v>2246</v>
      </c>
      <c r="B301" t="s">
        <v>2531</v>
      </c>
      <c r="C301">
        <v>0</v>
      </c>
      <c r="D301" t="s">
        <v>2747</v>
      </c>
      <c r="E301">
        <v>49.416666999999997</v>
      </c>
      <c r="F301">
        <v>2.8333330000000001</v>
      </c>
    </row>
    <row r="302" spans="1:6">
      <c r="A302" t="s">
        <v>2247</v>
      </c>
      <c r="B302" t="s">
        <v>2531</v>
      </c>
      <c r="C302">
        <v>0</v>
      </c>
      <c r="D302" t="s">
        <v>2747</v>
      </c>
      <c r="E302">
        <v>49.416666999999997</v>
      </c>
      <c r="F302">
        <v>2.8333330000000001</v>
      </c>
    </row>
    <row r="303" spans="1:6">
      <c r="A303" t="s">
        <v>2248</v>
      </c>
      <c r="B303" t="s">
        <v>2531</v>
      </c>
      <c r="C303">
        <v>0</v>
      </c>
      <c r="D303" t="s">
        <v>2745</v>
      </c>
      <c r="E303">
        <v>49.266666999999998</v>
      </c>
      <c r="F303">
        <v>2.483333</v>
      </c>
    </row>
    <row r="304" spans="1:6">
      <c r="A304" t="s">
        <v>2249</v>
      </c>
      <c r="B304" t="s">
        <v>2531</v>
      </c>
      <c r="C304">
        <v>0</v>
      </c>
      <c r="D304" t="s">
        <v>2748</v>
      </c>
      <c r="E304">
        <v>48.433332999999998</v>
      </c>
      <c r="F304">
        <v>8.3333000000000004E-2</v>
      </c>
    </row>
    <row r="305" spans="1:6">
      <c r="A305" t="s">
        <v>2250</v>
      </c>
      <c r="B305" t="s">
        <v>2532</v>
      </c>
      <c r="C305">
        <v>1</v>
      </c>
      <c r="D305" t="s">
        <v>2749</v>
      </c>
      <c r="E305">
        <v>48.75</v>
      </c>
      <c r="F305">
        <v>0.63333300000000003</v>
      </c>
    </row>
    <row r="306" spans="1:6">
      <c r="A306" t="s">
        <v>2251</v>
      </c>
      <c r="B306" t="s">
        <v>2531</v>
      </c>
      <c r="C306">
        <v>0</v>
      </c>
      <c r="D306" t="s">
        <v>2750</v>
      </c>
      <c r="E306">
        <v>48.75</v>
      </c>
      <c r="F306">
        <v>-0.56666700000000003</v>
      </c>
    </row>
    <row r="307" spans="1:6">
      <c r="A307" t="s">
        <v>2252</v>
      </c>
      <c r="B307" t="s">
        <v>2531</v>
      </c>
      <c r="C307">
        <v>0</v>
      </c>
      <c r="D307" t="s">
        <v>2751</v>
      </c>
      <c r="E307">
        <v>50.337499999999999</v>
      </c>
      <c r="F307">
        <v>3.0236109999999998</v>
      </c>
    </row>
    <row r="308" spans="1:6">
      <c r="A308" t="s">
        <v>2253</v>
      </c>
      <c r="B308" t="s">
        <v>2533</v>
      </c>
      <c r="C308">
        <v>0.80222525537131251</v>
      </c>
      <c r="D308" t="s">
        <v>2752</v>
      </c>
      <c r="E308">
        <v>50.283332999999999</v>
      </c>
      <c r="F308">
        <v>2.7833329999999998</v>
      </c>
    </row>
    <row r="309" spans="1:6">
      <c r="A309" t="s">
        <v>2254</v>
      </c>
      <c r="B309" t="s">
        <v>2533</v>
      </c>
      <c r="C309">
        <v>0</v>
      </c>
      <c r="D309" t="s">
        <v>2753</v>
      </c>
      <c r="E309">
        <v>50.433332999999998</v>
      </c>
      <c r="F309">
        <v>2.8333330000000001</v>
      </c>
    </row>
    <row r="310" spans="1:6">
      <c r="A310" t="s">
        <v>2255</v>
      </c>
      <c r="B310" t="s">
        <v>2531</v>
      </c>
      <c r="C310">
        <v>0</v>
      </c>
      <c r="D310" t="s">
        <v>2754</v>
      </c>
      <c r="E310">
        <v>50.408889000000002</v>
      </c>
      <c r="F310">
        <v>1.5933330000000001</v>
      </c>
    </row>
    <row r="311" spans="1:6">
      <c r="A311" t="s">
        <v>2256</v>
      </c>
      <c r="B311" t="s">
        <v>2531</v>
      </c>
      <c r="C311">
        <v>0</v>
      </c>
      <c r="D311" t="s">
        <v>2755</v>
      </c>
      <c r="E311">
        <v>50.716667000000001</v>
      </c>
      <c r="F311">
        <v>1.6166670000000001</v>
      </c>
    </row>
    <row r="312" spans="1:6">
      <c r="A312" t="s">
        <v>2257</v>
      </c>
      <c r="B312" t="s">
        <v>2533</v>
      </c>
      <c r="C312">
        <v>0.69354224563193079</v>
      </c>
      <c r="D312" t="s">
        <v>2756</v>
      </c>
      <c r="E312">
        <v>50.866667</v>
      </c>
      <c r="F312">
        <v>1.8666670000000001</v>
      </c>
    </row>
    <row r="313" spans="1:6">
      <c r="A313" t="s">
        <v>2258</v>
      </c>
      <c r="B313" t="s">
        <v>2531</v>
      </c>
      <c r="C313">
        <v>0</v>
      </c>
      <c r="D313" t="s">
        <v>2757</v>
      </c>
      <c r="E313">
        <v>50.95</v>
      </c>
      <c r="F313">
        <v>1.8333330000000001</v>
      </c>
    </row>
    <row r="314" spans="1:6">
      <c r="A314" t="s">
        <v>2259</v>
      </c>
      <c r="B314" t="s">
        <v>2531</v>
      </c>
      <c r="C314">
        <v>0</v>
      </c>
      <c r="D314" t="s">
        <v>2758</v>
      </c>
      <c r="E314">
        <v>48.916666999999997</v>
      </c>
      <c r="F314">
        <v>-0.43333300000000002</v>
      </c>
    </row>
    <row r="315" spans="1:6">
      <c r="A315" t="s">
        <v>2260</v>
      </c>
      <c r="B315" t="s">
        <v>2531</v>
      </c>
      <c r="C315">
        <v>0</v>
      </c>
      <c r="D315" t="s">
        <v>2759</v>
      </c>
      <c r="E315">
        <v>50.533332999999999</v>
      </c>
      <c r="F315">
        <v>2.6333329999999999</v>
      </c>
    </row>
    <row r="316" spans="1:6">
      <c r="A316" t="s">
        <v>2261</v>
      </c>
      <c r="B316" t="s">
        <v>2533</v>
      </c>
      <c r="C316">
        <v>0</v>
      </c>
      <c r="D316" t="s">
        <v>2760</v>
      </c>
      <c r="E316">
        <v>50.481943999999999</v>
      </c>
      <c r="F316">
        <v>2.5486110000000002</v>
      </c>
    </row>
    <row r="317" spans="1:6">
      <c r="A317" t="s">
        <v>2262</v>
      </c>
      <c r="B317" t="s">
        <v>2531</v>
      </c>
      <c r="C317">
        <v>0</v>
      </c>
      <c r="D317" t="s">
        <v>2761</v>
      </c>
      <c r="E317">
        <v>50.416666999999997</v>
      </c>
      <c r="F317">
        <v>2.9333330000000002</v>
      </c>
    </row>
    <row r="318" spans="1:6">
      <c r="A318" t="s">
        <v>2263</v>
      </c>
      <c r="B318" t="s">
        <v>2531</v>
      </c>
      <c r="C318">
        <v>0</v>
      </c>
      <c r="D318" t="s">
        <v>2762</v>
      </c>
      <c r="E318">
        <v>50.416666999999997</v>
      </c>
      <c r="F318">
        <v>2.766667</v>
      </c>
    </row>
    <row r="319" spans="1:6">
      <c r="A319" t="s">
        <v>2264</v>
      </c>
      <c r="B319" t="s">
        <v>2533</v>
      </c>
      <c r="C319">
        <v>1</v>
      </c>
      <c r="D319" t="s">
        <v>2763</v>
      </c>
      <c r="E319">
        <v>45.783332999999999</v>
      </c>
      <c r="F319">
        <v>3.0833330000000001</v>
      </c>
    </row>
    <row r="320" spans="1:6">
      <c r="A320" t="s">
        <v>2265</v>
      </c>
      <c r="B320" t="s">
        <v>2533</v>
      </c>
      <c r="C320">
        <v>0.98010193549482505</v>
      </c>
      <c r="D320" t="s">
        <v>2764</v>
      </c>
      <c r="E320">
        <v>45.9</v>
      </c>
      <c r="F320">
        <v>3.1166670000000001</v>
      </c>
    </row>
    <row r="321" spans="1:6">
      <c r="A321" t="s">
        <v>2266</v>
      </c>
      <c r="B321" t="s">
        <v>2533</v>
      </c>
      <c r="C321">
        <v>0.85758929824268193</v>
      </c>
      <c r="D321" t="s">
        <v>2763</v>
      </c>
      <c r="E321">
        <v>45.783332999999999</v>
      </c>
      <c r="F321">
        <v>3.0833330000000001</v>
      </c>
    </row>
    <row r="322" spans="1:6">
      <c r="A322" t="s">
        <v>2267</v>
      </c>
      <c r="B322" t="s">
        <v>2531</v>
      </c>
      <c r="C322">
        <v>0</v>
      </c>
      <c r="D322" t="s">
        <v>2763</v>
      </c>
      <c r="E322">
        <v>45.783332999999999</v>
      </c>
      <c r="F322">
        <v>3.0833330000000001</v>
      </c>
    </row>
    <row r="323" spans="1:6">
      <c r="A323" t="s">
        <v>2268</v>
      </c>
      <c r="B323" t="s">
        <v>2533</v>
      </c>
      <c r="C323">
        <v>0.94893067770643291</v>
      </c>
      <c r="D323" t="s">
        <v>2765</v>
      </c>
      <c r="E323">
        <v>45.85</v>
      </c>
      <c r="F323">
        <v>3.5666669999999998</v>
      </c>
    </row>
    <row r="324" spans="1:6">
      <c r="A324" t="s">
        <v>2269</v>
      </c>
      <c r="B324" t="s">
        <v>2533</v>
      </c>
      <c r="C324">
        <v>0.92854471368559099</v>
      </c>
      <c r="D324" t="s">
        <v>2766</v>
      </c>
      <c r="E324">
        <v>43.3</v>
      </c>
      <c r="F324">
        <v>-0.36666700000000002</v>
      </c>
    </row>
    <row r="325" spans="1:6">
      <c r="A325" t="s">
        <v>2270</v>
      </c>
      <c r="B325" t="s">
        <v>2533</v>
      </c>
      <c r="C325">
        <v>0.9048677961041498</v>
      </c>
      <c r="D325" t="s">
        <v>2766</v>
      </c>
      <c r="E325">
        <v>43.3</v>
      </c>
      <c r="F325">
        <v>-0.36666700000000002</v>
      </c>
    </row>
    <row r="326" spans="1:6">
      <c r="A326" t="s">
        <v>2271</v>
      </c>
      <c r="B326" t="s">
        <v>2533</v>
      </c>
      <c r="C326">
        <v>2.1700053809535436E-2</v>
      </c>
      <c r="D326" t="s">
        <v>2766</v>
      </c>
      <c r="E326">
        <v>43.3</v>
      </c>
      <c r="F326">
        <v>-0.36666700000000002</v>
      </c>
    </row>
    <row r="327" spans="1:6">
      <c r="A327" t="s">
        <v>2272</v>
      </c>
      <c r="B327" t="s">
        <v>2531</v>
      </c>
      <c r="C327">
        <v>0</v>
      </c>
      <c r="D327" t="s">
        <v>2767</v>
      </c>
      <c r="E327">
        <v>43.2</v>
      </c>
      <c r="F327">
        <v>-0.6</v>
      </c>
    </row>
    <row r="328" spans="1:6">
      <c r="A328" t="s">
        <v>2273</v>
      </c>
      <c r="B328" t="s">
        <v>2533</v>
      </c>
      <c r="C328">
        <v>0.90185011797941528</v>
      </c>
      <c r="D328" t="s">
        <v>2768</v>
      </c>
      <c r="E328">
        <v>43.483333000000002</v>
      </c>
      <c r="F328">
        <v>-1.5333330000000001</v>
      </c>
    </row>
    <row r="329" spans="1:6">
      <c r="A329" t="s">
        <v>2274</v>
      </c>
      <c r="B329" t="s">
        <v>2532</v>
      </c>
      <c r="C329">
        <v>1</v>
      </c>
      <c r="D329" t="s">
        <v>2769</v>
      </c>
      <c r="E329">
        <v>43.483333000000002</v>
      </c>
      <c r="F329">
        <v>-1.566667</v>
      </c>
    </row>
    <row r="330" spans="1:6">
      <c r="A330" t="s">
        <v>2275</v>
      </c>
      <c r="B330" t="s">
        <v>2531</v>
      </c>
      <c r="C330">
        <v>0</v>
      </c>
      <c r="D330" t="s">
        <v>2770</v>
      </c>
      <c r="E330">
        <v>43.233333000000002</v>
      </c>
      <c r="F330">
        <v>8.3333000000000004E-2</v>
      </c>
    </row>
    <row r="331" spans="1:6">
      <c r="A331" t="s">
        <v>2276</v>
      </c>
      <c r="B331" t="s">
        <v>2533</v>
      </c>
      <c r="C331">
        <v>0.96685828819397757</v>
      </c>
      <c r="D331" t="s">
        <v>2770</v>
      </c>
      <c r="E331">
        <v>43.233333000000002</v>
      </c>
      <c r="F331">
        <v>8.3333000000000004E-2</v>
      </c>
    </row>
    <row r="332" spans="1:6">
      <c r="A332" t="s">
        <v>2277</v>
      </c>
      <c r="B332" t="s">
        <v>2531</v>
      </c>
      <c r="C332">
        <v>0</v>
      </c>
      <c r="D332" t="s">
        <v>2771</v>
      </c>
      <c r="E332">
        <v>42.683332999999998</v>
      </c>
      <c r="F332">
        <v>2.8833329999999999</v>
      </c>
    </row>
    <row r="333" spans="1:6">
      <c r="A333" t="s">
        <v>2278</v>
      </c>
      <c r="B333" t="s">
        <v>2533</v>
      </c>
      <c r="C333">
        <v>0.28086084101064424</v>
      </c>
      <c r="D333" t="s">
        <v>2771</v>
      </c>
      <c r="E333">
        <v>42.683332999999998</v>
      </c>
      <c r="F333">
        <v>2.8833329999999999</v>
      </c>
    </row>
    <row r="334" spans="1:6">
      <c r="A334" t="s">
        <v>2279</v>
      </c>
      <c r="B334" t="s">
        <v>2533</v>
      </c>
      <c r="C334">
        <v>0.7659392934591962</v>
      </c>
      <c r="D334" t="s">
        <v>2771</v>
      </c>
      <c r="E334">
        <v>42.683332999999998</v>
      </c>
      <c r="F334">
        <v>2.8833329999999999</v>
      </c>
    </row>
    <row r="335" spans="1:6">
      <c r="A335" t="s">
        <v>2280</v>
      </c>
      <c r="B335" t="s">
        <v>2533</v>
      </c>
      <c r="C335">
        <v>0.310287079209845</v>
      </c>
      <c r="D335" t="s">
        <v>2772</v>
      </c>
      <c r="E335">
        <v>42.55</v>
      </c>
      <c r="F335">
        <v>3.016667</v>
      </c>
    </row>
    <row r="336" spans="1:6">
      <c r="A336" t="s">
        <v>2281</v>
      </c>
      <c r="B336" t="s">
        <v>2533</v>
      </c>
      <c r="C336">
        <v>0.10310795253414429</v>
      </c>
      <c r="D336" t="s">
        <v>2773</v>
      </c>
      <c r="E336">
        <v>48.583333000000003</v>
      </c>
      <c r="F336">
        <v>7.75</v>
      </c>
    </row>
    <row r="337" spans="1:6">
      <c r="A337" t="s">
        <v>2282</v>
      </c>
      <c r="B337" t="s">
        <v>2531</v>
      </c>
      <c r="C337">
        <v>0</v>
      </c>
      <c r="D337" t="s">
        <v>2773</v>
      </c>
      <c r="E337">
        <v>48.583333000000003</v>
      </c>
      <c r="F337">
        <v>7.75</v>
      </c>
    </row>
    <row r="338" spans="1:6">
      <c r="A338" t="s">
        <v>2283</v>
      </c>
      <c r="B338" t="s">
        <v>2533</v>
      </c>
      <c r="C338">
        <v>0.27031357281811175</v>
      </c>
      <c r="D338" t="s">
        <v>2773</v>
      </c>
      <c r="E338">
        <v>48.583333000000003</v>
      </c>
      <c r="F338">
        <v>7.75</v>
      </c>
    </row>
    <row r="339" spans="1:6">
      <c r="A339" t="s">
        <v>2284</v>
      </c>
      <c r="B339" t="s">
        <v>2532</v>
      </c>
      <c r="C339">
        <v>1</v>
      </c>
      <c r="D339" t="s">
        <v>2952</v>
      </c>
      <c r="E339">
        <v>48.55</v>
      </c>
      <c r="F339">
        <v>7.7166670000000002</v>
      </c>
    </row>
    <row r="340" spans="1:6">
      <c r="A340" t="s">
        <v>2285</v>
      </c>
      <c r="B340" t="s">
        <v>2531</v>
      </c>
      <c r="C340">
        <v>0</v>
      </c>
      <c r="D340" t="s">
        <v>2774</v>
      </c>
      <c r="E340">
        <v>48.266666999999998</v>
      </c>
      <c r="F340">
        <v>7.45</v>
      </c>
    </row>
    <row r="341" spans="1:6">
      <c r="A341" t="s">
        <v>2286</v>
      </c>
      <c r="B341" t="s">
        <v>2533</v>
      </c>
      <c r="C341">
        <v>0</v>
      </c>
      <c r="D341" t="s">
        <v>2953</v>
      </c>
      <c r="E341">
        <v>48.466667000000001</v>
      </c>
      <c r="F341">
        <v>7.483333</v>
      </c>
    </row>
    <row r="342" spans="1:6">
      <c r="A342" t="s">
        <v>2287</v>
      </c>
      <c r="B342" t="s">
        <v>2533</v>
      </c>
      <c r="C342">
        <v>0</v>
      </c>
      <c r="D342" t="s">
        <v>2954</v>
      </c>
      <c r="E342">
        <v>48.733333000000002</v>
      </c>
      <c r="F342">
        <v>7.3666669999999996</v>
      </c>
    </row>
    <row r="343" spans="1:6">
      <c r="A343" t="s">
        <v>2288</v>
      </c>
      <c r="B343" t="s">
        <v>2533</v>
      </c>
      <c r="C343">
        <v>0</v>
      </c>
      <c r="D343" t="s">
        <v>2955</v>
      </c>
      <c r="E343">
        <v>48.933332999999998</v>
      </c>
      <c r="F343">
        <v>7.75</v>
      </c>
    </row>
    <row r="344" spans="1:6">
      <c r="A344" t="s">
        <v>2289</v>
      </c>
      <c r="B344" t="s">
        <v>2532</v>
      </c>
      <c r="C344">
        <v>1</v>
      </c>
      <c r="D344" t="s">
        <v>2775</v>
      </c>
      <c r="E344">
        <v>48.816667000000002</v>
      </c>
      <c r="F344">
        <v>7.7833329999999998</v>
      </c>
    </row>
    <row r="345" spans="1:6">
      <c r="A345" t="s">
        <v>2290</v>
      </c>
      <c r="B345" t="s">
        <v>2533</v>
      </c>
      <c r="C345">
        <v>6.7775107612504382E-3</v>
      </c>
      <c r="D345" t="s">
        <v>2776</v>
      </c>
      <c r="E345">
        <v>48.083333000000003</v>
      </c>
      <c r="F345">
        <v>7.3666669999999996</v>
      </c>
    </row>
    <row r="346" spans="1:6">
      <c r="A346" t="s">
        <v>2291</v>
      </c>
      <c r="B346" t="s">
        <v>2533</v>
      </c>
      <c r="C346">
        <v>0</v>
      </c>
      <c r="D346" t="s">
        <v>2777</v>
      </c>
      <c r="E346">
        <v>47.916666999999997</v>
      </c>
      <c r="F346">
        <v>7.2</v>
      </c>
    </row>
    <row r="347" spans="1:6">
      <c r="A347" t="s">
        <v>2292</v>
      </c>
      <c r="B347" t="s">
        <v>2531</v>
      </c>
      <c r="C347">
        <v>0</v>
      </c>
      <c r="D347" t="s">
        <v>2778</v>
      </c>
      <c r="E347">
        <v>48.716667000000001</v>
      </c>
      <c r="F347">
        <v>7.1833330000000002</v>
      </c>
    </row>
    <row r="348" spans="1:6">
      <c r="A348" t="s">
        <v>2293</v>
      </c>
      <c r="B348" t="s">
        <v>2531</v>
      </c>
      <c r="C348">
        <v>0</v>
      </c>
      <c r="D348" t="s">
        <v>2779</v>
      </c>
      <c r="E348">
        <v>47.816667000000002</v>
      </c>
      <c r="F348">
        <v>7.25</v>
      </c>
    </row>
    <row r="349" spans="1:6">
      <c r="A349" t="s">
        <v>2294</v>
      </c>
      <c r="B349" t="s">
        <v>2533</v>
      </c>
      <c r="C349">
        <v>0.93606112303181321</v>
      </c>
      <c r="D349" t="s">
        <v>2780</v>
      </c>
      <c r="E349">
        <v>47.75</v>
      </c>
      <c r="F349">
        <v>7.3333329999999997</v>
      </c>
    </row>
    <row r="350" spans="1:6">
      <c r="A350" t="s">
        <v>2295</v>
      </c>
      <c r="B350" t="s">
        <v>2533</v>
      </c>
      <c r="C350">
        <v>2.9360755021214491E-2</v>
      </c>
      <c r="D350" t="s">
        <v>2780</v>
      </c>
      <c r="E350">
        <v>47.75</v>
      </c>
      <c r="F350">
        <v>7.3333329999999997</v>
      </c>
    </row>
    <row r="351" spans="1:6">
      <c r="A351" t="s">
        <v>2296</v>
      </c>
      <c r="B351" t="s">
        <v>2531</v>
      </c>
      <c r="C351">
        <v>0</v>
      </c>
      <c r="D351" t="s">
        <v>2956</v>
      </c>
      <c r="E351">
        <v>45.75</v>
      </c>
      <c r="F351">
        <v>4.8499999999999996</v>
      </c>
    </row>
    <row r="352" spans="1:6">
      <c r="A352" t="s">
        <v>2297</v>
      </c>
      <c r="B352" t="s">
        <v>2531</v>
      </c>
      <c r="C352">
        <v>0</v>
      </c>
      <c r="D352" t="s">
        <v>2956</v>
      </c>
      <c r="E352">
        <v>45.75</v>
      </c>
      <c r="F352">
        <v>4.8499999999999996</v>
      </c>
    </row>
    <row r="353" spans="1:6">
      <c r="A353" t="s">
        <v>2298</v>
      </c>
      <c r="B353" t="s">
        <v>2533</v>
      </c>
      <c r="C353">
        <v>0.11298851819293776</v>
      </c>
      <c r="D353" t="s">
        <v>2956</v>
      </c>
      <c r="E353">
        <v>45.75</v>
      </c>
      <c r="F353">
        <v>4.8499999999999996</v>
      </c>
    </row>
    <row r="354" spans="1:6">
      <c r="A354" t="s">
        <v>2299</v>
      </c>
      <c r="B354" t="s">
        <v>2532</v>
      </c>
      <c r="C354">
        <v>1</v>
      </c>
      <c r="D354" t="s">
        <v>2956</v>
      </c>
      <c r="E354">
        <v>45.75</v>
      </c>
      <c r="F354">
        <v>4.8499999999999996</v>
      </c>
    </row>
    <row r="355" spans="1:6">
      <c r="A355" t="s">
        <v>2300</v>
      </c>
      <c r="B355" t="s">
        <v>2531</v>
      </c>
      <c r="C355">
        <v>0</v>
      </c>
      <c r="D355" t="s">
        <v>2781</v>
      </c>
      <c r="E355">
        <v>45.8</v>
      </c>
      <c r="F355">
        <v>4.8499999999999996</v>
      </c>
    </row>
    <row r="356" spans="1:6">
      <c r="A356" t="s">
        <v>2301</v>
      </c>
      <c r="B356" t="s">
        <v>2532</v>
      </c>
      <c r="C356">
        <v>1</v>
      </c>
      <c r="D356" t="s">
        <v>2782</v>
      </c>
      <c r="E356">
        <v>45.766666999999998</v>
      </c>
      <c r="F356">
        <v>4.8833330000000004</v>
      </c>
    </row>
    <row r="357" spans="1:6">
      <c r="A357" t="s">
        <v>2302</v>
      </c>
      <c r="B357" t="s">
        <v>2533</v>
      </c>
      <c r="C357">
        <v>0.92975489550825652</v>
      </c>
      <c r="D357" t="s">
        <v>2783</v>
      </c>
      <c r="E357">
        <v>45.733333000000002</v>
      </c>
      <c r="F357">
        <v>4.9166670000000003</v>
      </c>
    </row>
    <row r="358" spans="1:6">
      <c r="A358" t="s">
        <v>2303</v>
      </c>
      <c r="B358" t="s">
        <v>2533</v>
      </c>
      <c r="C358">
        <v>2.0110563622369959E-2</v>
      </c>
      <c r="D358" t="s">
        <v>2992</v>
      </c>
      <c r="E358">
        <v>45.766666999999998</v>
      </c>
      <c r="F358">
        <v>4.766667</v>
      </c>
    </row>
    <row r="359" spans="1:6">
      <c r="A359" t="s">
        <v>2304</v>
      </c>
      <c r="B359" t="s">
        <v>2531</v>
      </c>
      <c r="C359">
        <v>0</v>
      </c>
      <c r="D359" t="s">
        <v>2785</v>
      </c>
      <c r="E359">
        <v>45.983333000000002</v>
      </c>
      <c r="F359">
        <v>4.7166670000000002</v>
      </c>
    </row>
    <row r="360" spans="1:6">
      <c r="A360" t="s">
        <v>2305</v>
      </c>
      <c r="B360" t="s">
        <v>2533</v>
      </c>
      <c r="C360">
        <v>2.8491196813112407E-2</v>
      </c>
      <c r="D360" t="s">
        <v>2786</v>
      </c>
      <c r="E360">
        <v>45.683332999999998</v>
      </c>
      <c r="F360">
        <v>4.8</v>
      </c>
    </row>
    <row r="361" spans="1:6">
      <c r="A361" t="s">
        <v>2306</v>
      </c>
      <c r="B361" t="s">
        <v>2533</v>
      </c>
      <c r="C361">
        <v>0.21667964200546508</v>
      </c>
      <c r="D361" t="s">
        <v>2787</v>
      </c>
      <c r="E361">
        <v>45.583333000000003</v>
      </c>
      <c r="F361">
        <v>4.766667</v>
      </c>
    </row>
    <row r="362" spans="1:6">
      <c r="A362" t="s">
        <v>2307</v>
      </c>
      <c r="B362" t="s">
        <v>2533</v>
      </c>
      <c r="C362">
        <v>0.19142370033278877</v>
      </c>
      <c r="D362" t="s">
        <v>2788</v>
      </c>
      <c r="E362">
        <v>45.716667000000001</v>
      </c>
      <c r="F362">
        <v>4.8</v>
      </c>
    </row>
    <row r="363" spans="1:6">
      <c r="A363" t="s">
        <v>2308</v>
      </c>
      <c r="B363" t="s">
        <v>2533</v>
      </c>
      <c r="C363">
        <v>0.11776210489358552</v>
      </c>
      <c r="D363" t="s">
        <v>2789</v>
      </c>
      <c r="E363">
        <v>46.083333000000003</v>
      </c>
      <c r="F363">
        <v>2.3333330000000001</v>
      </c>
    </row>
    <row r="364" spans="1:6">
      <c r="A364" t="s">
        <v>2309</v>
      </c>
      <c r="B364" t="s">
        <v>2531</v>
      </c>
      <c r="C364">
        <v>0</v>
      </c>
      <c r="D364" t="s">
        <v>2790</v>
      </c>
      <c r="E364">
        <v>45.683332999999998</v>
      </c>
      <c r="F364">
        <v>4.8833330000000004</v>
      </c>
    </row>
    <row r="365" spans="1:6">
      <c r="A365" t="s">
        <v>2310</v>
      </c>
      <c r="B365" t="s">
        <v>2533</v>
      </c>
      <c r="C365">
        <v>0.30244244925158237</v>
      </c>
      <c r="D365" t="s">
        <v>2791</v>
      </c>
      <c r="E365">
        <v>47.633333</v>
      </c>
      <c r="F365">
        <v>6.1666670000000003</v>
      </c>
    </row>
    <row r="366" spans="1:6">
      <c r="A366" t="s">
        <v>2311</v>
      </c>
      <c r="B366" t="s">
        <v>2531</v>
      </c>
      <c r="C366">
        <v>0</v>
      </c>
      <c r="D366" t="s">
        <v>2792</v>
      </c>
      <c r="E366">
        <v>50.35</v>
      </c>
      <c r="F366">
        <v>2.25</v>
      </c>
    </row>
    <row r="367" spans="1:6">
      <c r="A367" t="s">
        <v>2312</v>
      </c>
      <c r="B367" t="s">
        <v>2531</v>
      </c>
      <c r="C367">
        <v>0</v>
      </c>
      <c r="D367" t="s">
        <v>2793</v>
      </c>
      <c r="E367">
        <v>46.3</v>
      </c>
      <c r="F367">
        <v>4.8333329999999997</v>
      </c>
    </row>
    <row r="368" spans="1:6">
      <c r="A368" t="s">
        <v>2313</v>
      </c>
      <c r="B368" t="s">
        <v>2531</v>
      </c>
      <c r="C368">
        <v>0</v>
      </c>
      <c r="D368" t="s">
        <v>2794</v>
      </c>
      <c r="E368">
        <v>46.45</v>
      </c>
      <c r="F368">
        <v>4.1166669999999996</v>
      </c>
    </row>
    <row r="369" spans="1:6">
      <c r="A369" t="s">
        <v>2314</v>
      </c>
      <c r="B369" t="s">
        <v>2531</v>
      </c>
      <c r="C369">
        <v>0</v>
      </c>
      <c r="D369" t="s">
        <v>2795</v>
      </c>
      <c r="E369">
        <v>46.8</v>
      </c>
      <c r="F369">
        <v>4.4333330000000002</v>
      </c>
    </row>
    <row r="370" spans="1:6">
      <c r="A370" t="s">
        <v>2315</v>
      </c>
      <c r="B370" t="s">
        <v>2533</v>
      </c>
      <c r="C370">
        <v>0.58630361327218372</v>
      </c>
      <c r="D370" t="s">
        <v>2796</v>
      </c>
      <c r="E370">
        <v>46.783332999999999</v>
      </c>
      <c r="F370">
        <v>4.8499999999999996</v>
      </c>
    </row>
    <row r="371" spans="1:6">
      <c r="A371" t="s">
        <v>2316</v>
      </c>
      <c r="B371" t="s">
        <v>2533</v>
      </c>
      <c r="C371">
        <v>0.11978635935536441</v>
      </c>
      <c r="D371" t="s">
        <v>2796</v>
      </c>
      <c r="E371">
        <v>46.783332999999999</v>
      </c>
      <c r="F371">
        <v>4.8499999999999996</v>
      </c>
    </row>
    <row r="372" spans="1:6">
      <c r="A372" t="s">
        <v>2317</v>
      </c>
      <c r="B372" t="s">
        <v>2532</v>
      </c>
      <c r="C372">
        <v>1</v>
      </c>
      <c r="D372" t="s">
        <v>2797</v>
      </c>
      <c r="E372">
        <v>48</v>
      </c>
      <c r="F372">
        <v>0.2</v>
      </c>
    </row>
    <row r="373" spans="1:6">
      <c r="A373" t="s">
        <v>2318</v>
      </c>
      <c r="B373" t="s">
        <v>2533</v>
      </c>
      <c r="C373">
        <v>0.93854944464948387</v>
      </c>
      <c r="D373" t="s">
        <v>2797</v>
      </c>
      <c r="E373">
        <v>48</v>
      </c>
      <c r="F373">
        <v>0.2</v>
      </c>
    </row>
    <row r="374" spans="1:6">
      <c r="A374" t="s">
        <v>2319</v>
      </c>
      <c r="B374" t="s">
        <v>2533</v>
      </c>
      <c r="C374">
        <v>0.36256507628210877</v>
      </c>
      <c r="D374" t="s">
        <v>2798</v>
      </c>
      <c r="E374">
        <v>47.7</v>
      </c>
      <c r="F374">
        <v>-8.3333000000000004E-2</v>
      </c>
    </row>
    <row r="375" spans="1:6">
      <c r="A375" t="s">
        <v>2320</v>
      </c>
      <c r="B375" t="s">
        <v>2531</v>
      </c>
      <c r="C375">
        <v>0</v>
      </c>
      <c r="D375" t="s">
        <v>2797</v>
      </c>
      <c r="E375">
        <v>48</v>
      </c>
      <c r="F375">
        <v>0.2</v>
      </c>
    </row>
    <row r="376" spans="1:6">
      <c r="A376" t="s">
        <v>2321</v>
      </c>
      <c r="B376" t="s">
        <v>2531</v>
      </c>
      <c r="C376">
        <v>0</v>
      </c>
      <c r="D376" t="s">
        <v>2797</v>
      </c>
      <c r="E376">
        <v>48</v>
      </c>
      <c r="F376">
        <v>0.2</v>
      </c>
    </row>
    <row r="377" spans="1:6">
      <c r="A377" t="s">
        <v>2322</v>
      </c>
      <c r="B377" t="s">
        <v>2531</v>
      </c>
      <c r="C377">
        <v>0</v>
      </c>
      <c r="D377" t="s">
        <v>2799</v>
      </c>
      <c r="E377">
        <v>45.7</v>
      </c>
      <c r="F377">
        <v>5.9166670000000003</v>
      </c>
    </row>
    <row r="378" spans="1:6">
      <c r="A378" t="s">
        <v>2323</v>
      </c>
      <c r="B378" t="s">
        <v>2533</v>
      </c>
      <c r="C378">
        <v>0.1081817164190132</v>
      </c>
      <c r="D378" t="s">
        <v>2800</v>
      </c>
      <c r="E378">
        <v>45.683332999999998</v>
      </c>
      <c r="F378">
        <v>6.3833330000000004</v>
      </c>
    </row>
    <row r="379" spans="1:6">
      <c r="A379" t="s">
        <v>2324</v>
      </c>
      <c r="B379" t="s">
        <v>2533</v>
      </c>
      <c r="C379">
        <v>0.3496478048228705</v>
      </c>
      <c r="D379" t="s">
        <v>2801</v>
      </c>
      <c r="E379">
        <v>45.55</v>
      </c>
      <c r="F379">
        <v>5.9666670000000002</v>
      </c>
    </row>
    <row r="380" spans="1:6">
      <c r="A380" t="s">
        <v>2325</v>
      </c>
      <c r="B380" t="s">
        <v>2532</v>
      </c>
      <c r="C380">
        <v>1</v>
      </c>
      <c r="D380" t="s">
        <v>2802</v>
      </c>
      <c r="E380">
        <v>45.566667000000002</v>
      </c>
      <c r="F380">
        <v>5.9333330000000002</v>
      </c>
    </row>
    <row r="381" spans="1:6">
      <c r="A381" t="s">
        <v>2326</v>
      </c>
      <c r="B381" t="s">
        <v>2533</v>
      </c>
      <c r="C381">
        <v>5.2615921651227415E-2</v>
      </c>
      <c r="D381" t="s">
        <v>2803</v>
      </c>
      <c r="E381">
        <v>45.9</v>
      </c>
      <c r="F381">
        <v>6.1166669999999996</v>
      </c>
    </row>
    <row r="382" spans="1:6">
      <c r="A382" t="s">
        <v>2327</v>
      </c>
      <c r="B382" t="s">
        <v>2531</v>
      </c>
      <c r="C382">
        <v>0</v>
      </c>
      <c r="D382" t="s">
        <v>2803</v>
      </c>
      <c r="E382">
        <v>45.9</v>
      </c>
      <c r="F382">
        <v>6.1166669999999996</v>
      </c>
    </row>
    <row r="383" spans="1:6">
      <c r="A383" t="s">
        <v>2328</v>
      </c>
      <c r="B383" t="s">
        <v>2531</v>
      </c>
      <c r="C383">
        <v>0</v>
      </c>
      <c r="D383" t="s">
        <v>2804</v>
      </c>
      <c r="E383">
        <v>45.833333000000003</v>
      </c>
      <c r="F383">
        <v>-3.3333000000000002E-2</v>
      </c>
    </row>
    <row r="384" spans="1:6">
      <c r="A384" t="s">
        <v>2329</v>
      </c>
      <c r="B384" t="s">
        <v>2533</v>
      </c>
      <c r="C384">
        <v>0.95638185202220949</v>
      </c>
      <c r="D384" t="s">
        <v>2805</v>
      </c>
      <c r="E384">
        <v>46.2</v>
      </c>
      <c r="F384">
        <v>6.25</v>
      </c>
    </row>
    <row r="385" spans="1:6">
      <c r="A385" t="s">
        <v>2330</v>
      </c>
      <c r="B385" t="s">
        <v>2533</v>
      </c>
      <c r="C385">
        <v>1.2068274989106564E-2</v>
      </c>
      <c r="D385" t="s">
        <v>2806</v>
      </c>
      <c r="E385">
        <v>46.366667</v>
      </c>
      <c r="F385">
        <v>6.483333</v>
      </c>
    </row>
    <row r="386" spans="1:6">
      <c r="A386" t="s">
        <v>2331</v>
      </c>
      <c r="B386" t="s">
        <v>2532</v>
      </c>
      <c r="C386">
        <v>1</v>
      </c>
      <c r="D386" t="s">
        <v>2807</v>
      </c>
      <c r="E386">
        <v>45.933332999999998</v>
      </c>
      <c r="F386">
        <v>6.6333330000000004</v>
      </c>
    </row>
    <row r="387" spans="1:6">
      <c r="A387" t="s">
        <v>2332</v>
      </c>
      <c r="B387" t="s">
        <v>2533</v>
      </c>
      <c r="C387">
        <v>0.14837717229366976</v>
      </c>
      <c r="D387" t="s">
        <v>2936</v>
      </c>
      <c r="E387">
        <v>48.866667</v>
      </c>
      <c r="F387">
        <v>2.3333330000000001</v>
      </c>
    </row>
    <row r="388" spans="1:6">
      <c r="A388" t="s">
        <v>2333</v>
      </c>
      <c r="B388" t="s">
        <v>2531</v>
      </c>
      <c r="C388">
        <v>0</v>
      </c>
      <c r="D388" t="s">
        <v>2936</v>
      </c>
      <c r="E388">
        <v>48.866667</v>
      </c>
      <c r="F388">
        <v>2.3333330000000001</v>
      </c>
    </row>
    <row r="389" spans="1:6">
      <c r="A389" t="s">
        <v>2334</v>
      </c>
      <c r="B389" t="s">
        <v>2532</v>
      </c>
      <c r="C389">
        <v>1</v>
      </c>
      <c r="D389" t="s">
        <v>2936</v>
      </c>
      <c r="E389">
        <v>48.866667</v>
      </c>
      <c r="F389">
        <v>2.3333330000000001</v>
      </c>
    </row>
    <row r="390" spans="1:6">
      <c r="A390" t="s">
        <v>2335</v>
      </c>
      <c r="B390" t="s">
        <v>2533</v>
      </c>
      <c r="C390">
        <v>0</v>
      </c>
      <c r="D390" t="s">
        <v>2936</v>
      </c>
      <c r="E390">
        <v>48.866667</v>
      </c>
      <c r="F390">
        <v>2.3333330000000001</v>
      </c>
    </row>
    <row r="391" spans="1:6">
      <c r="A391" t="s">
        <v>2336</v>
      </c>
      <c r="B391" t="s">
        <v>2533</v>
      </c>
      <c r="C391">
        <v>1</v>
      </c>
      <c r="D391" t="s">
        <v>2936</v>
      </c>
      <c r="E391">
        <v>48.866667</v>
      </c>
      <c r="F391">
        <v>2.3333330000000001</v>
      </c>
    </row>
    <row r="392" spans="1:6">
      <c r="A392" t="s">
        <v>2337</v>
      </c>
      <c r="B392" t="s">
        <v>2533</v>
      </c>
      <c r="C392">
        <v>1</v>
      </c>
      <c r="D392" t="s">
        <v>2936</v>
      </c>
      <c r="E392">
        <v>48.866667</v>
      </c>
      <c r="F392">
        <v>2.3333330000000001</v>
      </c>
    </row>
    <row r="393" spans="1:6">
      <c r="A393" t="s">
        <v>2338</v>
      </c>
      <c r="B393" t="s">
        <v>2533</v>
      </c>
      <c r="C393">
        <v>0</v>
      </c>
      <c r="D393" t="s">
        <v>2936</v>
      </c>
      <c r="E393">
        <v>48.866667</v>
      </c>
      <c r="F393">
        <v>2.3333330000000001</v>
      </c>
    </row>
    <row r="394" spans="1:6">
      <c r="A394" t="s">
        <v>2339</v>
      </c>
      <c r="B394" t="s">
        <v>2533</v>
      </c>
      <c r="C394">
        <v>0.94477514473622048</v>
      </c>
      <c r="D394" t="s">
        <v>2936</v>
      </c>
      <c r="E394">
        <v>48.866667</v>
      </c>
      <c r="F394">
        <v>2.3333330000000001</v>
      </c>
    </row>
    <row r="395" spans="1:6">
      <c r="A395" t="s">
        <v>2340</v>
      </c>
      <c r="B395" t="s">
        <v>2533</v>
      </c>
      <c r="C395">
        <v>0</v>
      </c>
      <c r="D395" t="s">
        <v>2936</v>
      </c>
      <c r="E395">
        <v>48.866667</v>
      </c>
      <c r="F395">
        <v>2.3333330000000001</v>
      </c>
    </row>
    <row r="396" spans="1:6">
      <c r="A396" t="s">
        <v>2341</v>
      </c>
      <c r="B396" t="s">
        <v>2531</v>
      </c>
      <c r="C396">
        <v>0</v>
      </c>
      <c r="D396" t="s">
        <v>2936</v>
      </c>
      <c r="E396">
        <v>48.866667</v>
      </c>
      <c r="F396">
        <v>2.3333330000000001</v>
      </c>
    </row>
    <row r="397" spans="1:6">
      <c r="A397" t="s">
        <v>2342</v>
      </c>
      <c r="B397" t="s">
        <v>2531</v>
      </c>
      <c r="C397">
        <v>0</v>
      </c>
      <c r="D397" t="s">
        <v>2936</v>
      </c>
      <c r="E397">
        <v>48.866667</v>
      </c>
      <c r="F397">
        <v>2.3333330000000001</v>
      </c>
    </row>
    <row r="398" spans="1:6">
      <c r="A398" t="s">
        <v>2343</v>
      </c>
      <c r="B398" t="s">
        <v>2533</v>
      </c>
      <c r="C398">
        <v>5.6426336986727943E-2</v>
      </c>
      <c r="D398" t="s">
        <v>2936</v>
      </c>
      <c r="E398">
        <v>48.866667</v>
      </c>
      <c r="F398">
        <v>2.3333330000000001</v>
      </c>
    </row>
    <row r="399" spans="1:6">
      <c r="A399" t="s">
        <v>2344</v>
      </c>
      <c r="B399" t="s">
        <v>2531</v>
      </c>
      <c r="C399">
        <v>0</v>
      </c>
      <c r="D399" t="s">
        <v>2936</v>
      </c>
      <c r="E399">
        <v>48.866667</v>
      </c>
      <c r="F399">
        <v>2.3333330000000001</v>
      </c>
    </row>
    <row r="400" spans="1:6">
      <c r="A400" t="s">
        <v>2345</v>
      </c>
      <c r="B400" t="s">
        <v>2533</v>
      </c>
      <c r="C400">
        <v>0</v>
      </c>
      <c r="D400" t="s">
        <v>2936</v>
      </c>
      <c r="E400">
        <v>48.866667</v>
      </c>
      <c r="F400">
        <v>2.3333330000000001</v>
      </c>
    </row>
    <row r="401" spans="1:6">
      <c r="A401" t="s">
        <v>2346</v>
      </c>
      <c r="B401" t="s">
        <v>2533</v>
      </c>
      <c r="C401">
        <v>0</v>
      </c>
      <c r="D401" t="s">
        <v>2936</v>
      </c>
      <c r="E401">
        <v>48.866667</v>
      </c>
      <c r="F401">
        <v>2.3333330000000001</v>
      </c>
    </row>
    <row r="402" spans="1:6">
      <c r="A402" t="s">
        <v>2347</v>
      </c>
      <c r="B402" t="s">
        <v>2531</v>
      </c>
      <c r="C402">
        <v>0</v>
      </c>
      <c r="D402" t="s">
        <v>2936</v>
      </c>
      <c r="E402">
        <v>48.866667</v>
      </c>
      <c r="F402">
        <v>2.3333330000000001</v>
      </c>
    </row>
    <row r="403" spans="1:6">
      <c r="A403" t="s">
        <v>2348</v>
      </c>
      <c r="B403" t="s">
        <v>2533</v>
      </c>
      <c r="C403">
        <v>0</v>
      </c>
      <c r="D403" t="s">
        <v>2936</v>
      </c>
      <c r="E403">
        <v>48.866667</v>
      </c>
      <c r="F403">
        <v>2.3333330000000001</v>
      </c>
    </row>
    <row r="404" spans="1:6">
      <c r="A404" t="s">
        <v>2349</v>
      </c>
      <c r="B404" t="s">
        <v>2531</v>
      </c>
      <c r="C404">
        <v>0</v>
      </c>
      <c r="D404" t="s">
        <v>2936</v>
      </c>
      <c r="E404">
        <v>48.866667</v>
      </c>
      <c r="F404">
        <v>2.3333330000000001</v>
      </c>
    </row>
    <row r="405" spans="1:6">
      <c r="A405" t="s">
        <v>2350</v>
      </c>
      <c r="B405" t="s">
        <v>2533</v>
      </c>
      <c r="C405">
        <v>0.88867216056630993</v>
      </c>
      <c r="D405" t="s">
        <v>2808</v>
      </c>
      <c r="E405">
        <v>49.433332999999998</v>
      </c>
      <c r="F405">
        <v>1.0833330000000001</v>
      </c>
    </row>
    <row r="406" spans="1:6">
      <c r="A406" t="s">
        <v>2351</v>
      </c>
      <c r="B406" t="s">
        <v>2532</v>
      </c>
      <c r="C406">
        <v>1</v>
      </c>
      <c r="D406" t="s">
        <v>2957</v>
      </c>
      <c r="E406">
        <v>43.9</v>
      </c>
      <c r="F406">
        <v>-0.98333300000000001</v>
      </c>
    </row>
    <row r="407" spans="1:6">
      <c r="A407" t="s">
        <v>2352</v>
      </c>
      <c r="B407" t="s">
        <v>2533</v>
      </c>
      <c r="C407">
        <v>1</v>
      </c>
      <c r="D407" t="s">
        <v>2808</v>
      </c>
      <c r="E407">
        <v>49.433332999999998</v>
      </c>
      <c r="F407">
        <v>1.0833330000000001</v>
      </c>
    </row>
    <row r="408" spans="1:6">
      <c r="A408" t="s">
        <v>2353</v>
      </c>
      <c r="B408" t="s">
        <v>2531</v>
      </c>
      <c r="C408">
        <v>0</v>
      </c>
      <c r="D408" t="s">
        <v>2809</v>
      </c>
      <c r="E408">
        <v>49.416666999999997</v>
      </c>
      <c r="F408">
        <v>1.0333330000000001</v>
      </c>
    </row>
    <row r="409" spans="1:6">
      <c r="A409" t="s">
        <v>2354</v>
      </c>
      <c r="B409" t="s">
        <v>2533</v>
      </c>
      <c r="C409">
        <v>0.10487814578435983</v>
      </c>
      <c r="D409" t="s">
        <v>2810</v>
      </c>
      <c r="E409">
        <v>49.55</v>
      </c>
      <c r="F409">
        <v>0.95</v>
      </c>
    </row>
    <row r="410" spans="1:6">
      <c r="A410" t="s">
        <v>2355</v>
      </c>
      <c r="B410" t="s">
        <v>2533</v>
      </c>
      <c r="C410">
        <v>0.56050388234282267</v>
      </c>
      <c r="D410" t="s">
        <v>2811</v>
      </c>
      <c r="E410">
        <v>49.933332999999998</v>
      </c>
      <c r="F410">
        <v>1.0833330000000001</v>
      </c>
    </row>
    <row r="411" spans="1:6">
      <c r="A411" t="s">
        <v>2356</v>
      </c>
      <c r="B411" t="s">
        <v>2531</v>
      </c>
      <c r="C411">
        <v>0</v>
      </c>
      <c r="D411" t="s">
        <v>2812</v>
      </c>
      <c r="E411">
        <v>49.5</v>
      </c>
      <c r="F411">
        <v>0.13333300000000001</v>
      </c>
    </row>
    <row r="412" spans="1:6">
      <c r="A412" t="s">
        <v>2357</v>
      </c>
      <c r="B412" t="s">
        <v>2532</v>
      </c>
      <c r="C412">
        <v>1</v>
      </c>
      <c r="D412" t="s">
        <v>2812</v>
      </c>
      <c r="E412">
        <v>49.5</v>
      </c>
      <c r="F412">
        <v>0.13333300000000001</v>
      </c>
    </row>
    <row r="413" spans="1:6">
      <c r="A413" t="s">
        <v>2358</v>
      </c>
      <c r="B413" t="s">
        <v>2533</v>
      </c>
      <c r="C413">
        <v>0.63687968243193682</v>
      </c>
      <c r="D413" t="s">
        <v>2813</v>
      </c>
      <c r="E413">
        <v>49.75</v>
      </c>
      <c r="F413">
        <v>0.36666700000000002</v>
      </c>
    </row>
    <row r="414" spans="1:6">
      <c r="A414" t="s">
        <v>2359</v>
      </c>
      <c r="B414" t="s">
        <v>2533</v>
      </c>
      <c r="C414">
        <v>0.5</v>
      </c>
      <c r="D414" t="s">
        <v>2814</v>
      </c>
      <c r="E414">
        <v>49.616667</v>
      </c>
      <c r="F414">
        <v>0.76666699999999999</v>
      </c>
    </row>
    <row r="415" spans="1:6">
      <c r="A415" t="s">
        <v>2360</v>
      </c>
      <c r="B415" t="s">
        <v>2531</v>
      </c>
      <c r="C415">
        <v>0</v>
      </c>
      <c r="D415" t="s">
        <v>2815</v>
      </c>
      <c r="E415">
        <v>48.533332999999999</v>
      </c>
      <c r="F415">
        <v>2.6666669999999999</v>
      </c>
    </row>
    <row r="416" spans="1:6">
      <c r="A416" t="s">
        <v>2361</v>
      </c>
      <c r="B416" t="s">
        <v>2532</v>
      </c>
      <c r="C416">
        <v>1</v>
      </c>
      <c r="D416" t="s">
        <v>2816</v>
      </c>
      <c r="E416">
        <v>48.4</v>
      </c>
      <c r="F416">
        <v>2.7</v>
      </c>
    </row>
    <row r="417" spans="1:6">
      <c r="A417" t="s">
        <v>2362</v>
      </c>
      <c r="B417" t="s">
        <v>2533</v>
      </c>
      <c r="C417">
        <v>0.5</v>
      </c>
      <c r="D417" t="s">
        <v>2817</v>
      </c>
      <c r="E417">
        <v>48.385300000000001</v>
      </c>
      <c r="F417">
        <v>2.9508000000000001</v>
      </c>
    </row>
    <row r="418" spans="1:6">
      <c r="A418" t="s">
        <v>2363</v>
      </c>
      <c r="B418" t="s">
        <v>2533</v>
      </c>
      <c r="C418">
        <v>9.4404626298798311E-2</v>
      </c>
      <c r="D418" t="s">
        <v>2818</v>
      </c>
      <c r="E418">
        <v>48.55</v>
      </c>
      <c r="F418">
        <v>3.3</v>
      </c>
    </row>
    <row r="419" spans="1:6">
      <c r="A419" t="s">
        <v>2364</v>
      </c>
      <c r="B419" t="s">
        <v>2533</v>
      </c>
      <c r="C419">
        <v>0.11574213850533499</v>
      </c>
      <c r="D419" t="s">
        <v>2819</v>
      </c>
      <c r="E419">
        <v>48.816667000000002</v>
      </c>
      <c r="F419">
        <v>3.0833330000000001</v>
      </c>
    </row>
    <row r="420" spans="1:6">
      <c r="A420" t="s">
        <v>2365</v>
      </c>
      <c r="B420" t="s">
        <v>2533</v>
      </c>
      <c r="C420">
        <v>0.3002112512627485</v>
      </c>
      <c r="D420" t="s">
        <v>2820</v>
      </c>
      <c r="E420">
        <v>48.95</v>
      </c>
      <c r="F420">
        <v>2.8666670000000001</v>
      </c>
    </row>
    <row r="421" spans="1:6">
      <c r="A421" t="s">
        <v>2366</v>
      </c>
      <c r="B421" t="s">
        <v>2533</v>
      </c>
      <c r="C421">
        <v>0.34039121099253922</v>
      </c>
      <c r="D421" t="s">
        <v>2821</v>
      </c>
      <c r="E421">
        <v>48.933332999999998</v>
      </c>
      <c r="F421">
        <v>2.6166670000000001</v>
      </c>
    </row>
    <row r="422" spans="1:6">
      <c r="A422" t="s">
        <v>2367</v>
      </c>
      <c r="B422" t="s">
        <v>2533</v>
      </c>
      <c r="C422">
        <v>0.38611612733547163</v>
      </c>
      <c r="D422" t="s">
        <v>2822</v>
      </c>
      <c r="E422">
        <v>48.766666999999998</v>
      </c>
      <c r="F422">
        <v>2.6666669999999999</v>
      </c>
    </row>
    <row r="423" spans="1:6">
      <c r="A423" t="s">
        <v>2368</v>
      </c>
      <c r="B423" t="s">
        <v>2531</v>
      </c>
      <c r="C423">
        <v>0</v>
      </c>
      <c r="D423" t="s">
        <v>2823</v>
      </c>
      <c r="E423">
        <v>48.801360000000003</v>
      </c>
      <c r="F423">
        <v>2.6075200000000001</v>
      </c>
    </row>
    <row r="424" spans="1:6">
      <c r="A424" t="s">
        <v>2369</v>
      </c>
      <c r="B424" t="s">
        <v>2533</v>
      </c>
      <c r="C424">
        <v>7.227051177014121E-2</v>
      </c>
      <c r="D424" t="s">
        <v>2824</v>
      </c>
      <c r="E424">
        <v>49.35</v>
      </c>
      <c r="F424">
        <v>3.0333329999999998</v>
      </c>
    </row>
    <row r="425" spans="1:6">
      <c r="A425" t="s">
        <v>2370</v>
      </c>
      <c r="B425" t="s">
        <v>2533</v>
      </c>
      <c r="C425">
        <v>3.4432921703409169E-2</v>
      </c>
      <c r="D425" t="s">
        <v>2825</v>
      </c>
      <c r="E425">
        <v>48.566667000000002</v>
      </c>
      <c r="F425">
        <v>2.5833330000000001</v>
      </c>
    </row>
    <row r="426" spans="1:6">
      <c r="A426" t="s">
        <v>2371</v>
      </c>
      <c r="B426" t="s">
        <v>2533</v>
      </c>
      <c r="C426">
        <v>0.1244186097531903</v>
      </c>
      <c r="D426" t="s">
        <v>2826</v>
      </c>
      <c r="E426">
        <v>48.8</v>
      </c>
      <c r="F426">
        <v>2.1333329999999999</v>
      </c>
    </row>
    <row r="427" spans="1:6">
      <c r="A427" t="s">
        <v>2372</v>
      </c>
      <c r="B427" t="s">
        <v>2533</v>
      </c>
      <c r="C427">
        <v>0.90480417033879768</v>
      </c>
      <c r="D427" t="s">
        <v>2826</v>
      </c>
      <c r="E427">
        <v>48.8</v>
      </c>
      <c r="F427">
        <v>2.1333329999999999</v>
      </c>
    </row>
    <row r="428" spans="1:6">
      <c r="A428" t="s">
        <v>2373</v>
      </c>
      <c r="B428" t="s">
        <v>2533</v>
      </c>
      <c r="C428">
        <v>0</v>
      </c>
      <c r="D428" t="s">
        <v>2827</v>
      </c>
      <c r="E428">
        <v>48.825000000000003</v>
      </c>
      <c r="F428">
        <v>2.125</v>
      </c>
    </row>
    <row r="429" spans="1:6">
      <c r="A429" t="s">
        <v>2374</v>
      </c>
      <c r="B429" t="s">
        <v>2533</v>
      </c>
      <c r="C429">
        <v>9.2190378123789385E-2</v>
      </c>
      <c r="D429" t="s">
        <v>2828</v>
      </c>
      <c r="E429">
        <v>48.916666999999997</v>
      </c>
      <c r="F429">
        <v>2.2000000000000002</v>
      </c>
    </row>
    <row r="430" spans="1:6">
      <c r="A430" t="s">
        <v>2375</v>
      </c>
      <c r="B430" t="s">
        <v>2533</v>
      </c>
      <c r="C430">
        <v>0.11378353623186666</v>
      </c>
      <c r="D430" t="s">
        <v>2829</v>
      </c>
      <c r="E430">
        <v>48.95</v>
      </c>
      <c r="F430">
        <v>2.1833330000000002</v>
      </c>
    </row>
    <row r="431" spans="1:6">
      <c r="A431" t="s">
        <v>2376</v>
      </c>
      <c r="B431" t="s">
        <v>2531</v>
      </c>
      <c r="C431">
        <v>0</v>
      </c>
      <c r="D431" t="s">
        <v>2830</v>
      </c>
      <c r="E431">
        <v>48.9</v>
      </c>
      <c r="F431">
        <v>2.0833330000000001</v>
      </c>
    </row>
    <row r="432" spans="1:6">
      <c r="A432" t="s">
        <v>2377</v>
      </c>
      <c r="B432" t="s">
        <v>2533</v>
      </c>
      <c r="C432">
        <v>0.4785677906417829</v>
      </c>
      <c r="D432" t="s">
        <v>2831</v>
      </c>
      <c r="E432">
        <v>48.983333000000002</v>
      </c>
      <c r="F432">
        <v>2.1</v>
      </c>
    </row>
    <row r="433" spans="1:6">
      <c r="A433" t="s">
        <v>2378</v>
      </c>
      <c r="B433" t="s">
        <v>2532</v>
      </c>
      <c r="C433">
        <v>1</v>
      </c>
      <c r="D433" t="s">
        <v>2832</v>
      </c>
      <c r="E433">
        <v>48.983333000000002</v>
      </c>
      <c r="F433">
        <v>1.7166669999999999</v>
      </c>
    </row>
    <row r="434" spans="1:6">
      <c r="A434" t="s">
        <v>2379</v>
      </c>
      <c r="B434" t="s">
        <v>2531</v>
      </c>
      <c r="C434">
        <v>0</v>
      </c>
      <c r="D434" t="s">
        <v>2833</v>
      </c>
      <c r="E434">
        <v>49</v>
      </c>
      <c r="F434">
        <v>1.9166669999999999</v>
      </c>
    </row>
    <row r="435" spans="1:6">
      <c r="A435" t="s">
        <v>2380</v>
      </c>
      <c r="B435" t="s">
        <v>2533</v>
      </c>
      <c r="C435">
        <v>0.14139160441806187</v>
      </c>
      <c r="D435" t="s">
        <v>2834</v>
      </c>
      <c r="E435">
        <v>48.65</v>
      </c>
      <c r="F435">
        <v>1.8333330000000001</v>
      </c>
    </row>
    <row r="436" spans="1:6">
      <c r="A436" t="s">
        <v>2381</v>
      </c>
      <c r="B436" t="s">
        <v>2531</v>
      </c>
      <c r="C436">
        <v>0</v>
      </c>
      <c r="D436" t="s">
        <v>2993</v>
      </c>
      <c r="E436">
        <v>48.783332999999999</v>
      </c>
      <c r="F436">
        <v>1.95</v>
      </c>
    </row>
    <row r="437" spans="1:6">
      <c r="A437" t="s">
        <v>2382</v>
      </c>
      <c r="B437" t="s">
        <v>2531</v>
      </c>
      <c r="C437">
        <v>0</v>
      </c>
      <c r="D437" t="s">
        <v>2836</v>
      </c>
      <c r="E437">
        <v>48.933332999999998</v>
      </c>
      <c r="F437">
        <v>2.0499999999999998</v>
      </c>
    </row>
    <row r="438" spans="1:6">
      <c r="A438" t="s">
        <v>2383</v>
      </c>
      <c r="B438" t="s">
        <v>2533</v>
      </c>
      <c r="C438">
        <v>0.98140408700057324</v>
      </c>
      <c r="D438" t="s">
        <v>2958</v>
      </c>
      <c r="E438">
        <v>46.316667000000002</v>
      </c>
      <c r="F438">
        <v>-0.466667</v>
      </c>
    </row>
    <row r="439" spans="1:6">
      <c r="A439" t="s">
        <v>2384</v>
      </c>
      <c r="B439" t="s">
        <v>2533</v>
      </c>
      <c r="C439">
        <v>0.95500390781588196</v>
      </c>
      <c r="D439" t="s">
        <v>2959</v>
      </c>
      <c r="E439">
        <v>46.266666999999998</v>
      </c>
      <c r="F439">
        <v>-0.2</v>
      </c>
    </row>
    <row r="440" spans="1:6">
      <c r="A440" t="s">
        <v>2385</v>
      </c>
      <c r="B440" t="s">
        <v>2531</v>
      </c>
      <c r="C440">
        <v>0</v>
      </c>
      <c r="D440" t="s">
        <v>2960</v>
      </c>
      <c r="E440">
        <v>46.833333000000003</v>
      </c>
      <c r="F440">
        <v>-0.15</v>
      </c>
    </row>
    <row r="441" spans="1:6">
      <c r="A441" t="s">
        <v>2386</v>
      </c>
      <c r="B441" t="s">
        <v>2533</v>
      </c>
      <c r="C441">
        <v>0.95837466029896712</v>
      </c>
      <c r="D441" t="s">
        <v>2837</v>
      </c>
      <c r="E441">
        <v>49.9</v>
      </c>
      <c r="F441">
        <v>2.2999999999999998</v>
      </c>
    </row>
    <row r="442" spans="1:6">
      <c r="A442" t="s">
        <v>2387</v>
      </c>
      <c r="B442" t="s">
        <v>2533</v>
      </c>
      <c r="C442">
        <v>0.83385064311387791</v>
      </c>
      <c r="D442" t="s">
        <v>2837</v>
      </c>
      <c r="E442">
        <v>49.9</v>
      </c>
      <c r="F442">
        <v>2.2999999999999998</v>
      </c>
    </row>
    <row r="443" spans="1:6">
      <c r="A443" t="s">
        <v>2388</v>
      </c>
      <c r="B443" t="s">
        <v>2531</v>
      </c>
      <c r="C443">
        <v>0</v>
      </c>
      <c r="D443" t="s">
        <v>2838</v>
      </c>
      <c r="E443">
        <v>50.083333000000003</v>
      </c>
      <c r="F443">
        <v>1.55</v>
      </c>
    </row>
    <row r="444" spans="1:6">
      <c r="A444" t="s">
        <v>2389</v>
      </c>
      <c r="B444" t="s">
        <v>2533</v>
      </c>
      <c r="C444">
        <v>0.65286430827603437</v>
      </c>
      <c r="D444" t="s">
        <v>2839</v>
      </c>
      <c r="E444">
        <v>50.15</v>
      </c>
      <c r="F444">
        <v>2.35</v>
      </c>
    </row>
    <row r="445" spans="1:6">
      <c r="A445" t="s">
        <v>2390</v>
      </c>
      <c r="B445" t="s">
        <v>2533</v>
      </c>
      <c r="C445">
        <v>0.79701364958022625</v>
      </c>
      <c r="D445" t="s">
        <v>2840</v>
      </c>
      <c r="E445">
        <v>50</v>
      </c>
      <c r="F445">
        <v>2.65</v>
      </c>
    </row>
    <row r="446" spans="1:6">
      <c r="A446" t="s">
        <v>2391</v>
      </c>
      <c r="B446" t="s">
        <v>2531</v>
      </c>
      <c r="C446">
        <v>0</v>
      </c>
      <c r="D446" t="s">
        <v>2841</v>
      </c>
      <c r="E446">
        <v>43.933332999999998</v>
      </c>
      <c r="F446">
        <v>2.15</v>
      </c>
    </row>
    <row r="447" spans="1:6">
      <c r="A447" t="s">
        <v>2392</v>
      </c>
      <c r="B447" t="s">
        <v>2531</v>
      </c>
      <c r="C447">
        <v>0</v>
      </c>
      <c r="D447" t="s">
        <v>2841</v>
      </c>
      <c r="E447">
        <v>43.933332999999998</v>
      </c>
      <c r="F447">
        <v>2.15</v>
      </c>
    </row>
    <row r="448" spans="1:6">
      <c r="A448" t="s">
        <v>2393</v>
      </c>
      <c r="B448" t="s">
        <v>2533</v>
      </c>
      <c r="C448">
        <v>0.72764109204817773</v>
      </c>
      <c r="D448" t="s">
        <v>2961</v>
      </c>
      <c r="E448">
        <v>49.8</v>
      </c>
      <c r="F448">
        <v>3.233333</v>
      </c>
    </row>
    <row r="449" spans="1:6">
      <c r="A449" t="s">
        <v>2394</v>
      </c>
      <c r="B449" t="s">
        <v>2532</v>
      </c>
      <c r="C449">
        <v>1</v>
      </c>
      <c r="D449" t="s">
        <v>2842</v>
      </c>
      <c r="E449">
        <v>44.016666999999998</v>
      </c>
      <c r="F449">
        <v>1.35</v>
      </c>
    </row>
    <row r="450" spans="1:6">
      <c r="A450" t="s">
        <v>2395</v>
      </c>
      <c r="B450" t="s">
        <v>2533</v>
      </c>
      <c r="C450">
        <v>0.56101140387434922</v>
      </c>
      <c r="D450" t="s">
        <v>2843</v>
      </c>
      <c r="E450">
        <v>44.033332999999999</v>
      </c>
      <c r="F450">
        <v>1.1000000000000001</v>
      </c>
    </row>
    <row r="451" spans="1:6">
      <c r="A451" t="s">
        <v>2396</v>
      </c>
      <c r="B451" t="s">
        <v>2533</v>
      </c>
      <c r="C451">
        <v>0.96465827874410492</v>
      </c>
      <c r="D451" t="s">
        <v>2844</v>
      </c>
      <c r="E451">
        <v>43.116667</v>
      </c>
      <c r="F451">
        <v>5.9333330000000002</v>
      </c>
    </row>
    <row r="452" spans="1:6">
      <c r="A452" t="s">
        <v>2397</v>
      </c>
      <c r="B452" t="s">
        <v>2533</v>
      </c>
      <c r="C452">
        <v>5.2350467614719842E-2</v>
      </c>
      <c r="D452" t="s">
        <v>2962</v>
      </c>
      <c r="E452">
        <v>43.133333</v>
      </c>
      <c r="F452">
        <v>5.85</v>
      </c>
    </row>
    <row r="453" spans="1:6">
      <c r="A453" t="s">
        <v>2398</v>
      </c>
      <c r="B453" t="s">
        <v>2531</v>
      </c>
      <c r="C453">
        <v>0</v>
      </c>
      <c r="D453" t="s">
        <v>2845</v>
      </c>
      <c r="E453">
        <v>43.116667</v>
      </c>
      <c r="F453">
        <v>6.1166669999999996</v>
      </c>
    </row>
    <row r="454" spans="1:6">
      <c r="A454" t="s">
        <v>2399</v>
      </c>
      <c r="B454" t="s">
        <v>2531</v>
      </c>
      <c r="C454">
        <v>0</v>
      </c>
      <c r="D454" t="s">
        <v>2846</v>
      </c>
      <c r="E454">
        <v>43.3</v>
      </c>
      <c r="F454">
        <v>6.6333330000000004</v>
      </c>
    </row>
    <row r="455" spans="1:6">
      <c r="A455" t="s">
        <v>2400</v>
      </c>
      <c r="B455" t="s">
        <v>2533</v>
      </c>
      <c r="C455">
        <v>0</v>
      </c>
      <c r="D455" t="s">
        <v>2847</v>
      </c>
      <c r="E455">
        <v>43.433888000000003</v>
      </c>
      <c r="F455">
        <v>6.7361110000000002</v>
      </c>
    </row>
    <row r="456" spans="1:6">
      <c r="A456" t="s">
        <v>2401</v>
      </c>
      <c r="B456" t="s">
        <v>2532</v>
      </c>
      <c r="C456">
        <v>1</v>
      </c>
      <c r="D456" t="s">
        <v>2848</v>
      </c>
      <c r="E456">
        <v>43.45</v>
      </c>
      <c r="F456">
        <v>5.8666669999999996</v>
      </c>
    </row>
    <row r="457" spans="1:6">
      <c r="A457" t="s">
        <v>2402</v>
      </c>
      <c r="B457" t="s">
        <v>2531</v>
      </c>
      <c r="C457">
        <v>0</v>
      </c>
      <c r="D457" t="s">
        <v>2849</v>
      </c>
      <c r="E457">
        <v>43.1</v>
      </c>
      <c r="F457">
        <v>5.8833330000000004</v>
      </c>
    </row>
    <row r="458" spans="1:6">
      <c r="A458" t="s">
        <v>2403</v>
      </c>
      <c r="B458" t="s">
        <v>2531</v>
      </c>
      <c r="C458">
        <v>0</v>
      </c>
      <c r="D458" t="s">
        <v>2850</v>
      </c>
      <c r="E458">
        <v>43.533332999999999</v>
      </c>
      <c r="F458">
        <v>6.4666670000000002</v>
      </c>
    </row>
    <row r="459" spans="1:6">
      <c r="A459" t="s">
        <v>2404</v>
      </c>
      <c r="B459" t="s">
        <v>2532</v>
      </c>
      <c r="C459">
        <v>1</v>
      </c>
      <c r="D459" t="s">
        <v>2851</v>
      </c>
      <c r="E459">
        <v>43.95</v>
      </c>
      <c r="F459">
        <v>4.8166669999999998</v>
      </c>
    </row>
    <row r="460" spans="1:6">
      <c r="A460" t="s">
        <v>2405</v>
      </c>
      <c r="B460" t="s">
        <v>2531</v>
      </c>
      <c r="C460">
        <v>0</v>
      </c>
      <c r="D460" t="s">
        <v>2852</v>
      </c>
      <c r="E460">
        <v>43.837499999999999</v>
      </c>
      <c r="F460">
        <v>5.0380549999999999</v>
      </c>
    </row>
    <row r="461" spans="1:6">
      <c r="A461" t="s">
        <v>2406</v>
      </c>
      <c r="B461" t="s">
        <v>2533</v>
      </c>
      <c r="C461">
        <v>2.9448283648550788E-2</v>
      </c>
      <c r="D461" t="s">
        <v>2853</v>
      </c>
      <c r="E461">
        <v>44.05</v>
      </c>
      <c r="F461">
        <v>5.05</v>
      </c>
    </row>
    <row r="462" spans="1:6">
      <c r="A462" t="s">
        <v>2407</v>
      </c>
      <c r="B462" t="s">
        <v>2533</v>
      </c>
      <c r="C462">
        <v>0.96680978644564464</v>
      </c>
      <c r="D462" t="s">
        <v>2854</v>
      </c>
      <c r="E462">
        <v>44.133333</v>
      </c>
      <c r="F462">
        <v>4.8</v>
      </c>
    </row>
    <row r="463" spans="1:6">
      <c r="A463" t="s">
        <v>2408</v>
      </c>
      <c r="B463" t="s">
        <v>2531</v>
      </c>
      <c r="C463">
        <v>0</v>
      </c>
      <c r="D463" t="s">
        <v>2853</v>
      </c>
      <c r="E463">
        <v>44.05</v>
      </c>
      <c r="F463">
        <v>5.05</v>
      </c>
    </row>
    <row r="464" spans="1:6">
      <c r="A464" t="s">
        <v>2409</v>
      </c>
      <c r="B464" t="s">
        <v>2533</v>
      </c>
      <c r="C464">
        <v>0.20573586663467891</v>
      </c>
      <c r="D464" t="s">
        <v>2855</v>
      </c>
      <c r="E464">
        <v>46.666666999999997</v>
      </c>
      <c r="F464">
        <v>-1.433333</v>
      </c>
    </row>
    <row r="465" spans="1:6">
      <c r="A465" t="s">
        <v>2410</v>
      </c>
      <c r="B465" t="s">
        <v>2533</v>
      </c>
      <c r="C465">
        <v>0.2966964791095128</v>
      </c>
      <c r="D465" t="s">
        <v>2855</v>
      </c>
      <c r="E465">
        <v>46.666666999999997</v>
      </c>
      <c r="F465">
        <v>-1.433333</v>
      </c>
    </row>
    <row r="466" spans="1:6">
      <c r="A466" t="s">
        <v>2411</v>
      </c>
      <c r="B466" t="s">
        <v>2533</v>
      </c>
      <c r="C466">
        <v>2.9622644469294634E-2</v>
      </c>
      <c r="D466" t="s">
        <v>2856</v>
      </c>
      <c r="E466">
        <v>46.5</v>
      </c>
      <c r="F466">
        <v>-1.7833330000000001</v>
      </c>
    </row>
    <row r="467" spans="1:6">
      <c r="A467" t="s">
        <v>2412</v>
      </c>
      <c r="B467" t="s">
        <v>2532</v>
      </c>
      <c r="C467">
        <v>1</v>
      </c>
      <c r="D467" t="s">
        <v>2857</v>
      </c>
      <c r="E467">
        <v>46.866667</v>
      </c>
      <c r="F467">
        <v>-1.016667</v>
      </c>
    </row>
    <row r="468" spans="1:6">
      <c r="A468" t="s">
        <v>2413</v>
      </c>
      <c r="B468" t="s">
        <v>2531</v>
      </c>
      <c r="C468">
        <v>0</v>
      </c>
      <c r="D468" t="s">
        <v>2858</v>
      </c>
      <c r="E468">
        <v>46.466667000000001</v>
      </c>
      <c r="F468">
        <v>-0.81666700000000003</v>
      </c>
    </row>
    <row r="469" spans="1:6">
      <c r="A469" t="s">
        <v>2414</v>
      </c>
      <c r="B469" t="s">
        <v>2533</v>
      </c>
      <c r="C469">
        <v>2.6505732043210939E-2</v>
      </c>
      <c r="D469" t="s">
        <v>2859</v>
      </c>
      <c r="E469">
        <v>46.583333000000003</v>
      </c>
      <c r="F469">
        <v>0.33333299999999999</v>
      </c>
    </row>
    <row r="470" spans="1:6">
      <c r="A470" t="s">
        <v>2415</v>
      </c>
      <c r="B470" t="s">
        <v>2533</v>
      </c>
      <c r="C470">
        <v>0.96035002849680517</v>
      </c>
      <c r="D470" t="s">
        <v>2859</v>
      </c>
      <c r="E470">
        <v>46.583333000000003</v>
      </c>
      <c r="F470">
        <v>0.33333299999999999</v>
      </c>
    </row>
    <row r="471" spans="1:6">
      <c r="A471" t="s">
        <v>2416</v>
      </c>
      <c r="B471" t="s">
        <v>2531</v>
      </c>
      <c r="C471">
        <v>0</v>
      </c>
      <c r="D471" t="s">
        <v>2860</v>
      </c>
      <c r="E471">
        <v>46.566667000000002</v>
      </c>
      <c r="F471">
        <v>0.65</v>
      </c>
    </row>
    <row r="472" spans="1:6">
      <c r="A472" t="s">
        <v>2417</v>
      </c>
      <c r="B472" t="s">
        <v>2533</v>
      </c>
      <c r="C472">
        <v>0.76863248271493811</v>
      </c>
      <c r="D472" t="s">
        <v>2963</v>
      </c>
      <c r="E472">
        <v>46.8</v>
      </c>
      <c r="F472">
        <v>0.53333299999999995</v>
      </c>
    </row>
    <row r="473" spans="1:6">
      <c r="A473" t="s">
        <v>2418</v>
      </c>
      <c r="B473" t="s">
        <v>2533</v>
      </c>
      <c r="C473">
        <v>0</v>
      </c>
      <c r="D473" t="s">
        <v>2861</v>
      </c>
      <c r="E473">
        <v>45.85</v>
      </c>
      <c r="F473">
        <v>1.25</v>
      </c>
    </row>
    <row r="474" spans="1:6">
      <c r="A474" t="s">
        <v>2419</v>
      </c>
      <c r="B474" t="s">
        <v>2531</v>
      </c>
      <c r="C474">
        <v>0</v>
      </c>
      <c r="D474" t="s">
        <v>2861</v>
      </c>
      <c r="E474">
        <v>45.85</v>
      </c>
      <c r="F474">
        <v>1.25</v>
      </c>
    </row>
    <row r="475" spans="1:6">
      <c r="A475" t="s">
        <v>2420</v>
      </c>
      <c r="B475" t="s">
        <v>2533</v>
      </c>
      <c r="C475">
        <v>1</v>
      </c>
      <c r="D475" t="s">
        <v>2861</v>
      </c>
      <c r="E475">
        <v>45.85</v>
      </c>
      <c r="F475">
        <v>1.25</v>
      </c>
    </row>
    <row r="476" spans="1:6">
      <c r="A476" t="s">
        <v>2421</v>
      </c>
      <c r="B476" t="s">
        <v>2531</v>
      </c>
      <c r="C476">
        <v>0</v>
      </c>
      <c r="D476" t="s">
        <v>2994</v>
      </c>
      <c r="E476">
        <v>48.183332999999998</v>
      </c>
      <c r="F476">
        <v>6.45</v>
      </c>
    </row>
    <row r="477" spans="1:6">
      <c r="A477" t="s">
        <v>2422</v>
      </c>
      <c r="B477" t="s">
        <v>2531</v>
      </c>
      <c r="C477">
        <v>0</v>
      </c>
      <c r="D477" t="s">
        <v>2863</v>
      </c>
      <c r="E477">
        <v>48.283332999999999</v>
      </c>
      <c r="F477">
        <v>6.95</v>
      </c>
    </row>
    <row r="478" spans="1:6">
      <c r="A478" t="s">
        <v>2423</v>
      </c>
      <c r="B478" t="s">
        <v>2533</v>
      </c>
      <c r="C478">
        <v>0.26212591196753643</v>
      </c>
      <c r="D478" t="s">
        <v>2864</v>
      </c>
      <c r="E478">
        <v>48.066667000000002</v>
      </c>
      <c r="F478">
        <v>6.8833330000000004</v>
      </c>
    </row>
    <row r="479" spans="1:6">
      <c r="A479" t="s">
        <v>2424</v>
      </c>
      <c r="B479" t="s">
        <v>2531</v>
      </c>
      <c r="C479">
        <v>0</v>
      </c>
      <c r="D479" t="s">
        <v>2865</v>
      </c>
      <c r="E479">
        <v>48.35</v>
      </c>
      <c r="F479">
        <v>5.7</v>
      </c>
    </row>
    <row r="480" spans="1:6">
      <c r="A480" t="s">
        <v>2425</v>
      </c>
      <c r="B480" t="s">
        <v>2531</v>
      </c>
      <c r="C480">
        <v>0</v>
      </c>
      <c r="D480" t="s">
        <v>2866</v>
      </c>
      <c r="E480">
        <v>47.8</v>
      </c>
      <c r="F480">
        <v>3.5666669999999998</v>
      </c>
    </row>
    <row r="481" spans="1:6">
      <c r="A481" t="s">
        <v>2426</v>
      </c>
      <c r="B481" t="s">
        <v>2531</v>
      </c>
      <c r="C481">
        <v>0</v>
      </c>
      <c r="D481" t="s">
        <v>2867</v>
      </c>
      <c r="E481">
        <v>47.483333000000002</v>
      </c>
      <c r="F481">
        <v>3.9</v>
      </c>
    </row>
    <row r="482" spans="1:6">
      <c r="A482" t="s">
        <v>2427</v>
      </c>
      <c r="B482" t="s">
        <v>2533</v>
      </c>
      <c r="C482">
        <v>0.8704085879858422</v>
      </c>
      <c r="D482" t="s">
        <v>2868</v>
      </c>
      <c r="E482">
        <v>48.198054999999997</v>
      </c>
      <c r="F482">
        <v>3.2838880000000001</v>
      </c>
    </row>
    <row r="483" spans="1:6">
      <c r="A483" t="s">
        <v>2428</v>
      </c>
      <c r="B483" t="s">
        <v>2533</v>
      </c>
      <c r="C483">
        <v>0.30749876265904108</v>
      </c>
      <c r="D483" t="s">
        <v>2869</v>
      </c>
      <c r="E483">
        <v>47.633333</v>
      </c>
      <c r="F483">
        <v>6.8666669999999996</v>
      </c>
    </row>
    <row r="484" spans="1:6">
      <c r="A484" t="s">
        <v>2429</v>
      </c>
      <c r="B484" t="s">
        <v>2531</v>
      </c>
      <c r="C484">
        <v>0</v>
      </c>
      <c r="D484" t="s">
        <v>2869</v>
      </c>
      <c r="E484">
        <v>47.633333</v>
      </c>
      <c r="F484">
        <v>6.8666669999999996</v>
      </c>
    </row>
    <row r="485" spans="1:6">
      <c r="A485" t="s">
        <v>2430</v>
      </c>
      <c r="B485" t="s">
        <v>2533</v>
      </c>
      <c r="C485">
        <v>0</v>
      </c>
      <c r="D485" t="s">
        <v>2995</v>
      </c>
      <c r="E485">
        <v>48.266666999999998</v>
      </c>
      <c r="F485">
        <v>3.25</v>
      </c>
    </row>
    <row r="486" spans="1:6">
      <c r="A486" t="s">
        <v>2431</v>
      </c>
      <c r="B486" t="s">
        <v>2533</v>
      </c>
      <c r="C486">
        <v>0.18760076686512606</v>
      </c>
      <c r="D486" t="s">
        <v>2996</v>
      </c>
      <c r="E486">
        <v>48.433332999999998</v>
      </c>
      <c r="F486">
        <v>2.15</v>
      </c>
    </row>
    <row r="487" spans="1:6">
      <c r="A487" t="s">
        <v>2432</v>
      </c>
      <c r="B487" t="s">
        <v>2533</v>
      </c>
      <c r="C487">
        <v>0.5</v>
      </c>
      <c r="D487" t="s">
        <v>2872</v>
      </c>
      <c r="E487">
        <v>48.616667</v>
      </c>
      <c r="F487">
        <v>2.3166669999999998</v>
      </c>
    </row>
    <row r="488" spans="1:6">
      <c r="A488" t="s">
        <v>2433</v>
      </c>
      <c r="B488" t="s">
        <v>2533</v>
      </c>
      <c r="C488">
        <v>0.58554277189972948</v>
      </c>
      <c r="D488" t="s">
        <v>2873</v>
      </c>
      <c r="E488">
        <v>48.7</v>
      </c>
      <c r="F488">
        <v>2.2999999999999998</v>
      </c>
    </row>
    <row r="489" spans="1:6">
      <c r="A489" t="s">
        <v>2434</v>
      </c>
      <c r="B489" t="s">
        <v>2533</v>
      </c>
      <c r="C489">
        <v>0.83628270858050957</v>
      </c>
      <c r="D489" t="s">
        <v>2874</v>
      </c>
      <c r="E489">
        <v>48.683332999999998</v>
      </c>
      <c r="F489">
        <v>2.1333329999999999</v>
      </c>
    </row>
    <row r="490" spans="1:6">
      <c r="A490" t="s">
        <v>2435</v>
      </c>
      <c r="B490" t="s">
        <v>2531</v>
      </c>
      <c r="C490">
        <v>0</v>
      </c>
      <c r="D490" t="s">
        <v>2875</v>
      </c>
      <c r="E490">
        <v>46.483333000000002</v>
      </c>
      <c r="F490">
        <v>4.6166669999999996</v>
      </c>
    </row>
    <row r="491" spans="1:6">
      <c r="A491" t="s">
        <v>2436</v>
      </c>
      <c r="B491" t="s">
        <v>2532</v>
      </c>
      <c r="C491">
        <v>1</v>
      </c>
      <c r="D491" t="s">
        <v>2876</v>
      </c>
      <c r="E491">
        <v>48.666666999999997</v>
      </c>
      <c r="F491">
        <v>2.35</v>
      </c>
    </row>
    <row r="492" spans="1:6">
      <c r="A492" t="s">
        <v>2437</v>
      </c>
      <c r="B492" t="s">
        <v>2533</v>
      </c>
      <c r="C492">
        <v>0.82040952310755433</v>
      </c>
      <c r="D492" t="s">
        <v>2877</v>
      </c>
      <c r="E492">
        <v>48.716667000000001</v>
      </c>
      <c r="F492">
        <v>2.5</v>
      </c>
    </row>
    <row r="493" spans="1:6">
      <c r="A493" t="s">
        <v>2438</v>
      </c>
      <c r="B493" t="s">
        <v>2531</v>
      </c>
      <c r="C493">
        <v>0</v>
      </c>
      <c r="D493" t="s">
        <v>2878</v>
      </c>
      <c r="E493">
        <v>48.683332999999998</v>
      </c>
      <c r="F493">
        <v>2.4166669999999999</v>
      </c>
    </row>
    <row r="494" spans="1:6">
      <c r="A494" t="s">
        <v>2439</v>
      </c>
      <c r="B494" t="s">
        <v>2531</v>
      </c>
      <c r="C494">
        <v>0</v>
      </c>
      <c r="D494" t="s">
        <v>2879</v>
      </c>
      <c r="E494">
        <v>47.816667000000002</v>
      </c>
      <c r="F494">
        <v>2.8166669999999998</v>
      </c>
    </row>
    <row r="495" spans="1:6">
      <c r="A495" t="s">
        <v>2440</v>
      </c>
      <c r="B495" t="s">
        <v>2533</v>
      </c>
      <c r="C495">
        <v>0</v>
      </c>
      <c r="D495" t="s">
        <v>2880</v>
      </c>
      <c r="E495">
        <v>48.916666999999997</v>
      </c>
      <c r="F495">
        <v>2.25</v>
      </c>
    </row>
    <row r="496" spans="1:6">
      <c r="A496" t="s">
        <v>2441</v>
      </c>
      <c r="B496" t="s">
        <v>2531</v>
      </c>
      <c r="C496">
        <v>0</v>
      </c>
      <c r="D496" t="s">
        <v>2881</v>
      </c>
      <c r="E496">
        <v>48.91075</v>
      </c>
      <c r="F496">
        <v>2.2889330000000001</v>
      </c>
    </row>
    <row r="497" spans="1:6">
      <c r="A497" t="s">
        <v>2442</v>
      </c>
      <c r="B497" t="s">
        <v>2531</v>
      </c>
      <c r="C497">
        <v>0</v>
      </c>
      <c r="D497" t="s">
        <v>2882</v>
      </c>
      <c r="E497">
        <v>48.897778000000002</v>
      </c>
      <c r="F497">
        <v>2.2530559999999999</v>
      </c>
    </row>
    <row r="498" spans="1:6">
      <c r="A498" t="s">
        <v>2443</v>
      </c>
      <c r="B498" t="s">
        <v>2531</v>
      </c>
      <c r="C498">
        <v>0</v>
      </c>
      <c r="D498" t="s">
        <v>2883</v>
      </c>
      <c r="E498">
        <v>48.9</v>
      </c>
      <c r="F498">
        <v>2.2000000000000002</v>
      </c>
    </row>
    <row r="499" spans="1:6">
      <c r="A499" t="s">
        <v>2444</v>
      </c>
      <c r="B499" t="s">
        <v>2531</v>
      </c>
      <c r="C499">
        <v>0</v>
      </c>
      <c r="D499" t="s">
        <v>2884</v>
      </c>
      <c r="E499">
        <v>48.9</v>
      </c>
      <c r="F499">
        <v>2.2833329999999998</v>
      </c>
    </row>
    <row r="500" spans="1:6">
      <c r="A500" t="s">
        <v>2445</v>
      </c>
      <c r="B500" t="s">
        <v>2533</v>
      </c>
      <c r="C500">
        <v>0</v>
      </c>
      <c r="D500" t="s">
        <v>2882</v>
      </c>
      <c r="E500">
        <v>48.897778000000002</v>
      </c>
      <c r="F500">
        <v>2.2530559999999999</v>
      </c>
    </row>
    <row r="501" spans="1:6">
      <c r="A501" t="s">
        <v>2446</v>
      </c>
      <c r="B501" t="s">
        <v>2531</v>
      </c>
      <c r="C501">
        <v>0</v>
      </c>
      <c r="D501" t="s">
        <v>2885</v>
      </c>
      <c r="E501">
        <v>48.883333</v>
      </c>
      <c r="F501">
        <v>2.2000000000000002</v>
      </c>
    </row>
    <row r="502" spans="1:6">
      <c r="A502" t="s">
        <v>2447</v>
      </c>
      <c r="B502" t="s">
        <v>2533</v>
      </c>
      <c r="C502">
        <v>0.14880623714771657</v>
      </c>
      <c r="D502" t="s">
        <v>2886</v>
      </c>
      <c r="E502">
        <v>48.808332999999998</v>
      </c>
      <c r="F502">
        <v>2.2416670000000001</v>
      </c>
    </row>
    <row r="503" spans="1:6">
      <c r="A503" t="s">
        <v>2448</v>
      </c>
      <c r="B503" t="s">
        <v>2533</v>
      </c>
      <c r="C503">
        <v>0</v>
      </c>
      <c r="D503" t="s">
        <v>2887</v>
      </c>
      <c r="E503">
        <v>48.833333000000003</v>
      </c>
      <c r="F503">
        <v>2.25</v>
      </c>
    </row>
    <row r="504" spans="1:6">
      <c r="A504" t="s">
        <v>2449</v>
      </c>
      <c r="B504" t="s">
        <v>2533</v>
      </c>
      <c r="C504">
        <v>0.79106381038776596</v>
      </c>
      <c r="D504" t="s">
        <v>2887</v>
      </c>
      <c r="E504">
        <v>48.833333000000003</v>
      </c>
      <c r="F504">
        <v>2.25</v>
      </c>
    </row>
    <row r="505" spans="1:6">
      <c r="A505" t="s">
        <v>2450</v>
      </c>
      <c r="B505" t="s">
        <v>2533</v>
      </c>
      <c r="C505">
        <v>1</v>
      </c>
      <c r="D505" t="s">
        <v>2888</v>
      </c>
      <c r="E505">
        <v>48.816667000000002</v>
      </c>
      <c r="F505">
        <v>2.3166669999999998</v>
      </c>
    </row>
    <row r="506" spans="1:6">
      <c r="A506" t="s">
        <v>2451</v>
      </c>
      <c r="B506" t="s">
        <v>2531</v>
      </c>
      <c r="C506">
        <v>0</v>
      </c>
      <c r="D506" t="s">
        <v>2889</v>
      </c>
      <c r="E506">
        <v>48.8</v>
      </c>
      <c r="F506">
        <v>2.266667</v>
      </c>
    </row>
    <row r="507" spans="1:6">
      <c r="A507" t="s">
        <v>2452</v>
      </c>
      <c r="B507" t="s">
        <v>2531</v>
      </c>
      <c r="C507">
        <v>0</v>
      </c>
      <c r="D507" t="s">
        <v>2890</v>
      </c>
      <c r="E507">
        <v>48.75</v>
      </c>
      <c r="F507">
        <v>2.2999999999999998</v>
      </c>
    </row>
    <row r="508" spans="1:6">
      <c r="A508" t="s">
        <v>2453</v>
      </c>
      <c r="B508" t="s">
        <v>2533</v>
      </c>
      <c r="C508">
        <v>0</v>
      </c>
      <c r="D508" t="s">
        <v>2891</v>
      </c>
      <c r="E508">
        <v>43.366667</v>
      </c>
      <c r="F508">
        <v>2.2166670000000002</v>
      </c>
    </row>
    <row r="509" spans="1:6">
      <c r="A509" t="s">
        <v>2454</v>
      </c>
      <c r="B509" t="s">
        <v>2531</v>
      </c>
      <c r="C509">
        <v>0</v>
      </c>
      <c r="D509" t="s">
        <v>2891</v>
      </c>
      <c r="E509">
        <v>43.366667</v>
      </c>
      <c r="F509">
        <v>2.2166670000000002</v>
      </c>
    </row>
    <row r="510" spans="1:6">
      <c r="A510" t="s">
        <v>2455</v>
      </c>
      <c r="B510" t="s">
        <v>2531</v>
      </c>
      <c r="C510">
        <v>0</v>
      </c>
      <c r="D510" t="s">
        <v>2892</v>
      </c>
      <c r="E510">
        <v>48.85</v>
      </c>
      <c r="F510">
        <v>2.5666669999999998</v>
      </c>
    </row>
    <row r="511" spans="1:6">
      <c r="A511" t="s">
        <v>2456</v>
      </c>
      <c r="B511" t="s">
        <v>2533</v>
      </c>
      <c r="C511">
        <v>1</v>
      </c>
      <c r="D511" t="s">
        <v>2893</v>
      </c>
      <c r="E511">
        <v>48.933332999999998</v>
      </c>
      <c r="F511">
        <v>2.4500000000000002</v>
      </c>
    </row>
    <row r="512" spans="1:6">
      <c r="A512" t="s">
        <v>2457</v>
      </c>
      <c r="B512" t="s">
        <v>2533</v>
      </c>
      <c r="C512">
        <v>1</v>
      </c>
      <c r="D512" t="s">
        <v>2894</v>
      </c>
      <c r="E512">
        <v>48.933332999999998</v>
      </c>
      <c r="F512">
        <v>2.4500000000000002</v>
      </c>
    </row>
    <row r="513" spans="1:6">
      <c r="A513" t="s">
        <v>2458</v>
      </c>
      <c r="B513" t="s">
        <v>2532</v>
      </c>
      <c r="C513">
        <v>1</v>
      </c>
      <c r="D513" t="s">
        <v>2895</v>
      </c>
      <c r="E513">
        <v>48.916666999999997</v>
      </c>
      <c r="F513">
        <v>2.3833329999999999</v>
      </c>
    </row>
    <row r="514" spans="1:6">
      <c r="A514" t="s">
        <v>2459</v>
      </c>
      <c r="B514" t="s">
        <v>2533</v>
      </c>
      <c r="C514">
        <v>0</v>
      </c>
      <c r="D514" t="s">
        <v>2896</v>
      </c>
      <c r="E514">
        <v>48.766666999999998</v>
      </c>
      <c r="F514">
        <v>1.3666670000000001</v>
      </c>
    </row>
    <row r="515" spans="1:6">
      <c r="A515" t="s">
        <v>2460</v>
      </c>
      <c r="B515" t="s">
        <v>2533</v>
      </c>
      <c r="C515">
        <v>0.75468132166403734</v>
      </c>
      <c r="D515" t="s">
        <v>2897</v>
      </c>
      <c r="E515">
        <v>48.866667</v>
      </c>
      <c r="F515">
        <v>2.483333</v>
      </c>
    </row>
    <row r="516" spans="1:6">
      <c r="A516" t="s">
        <v>2461</v>
      </c>
      <c r="B516" t="s">
        <v>2531</v>
      </c>
      <c r="C516">
        <v>0</v>
      </c>
      <c r="D516" t="s">
        <v>2898</v>
      </c>
      <c r="E516">
        <v>48.9</v>
      </c>
      <c r="F516">
        <v>2.4666670000000002</v>
      </c>
    </row>
    <row r="517" spans="1:6">
      <c r="A517" t="s">
        <v>2462</v>
      </c>
      <c r="B517" t="s">
        <v>2531</v>
      </c>
      <c r="C517">
        <v>0</v>
      </c>
      <c r="D517" t="s">
        <v>2899</v>
      </c>
      <c r="E517">
        <v>48.95</v>
      </c>
      <c r="F517">
        <v>2.516667</v>
      </c>
    </row>
    <row r="518" spans="1:6">
      <c r="A518" t="s">
        <v>2463</v>
      </c>
      <c r="B518" t="s">
        <v>2533</v>
      </c>
      <c r="C518">
        <v>0</v>
      </c>
      <c r="D518" t="s">
        <v>2900</v>
      </c>
      <c r="E518">
        <v>48.933332999999998</v>
      </c>
      <c r="F518">
        <v>2.5333329999999998</v>
      </c>
    </row>
    <row r="519" spans="1:6">
      <c r="A519" t="s">
        <v>2464</v>
      </c>
      <c r="B519" t="s">
        <v>2531</v>
      </c>
      <c r="C519">
        <v>0</v>
      </c>
      <c r="D519" t="s">
        <v>2901</v>
      </c>
      <c r="E519">
        <v>48.916666999999997</v>
      </c>
      <c r="F519">
        <v>2.5499999999999998</v>
      </c>
    </row>
    <row r="520" spans="1:6">
      <c r="A520" t="s">
        <v>2465</v>
      </c>
      <c r="B520" t="s">
        <v>2531</v>
      </c>
      <c r="C520">
        <v>0</v>
      </c>
      <c r="D520" t="s">
        <v>2902</v>
      </c>
      <c r="E520">
        <v>48.8</v>
      </c>
      <c r="F520">
        <v>2.5</v>
      </c>
    </row>
    <row r="521" spans="1:6">
      <c r="A521" t="s">
        <v>2466</v>
      </c>
      <c r="B521" t="s">
        <v>2531</v>
      </c>
      <c r="C521">
        <v>0</v>
      </c>
      <c r="D521" t="s">
        <v>2903</v>
      </c>
      <c r="E521">
        <v>48.783332999999999</v>
      </c>
      <c r="F521">
        <v>2.4666670000000002</v>
      </c>
    </row>
    <row r="522" spans="1:6">
      <c r="A522" t="s">
        <v>2467</v>
      </c>
      <c r="B522" t="s">
        <v>2531</v>
      </c>
      <c r="C522">
        <v>0</v>
      </c>
      <c r="D522" t="s">
        <v>2964</v>
      </c>
      <c r="E522">
        <v>48.75</v>
      </c>
      <c r="F522">
        <v>2.516667</v>
      </c>
    </row>
    <row r="523" spans="1:6">
      <c r="A523" t="s">
        <v>2468</v>
      </c>
      <c r="B523" t="s">
        <v>2533</v>
      </c>
      <c r="C523">
        <v>0.3617800822228614</v>
      </c>
      <c r="D523" t="s">
        <v>2904</v>
      </c>
      <c r="E523">
        <v>48.766666999999998</v>
      </c>
      <c r="F523">
        <v>2.5333329999999998</v>
      </c>
    </row>
    <row r="524" spans="1:6">
      <c r="A524" t="s">
        <v>2469</v>
      </c>
      <c r="B524" t="s">
        <v>2533</v>
      </c>
      <c r="C524">
        <v>0.51807734159239416</v>
      </c>
      <c r="D524" t="s">
        <v>2905</v>
      </c>
      <c r="E524">
        <v>48.816667000000002</v>
      </c>
      <c r="F524">
        <v>2.516667</v>
      </c>
    </row>
    <row r="525" spans="1:6">
      <c r="A525" t="s">
        <v>2470</v>
      </c>
      <c r="B525" t="s">
        <v>2533</v>
      </c>
      <c r="C525">
        <v>0.75366581453580306</v>
      </c>
      <c r="D525" t="s">
        <v>2906</v>
      </c>
      <c r="E525">
        <v>48.85</v>
      </c>
      <c r="F525">
        <v>2.483333</v>
      </c>
    </row>
    <row r="526" spans="1:6">
      <c r="A526" t="s">
        <v>2471</v>
      </c>
      <c r="B526" t="s">
        <v>2531</v>
      </c>
      <c r="C526">
        <v>0</v>
      </c>
      <c r="D526" t="s">
        <v>2907</v>
      </c>
      <c r="E526">
        <v>48.783332999999999</v>
      </c>
      <c r="F526">
        <v>2.3333330000000001</v>
      </c>
    </row>
    <row r="527" spans="1:6">
      <c r="A527" t="s">
        <v>2472</v>
      </c>
      <c r="B527" t="s">
        <v>2533</v>
      </c>
      <c r="C527">
        <v>0.5</v>
      </c>
      <c r="D527" t="s">
        <v>2908</v>
      </c>
      <c r="E527">
        <v>48.8</v>
      </c>
      <c r="F527">
        <v>2.4333330000000002</v>
      </c>
    </row>
    <row r="528" spans="1:6">
      <c r="A528" t="s">
        <v>2473</v>
      </c>
      <c r="B528" t="s">
        <v>2533</v>
      </c>
      <c r="C528">
        <v>0</v>
      </c>
      <c r="D528" t="s">
        <v>2909</v>
      </c>
      <c r="E528">
        <v>48.783332999999999</v>
      </c>
      <c r="F528">
        <v>2.4</v>
      </c>
    </row>
    <row r="529" spans="1:6">
      <c r="A529" t="s">
        <v>2474</v>
      </c>
      <c r="B529" t="s">
        <v>2531</v>
      </c>
      <c r="C529">
        <v>0</v>
      </c>
      <c r="D529" t="s">
        <v>2909</v>
      </c>
      <c r="E529">
        <v>48.783332999999999</v>
      </c>
      <c r="F529">
        <v>2.4</v>
      </c>
    </row>
    <row r="530" spans="1:6">
      <c r="A530" t="s">
        <v>2475</v>
      </c>
      <c r="B530" t="s">
        <v>2533</v>
      </c>
      <c r="C530">
        <v>0</v>
      </c>
      <c r="D530" t="s">
        <v>2910</v>
      </c>
      <c r="E530">
        <v>48.8</v>
      </c>
      <c r="F530">
        <v>2.3666670000000001</v>
      </c>
    </row>
    <row r="531" spans="1:6">
      <c r="A531" t="s">
        <v>2476</v>
      </c>
      <c r="B531" t="s">
        <v>2533</v>
      </c>
      <c r="C531">
        <v>0.37724372816516649</v>
      </c>
      <c r="D531" t="s">
        <v>2911</v>
      </c>
      <c r="E531">
        <v>49.05</v>
      </c>
      <c r="F531">
        <v>2.1</v>
      </c>
    </row>
    <row r="532" spans="1:6">
      <c r="A532" t="s">
        <v>2477</v>
      </c>
      <c r="B532" t="s">
        <v>2531</v>
      </c>
      <c r="C532">
        <v>0</v>
      </c>
      <c r="D532" t="s">
        <v>2912</v>
      </c>
      <c r="E532">
        <v>49.033332999999999</v>
      </c>
      <c r="F532">
        <v>2.0666669999999998</v>
      </c>
    </row>
    <row r="533" spans="1:6">
      <c r="A533" t="s">
        <v>2478</v>
      </c>
      <c r="B533" t="s">
        <v>2531</v>
      </c>
      <c r="C533">
        <v>0</v>
      </c>
      <c r="D533" t="s">
        <v>2913</v>
      </c>
      <c r="E533">
        <v>49.033332999999999</v>
      </c>
      <c r="F533">
        <v>2.2166670000000002</v>
      </c>
    </row>
    <row r="534" spans="1:6">
      <c r="A534" t="s">
        <v>2479</v>
      </c>
      <c r="B534" t="s">
        <v>2531</v>
      </c>
      <c r="C534">
        <v>0</v>
      </c>
      <c r="D534" t="s">
        <v>2914</v>
      </c>
      <c r="E534">
        <v>48.5</v>
      </c>
      <c r="F534">
        <v>6.45</v>
      </c>
    </row>
    <row r="535" spans="1:6">
      <c r="A535" t="s">
        <v>2480</v>
      </c>
      <c r="B535" t="s">
        <v>2531</v>
      </c>
      <c r="C535">
        <v>0</v>
      </c>
      <c r="D535" t="s">
        <v>2915</v>
      </c>
      <c r="E535">
        <v>48.95</v>
      </c>
      <c r="F535">
        <v>2.25</v>
      </c>
    </row>
    <row r="536" spans="1:6">
      <c r="A536" t="s">
        <v>2481</v>
      </c>
      <c r="B536" t="s">
        <v>2533</v>
      </c>
      <c r="C536">
        <v>0.5</v>
      </c>
      <c r="D536" t="s">
        <v>2916</v>
      </c>
      <c r="E536">
        <v>48.966667000000001</v>
      </c>
      <c r="F536">
        <v>2.25</v>
      </c>
    </row>
    <row r="537" spans="1:6">
      <c r="A537" t="s">
        <v>2482</v>
      </c>
      <c r="B537" t="s">
        <v>2533</v>
      </c>
      <c r="C537">
        <v>0.44179072483392212</v>
      </c>
      <c r="D537" t="s">
        <v>2917</v>
      </c>
      <c r="E537">
        <v>49</v>
      </c>
      <c r="F537">
        <v>2.3833329999999999</v>
      </c>
    </row>
    <row r="538" spans="1:6">
      <c r="A538" t="s">
        <v>2483</v>
      </c>
      <c r="B538" t="s">
        <v>2533</v>
      </c>
      <c r="C538">
        <v>0</v>
      </c>
      <c r="D538" t="s">
        <v>2965</v>
      </c>
      <c r="E538">
        <v>49</v>
      </c>
      <c r="F538">
        <v>2.3833329999999999</v>
      </c>
    </row>
    <row r="539" spans="1:6">
      <c r="A539" t="s">
        <v>2484</v>
      </c>
      <c r="B539" t="s">
        <v>2531</v>
      </c>
      <c r="C539">
        <v>0</v>
      </c>
      <c r="D539" t="s">
        <v>2918</v>
      </c>
      <c r="E539">
        <v>48.766666999999998</v>
      </c>
      <c r="F539">
        <v>1.55</v>
      </c>
    </row>
    <row r="540" spans="1:6">
      <c r="A540" t="s">
        <v>2485</v>
      </c>
      <c r="B540" t="s">
        <v>2533</v>
      </c>
      <c r="C540">
        <v>2.2401748930897192E-2</v>
      </c>
      <c r="D540" t="s">
        <v>2912</v>
      </c>
      <c r="E540">
        <v>49.033332999999999</v>
      </c>
      <c r="F540">
        <v>2.0666669999999998</v>
      </c>
    </row>
    <row r="541" spans="1:6">
      <c r="A541" t="s">
        <v>2486</v>
      </c>
      <c r="B541" t="s">
        <v>2531</v>
      </c>
      <c r="C541">
        <v>0</v>
      </c>
      <c r="D541" t="s">
        <v>2922</v>
      </c>
    </row>
    <row r="542" spans="1:6">
      <c r="A542" t="s">
        <v>2487</v>
      </c>
      <c r="B542" t="s">
        <v>2533</v>
      </c>
      <c r="C542">
        <v>1</v>
      </c>
      <c r="D542" t="s">
        <v>2923</v>
      </c>
    </row>
    <row r="543" spans="1:6">
      <c r="A543" t="s">
        <v>2488</v>
      </c>
      <c r="B543" t="s">
        <v>2531</v>
      </c>
      <c r="C543">
        <v>0</v>
      </c>
      <c r="D543" t="s">
        <v>2924</v>
      </c>
    </row>
    <row r="544" spans="1:6">
      <c r="A544" t="s">
        <v>2489</v>
      </c>
      <c r="B544" t="s">
        <v>2533</v>
      </c>
      <c r="C544">
        <v>0</v>
      </c>
      <c r="D544" t="s">
        <v>2925</v>
      </c>
    </row>
    <row r="545" spans="1:4">
      <c r="A545" t="s">
        <v>2490</v>
      </c>
      <c r="B545" t="s">
        <v>2533</v>
      </c>
      <c r="C545">
        <v>0</v>
      </c>
      <c r="D545" t="s">
        <v>2926</v>
      </c>
    </row>
    <row r="546" spans="1:4">
      <c r="A546" t="s">
        <v>2491</v>
      </c>
      <c r="B546" t="s">
        <v>2531</v>
      </c>
      <c r="C546">
        <v>0</v>
      </c>
      <c r="D546" t="s">
        <v>2927</v>
      </c>
    </row>
    <row r="547" spans="1:4">
      <c r="A547" t="s">
        <v>2492</v>
      </c>
      <c r="B547" t="s">
        <v>2531</v>
      </c>
      <c r="C547">
        <v>0</v>
      </c>
      <c r="D547" t="s">
        <v>2928</v>
      </c>
    </row>
    <row r="548" spans="1:4">
      <c r="A548" t="s">
        <v>2493</v>
      </c>
      <c r="B548" t="s">
        <v>2531</v>
      </c>
      <c r="C548">
        <v>0</v>
      </c>
      <c r="D548" t="s">
        <v>2929</v>
      </c>
    </row>
    <row r="549" spans="1:4">
      <c r="A549" t="s">
        <v>2494</v>
      </c>
      <c r="B549" t="s">
        <v>2531</v>
      </c>
      <c r="C549">
        <v>0</v>
      </c>
      <c r="D549" t="s">
        <v>2930</v>
      </c>
    </row>
    <row r="550" spans="1:4">
      <c r="A550" t="s">
        <v>2495</v>
      </c>
      <c r="B550" t="s">
        <v>2533</v>
      </c>
      <c r="C550">
        <v>0.99203036783051823</v>
      </c>
      <c r="D550" t="s">
        <v>2931</v>
      </c>
    </row>
    <row r="551" spans="1:4">
      <c r="A551" t="s">
        <v>2496</v>
      </c>
      <c r="B551" t="s">
        <v>2533</v>
      </c>
      <c r="C551">
        <v>1</v>
      </c>
      <c r="D551" t="s">
        <v>2891</v>
      </c>
    </row>
    <row r="552" spans="1:4">
      <c r="A552" t="s">
        <v>2497</v>
      </c>
      <c r="B552" t="s">
        <v>2532</v>
      </c>
      <c r="C552">
        <v>1</v>
      </c>
      <c r="D552" t="s">
        <v>2932</v>
      </c>
    </row>
    <row r="553" spans="1:4">
      <c r="A553" t="s">
        <v>2498</v>
      </c>
      <c r="B553" t="s">
        <v>2533</v>
      </c>
      <c r="C553">
        <v>0</v>
      </c>
      <c r="D553" t="s">
        <v>2933</v>
      </c>
    </row>
    <row r="554" spans="1:4">
      <c r="A554" t="s">
        <v>2499</v>
      </c>
      <c r="B554" t="s">
        <v>2533</v>
      </c>
      <c r="C554">
        <v>0</v>
      </c>
      <c r="D554" t="s">
        <v>2934</v>
      </c>
    </row>
    <row r="555" spans="1:4">
      <c r="A555" t="s">
        <v>2500</v>
      </c>
      <c r="B555" t="s">
        <v>2531</v>
      </c>
      <c r="C555">
        <v>0</v>
      </c>
      <c r="D555" t="s">
        <v>2935</v>
      </c>
    </row>
    <row r="556" spans="1:4">
      <c r="A556" t="s">
        <v>2501</v>
      </c>
      <c r="B556" t="s">
        <v>2533</v>
      </c>
      <c r="C556">
        <v>1</v>
      </c>
      <c r="D556" t="s">
        <v>2891</v>
      </c>
    </row>
    <row r="557" spans="1:4">
      <c r="A557" t="s">
        <v>2502</v>
      </c>
      <c r="B557" t="s">
        <v>2531</v>
      </c>
      <c r="C557">
        <v>0</v>
      </c>
      <c r="D557" t="s">
        <v>2932</v>
      </c>
    </row>
    <row r="558" spans="1:4">
      <c r="A558" t="s">
        <v>2503</v>
      </c>
      <c r="B558" t="s">
        <v>2533</v>
      </c>
      <c r="C558">
        <v>0.85480515645313693</v>
      </c>
      <c r="D558" t="s">
        <v>2984</v>
      </c>
    </row>
    <row r="559" spans="1:4">
      <c r="A559" t="s">
        <v>2504</v>
      </c>
      <c r="B559" t="s">
        <v>2531</v>
      </c>
      <c r="C559">
        <v>0</v>
      </c>
      <c r="D559" t="s">
        <v>2985</v>
      </c>
    </row>
    <row r="560" spans="1:4">
      <c r="A560" t="s">
        <v>2511</v>
      </c>
      <c r="B560" t="s">
        <v>2533</v>
      </c>
      <c r="C560">
        <v>0.20090603360083925</v>
      </c>
      <c r="D560" t="s">
        <v>2966</v>
      </c>
    </row>
    <row r="561" spans="1:4">
      <c r="A561" t="s">
        <v>2512</v>
      </c>
      <c r="B561" t="s">
        <v>2531</v>
      </c>
      <c r="C561">
        <v>0</v>
      </c>
      <c r="D561" t="s">
        <v>2967</v>
      </c>
    </row>
    <row r="562" spans="1:4">
      <c r="A562" t="s">
        <v>2513</v>
      </c>
      <c r="B562" t="s">
        <v>2532</v>
      </c>
      <c r="C562">
        <v>1</v>
      </c>
      <c r="D562" t="s">
        <v>2968</v>
      </c>
    </row>
    <row r="563" spans="1:4">
      <c r="A563" t="s">
        <v>2514</v>
      </c>
      <c r="B563" t="s">
        <v>2533</v>
      </c>
      <c r="C563">
        <v>0.77423135910982288</v>
      </c>
      <c r="D563" t="s">
        <v>2969</v>
      </c>
    </row>
    <row r="564" spans="1:4">
      <c r="A564" t="s">
        <v>2515</v>
      </c>
      <c r="B564" t="s">
        <v>2533</v>
      </c>
      <c r="C564">
        <v>0.7882755569353499</v>
      </c>
      <c r="D564" t="s">
        <v>2970</v>
      </c>
    </row>
    <row r="565" spans="1:4">
      <c r="A565" t="s">
        <v>2516</v>
      </c>
      <c r="B565" t="s">
        <v>2532</v>
      </c>
      <c r="C565">
        <v>1</v>
      </c>
      <c r="D565" t="s">
        <v>2971</v>
      </c>
    </row>
    <row r="566" spans="1:4">
      <c r="A566" t="s">
        <v>2517</v>
      </c>
      <c r="B566" t="s">
        <v>2531</v>
      </c>
      <c r="C566">
        <v>0</v>
      </c>
      <c r="D566" t="s">
        <v>2972</v>
      </c>
    </row>
    <row r="567" spans="1:4">
      <c r="A567" t="s">
        <v>2518</v>
      </c>
      <c r="B567" t="s">
        <v>2532</v>
      </c>
      <c r="C567">
        <v>1</v>
      </c>
      <c r="D567" t="s">
        <v>2973</v>
      </c>
    </row>
    <row r="568" spans="1:4">
      <c r="A568" t="s">
        <v>2519</v>
      </c>
      <c r="B568" t="s">
        <v>2532</v>
      </c>
      <c r="C568">
        <v>1</v>
      </c>
      <c r="D568" t="s">
        <v>2974</v>
      </c>
    </row>
    <row r="569" spans="1:4">
      <c r="A569" t="s">
        <v>2520</v>
      </c>
      <c r="B569" t="s">
        <v>2531</v>
      </c>
      <c r="C569">
        <v>0</v>
      </c>
      <c r="D569" t="s">
        <v>2975</v>
      </c>
    </row>
    <row r="570" spans="1:4">
      <c r="A570" t="s">
        <v>2521</v>
      </c>
      <c r="B570" t="s">
        <v>2531</v>
      </c>
      <c r="C570">
        <v>0</v>
      </c>
      <c r="D570" t="s">
        <v>2976</v>
      </c>
    </row>
    <row r="571" spans="1:4">
      <c r="A571" t="s">
        <v>2522</v>
      </c>
      <c r="B571" t="s">
        <v>2531</v>
      </c>
      <c r="C571">
        <v>0</v>
      </c>
      <c r="D571" t="s">
        <v>2977</v>
      </c>
    </row>
    <row r="572" spans="1:4">
      <c r="A572" t="s">
        <v>2523</v>
      </c>
      <c r="B572" t="s">
        <v>2531</v>
      </c>
      <c r="C572">
        <v>0</v>
      </c>
      <c r="D572" t="s">
        <v>2978</v>
      </c>
    </row>
    <row r="573" spans="1:4">
      <c r="A573" t="s">
        <v>2524</v>
      </c>
      <c r="B573" t="s">
        <v>2533</v>
      </c>
      <c r="C573">
        <v>0.86958325803699754</v>
      </c>
      <c r="D573" t="s">
        <v>2979</v>
      </c>
    </row>
    <row r="574" spans="1:4">
      <c r="A574" t="s">
        <v>2525</v>
      </c>
      <c r="B574" t="s">
        <v>2531</v>
      </c>
      <c r="C574">
        <v>0</v>
      </c>
      <c r="D574" t="s">
        <v>2981</v>
      </c>
    </row>
    <row r="575" spans="1:4">
      <c r="A575" t="s">
        <v>2526</v>
      </c>
      <c r="B575" t="s">
        <v>2531</v>
      </c>
      <c r="C575">
        <v>0</v>
      </c>
      <c r="D575" t="s">
        <v>2980</v>
      </c>
    </row>
    <row r="576" spans="1:4">
      <c r="A576" t="s">
        <v>2527</v>
      </c>
      <c r="B576" t="s">
        <v>2531</v>
      </c>
      <c r="C576">
        <v>0</v>
      </c>
      <c r="D576" t="s">
        <v>2982</v>
      </c>
    </row>
    <row r="577" spans="1:4">
      <c r="A577" t="s">
        <v>2528</v>
      </c>
      <c r="B577" t="s">
        <v>2533</v>
      </c>
      <c r="C577">
        <v>1</v>
      </c>
      <c r="D577" t="s">
        <v>1868</v>
      </c>
    </row>
    <row r="578" spans="1:4">
      <c r="A578" t="s">
        <v>2529</v>
      </c>
      <c r="B578" t="s">
        <v>2531</v>
      </c>
      <c r="C578">
        <v>0</v>
      </c>
      <c r="D578" t="s">
        <v>2983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96"/>
  <sheetViews>
    <sheetView topLeftCell="A450" workbookViewId="0">
      <selection activeCell="B2" sqref="B2"/>
    </sheetView>
  </sheetViews>
  <sheetFormatPr defaultRowHeight="12.75"/>
  <cols>
    <col min="2" max="2" width="9.140625" style="5"/>
  </cols>
  <sheetData>
    <row r="1" spans="1:2">
      <c r="A1" t="s">
        <v>1953</v>
      </c>
      <c r="B1" s="5" t="s">
        <v>2536</v>
      </c>
    </row>
    <row r="2" spans="1:2">
      <c r="A2" t="s">
        <v>1954</v>
      </c>
      <c r="B2" s="5" t="s">
        <v>2537</v>
      </c>
    </row>
    <row r="3" spans="1:2">
      <c r="A3" t="s">
        <v>1955</v>
      </c>
      <c r="B3" s="5" t="s">
        <v>2538</v>
      </c>
    </row>
    <row r="4" spans="1:2">
      <c r="A4" t="s">
        <v>1956</v>
      </c>
      <c r="B4" s="5" t="s">
        <v>2536</v>
      </c>
    </row>
    <row r="5" spans="1:2">
      <c r="A5" t="s">
        <v>1957</v>
      </c>
      <c r="B5" s="5" t="s">
        <v>2539</v>
      </c>
    </row>
    <row r="6" spans="1:2">
      <c r="A6" t="s">
        <v>1958</v>
      </c>
      <c r="B6" s="5" t="s">
        <v>2540</v>
      </c>
    </row>
    <row r="7" spans="1:2">
      <c r="A7" t="s">
        <v>1959</v>
      </c>
      <c r="B7" s="5" t="s">
        <v>2541</v>
      </c>
    </row>
    <row r="8" spans="1:2">
      <c r="A8" t="s">
        <v>1960</v>
      </c>
      <c r="B8" s="5" t="s">
        <v>2542</v>
      </c>
    </row>
    <row r="9" spans="1:2">
      <c r="A9" t="s">
        <v>1961</v>
      </c>
      <c r="B9" s="5" t="s">
        <v>2543</v>
      </c>
    </row>
    <row r="10" spans="1:2">
      <c r="A10" t="s">
        <v>1962</v>
      </c>
      <c r="B10" s="5" t="s">
        <v>2544</v>
      </c>
    </row>
    <row r="11" spans="1:2">
      <c r="A11" t="s">
        <v>1963</v>
      </c>
      <c r="B11" s="5" t="s">
        <v>2545</v>
      </c>
    </row>
    <row r="12" spans="1:2">
      <c r="A12" t="s">
        <v>1964</v>
      </c>
      <c r="B12" s="5" t="s">
        <v>2546</v>
      </c>
    </row>
    <row r="13" spans="1:2">
      <c r="A13" t="s">
        <v>1965</v>
      </c>
      <c r="B13" s="5" t="s">
        <v>2547</v>
      </c>
    </row>
    <row r="14" spans="1:2">
      <c r="A14" t="s">
        <v>1966</v>
      </c>
      <c r="B14" s="5" t="s">
        <v>2548</v>
      </c>
    </row>
    <row r="15" spans="1:2">
      <c r="A15" t="s">
        <v>1967</v>
      </c>
      <c r="B15" s="5" t="s">
        <v>2549</v>
      </c>
    </row>
    <row r="16" spans="1:2">
      <c r="A16" t="s">
        <v>1968</v>
      </c>
      <c r="B16" s="5" t="s">
        <v>2550</v>
      </c>
    </row>
    <row r="17" spans="1:2">
      <c r="A17" t="s">
        <v>1969</v>
      </c>
      <c r="B17" s="5" t="s">
        <v>2551</v>
      </c>
    </row>
    <row r="18" spans="1:2">
      <c r="A18" t="s">
        <v>1970</v>
      </c>
      <c r="B18" s="5" t="s">
        <v>2552</v>
      </c>
    </row>
    <row r="19" spans="1:2">
      <c r="A19" t="s">
        <v>1971</v>
      </c>
      <c r="B19" s="5" t="s">
        <v>2553</v>
      </c>
    </row>
    <row r="20" spans="1:2">
      <c r="A20" t="s">
        <v>1972</v>
      </c>
      <c r="B20" s="5" t="s">
        <v>2552</v>
      </c>
    </row>
    <row r="21" spans="1:2">
      <c r="A21" t="s">
        <v>1973</v>
      </c>
      <c r="B21" s="5" t="s">
        <v>2554</v>
      </c>
    </row>
    <row r="22" spans="1:2">
      <c r="A22" t="s">
        <v>1974</v>
      </c>
      <c r="B22" s="5" t="s">
        <v>2552</v>
      </c>
    </row>
    <row r="23" spans="1:2">
      <c r="A23" t="s">
        <v>1975</v>
      </c>
      <c r="B23" s="5" t="s">
        <v>2555</v>
      </c>
    </row>
    <row r="24" spans="1:2">
      <c r="A24" t="s">
        <v>1976</v>
      </c>
      <c r="B24" s="5" t="s">
        <v>2556</v>
      </c>
    </row>
    <row r="25" spans="1:2">
      <c r="A25" t="s">
        <v>1977</v>
      </c>
      <c r="B25" s="5" t="s">
        <v>2557</v>
      </c>
    </row>
    <row r="26" spans="1:2">
      <c r="A26" t="s">
        <v>1978</v>
      </c>
      <c r="B26" s="5" t="s">
        <v>2553</v>
      </c>
    </row>
    <row r="27" spans="1:2">
      <c r="A27" t="s">
        <v>1979</v>
      </c>
      <c r="B27" s="5" t="s">
        <v>2558</v>
      </c>
    </row>
    <row r="28" spans="1:2">
      <c r="A28" t="s">
        <v>1980</v>
      </c>
      <c r="B28" s="5" t="s">
        <v>2559</v>
      </c>
    </row>
    <row r="29" spans="1:2">
      <c r="A29" t="s">
        <v>1981</v>
      </c>
      <c r="B29" s="5" t="s">
        <v>2560</v>
      </c>
    </row>
    <row r="30" spans="1:2">
      <c r="A30" t="s">
        <v>1985</v>
      </c>
      <c r="B30" s="5" t="s">
        <v>2561</v>
      </c>
    </row>
    <row r="31" spans="1:2">
      <c r="A31" t="s">
        <v>1986</v>
      </c>
      <c r="B31" s="5" t="s">
        <v>2562</v>
      </c>
    </row>
    <row r="32" spans="1:2">
      <c r="A32" t="s">
        <v>1987</v>
      </c>
      <c r="B32" s="5" t="s">
        <v>2563</v>
      </c>
    </row>
    <row r="33" spans="1:2">
      <c r="A33" t="s">
        <v>1988</v>
      </c>
      <c r="B33" s="5" t="s">
        <v>2563</v>
      </c>
    </row>
    <row r="34" spans="1:2">
      <c r="A34" t="s">
        <v>1989</v>
      </c>
      <c r="B34" s="5" t="s">
        <v>2563</v>
      </c>
    </row>
    <row r="35" spans="1:2">
      <c r="A35" t="s">
        <v>1990</v>
      </c>
      <c r="B35" s="5" t="s">
        <v>2564</v>
      </c>
    </row>
    <row r="36" spans="1:2">
      <c r="A36" t="s">
        <v>1991</v>
      </c>
      <c r="B36" s="5" t="s">
        <v>2565</v>
      </c>
    </row>
    <row r="37" spans="1:2">
      <c r="A37" t="s">
        <v>1992</v>
      </c>
      <c r="B37" s="5" t="s">
        <v>2564</v>
      </c>
    </row>
    <row r="38" spans="1:2">
      <c r="A38" t="s">
        <v>1993</v>
      </c>
      <c r="B38" s="5" t="s">
        <v>2566</v>
      </c>
    </row>
    <row r="39" spans="1:2">
      <c r="A39" t="s">
        <v>2003</v>
      </c>
      <c r="B39" s="5" t="s">
        <v>2567</v>
      </c>
    </row>
    <row r="40" spans="1:2">
      <c r="A40" t="s">
        <v>2004</v>
      </c>
      <c r="B40" s="5" t="s">
        <v>2568</v>
      </c>
    </row>
    <row r="41" spans="1:2">
      <c r="A41" t="s">
        <v>2005</v>
      </c>
      <c r="B41" s="5" t="s">
        <v>2569</v>
      </c>
    </row>
    <row r="42" spans="1:2">
      <c r="A42" t="s">
        <v>2006</v>
      </c>
      <c r="B42" s="5" t="s">
        <v>2570</v>
      </c>
    </row>
    <row r="43" spans="1:2">
      <c r="A43" t="s">
        <v>2007</v>
      </c>
      <c r="B43" s="5" t="s">
        <v>2571</v>
      </c>
    </row>
    <row r="44" spans="1:2">
      <c r="A44" t="s">
        <v>2008</v>
      </c>
      <c r="B44" s="5" t="s">
        <v>2572</v>
      </c>
    </row>
    <row r="45" spans="1:2">
      <c r="A45" t="s">
        <v>2009</v>
      </c>
      <c r="B45" s="5" t="s">
        <v>2570</v>
      </c>
    </row>
    <row r="46" spans="1:2">
      <c r="A46" t="s">
        <v>2010</v>
      </c>
      <c r="B46" s="5" t="s">
        <v>2573</v>
      </c>
    </row>
    <row r="47" spans="1:2">
      <c r="A47" t="s">
        <v>2011</v>
      </c>
      <c r="B47" s="5" t="s">
        <v>2574</v>
      </c>
    </row>
    <row r="48" spans="1:2">
      <c r="A48" t="s">
        <v>2012</v>
      </c>
      <c r="B48" s="5" t="s">
        <v>2575</v>
      </c>
    </row>
    <row r="49" spans="1:2">
      <c r="A49" t="s">
        <v>2013</v>
      </c>
      <c r="B49" s="5" t="s">
        <v>2575</v>
      </c>
    </row>
    <row r="50" spans="1:2">
      <c r="A50" t="s">
        <v>2016</v>
      </c>
      <c r="B50" s="5" t="s">
        <v>2576</v>
      </c>
    </row>
    <row r="51" spans="1:2">
      <c r="A51" t="s">
        <v>2017</v>
      </c>
      <c r="B51" s="5" t="s">
        <v>2577</v>
      </c>
    </row>
    <row r="52" spans="1:2">
      <c r="A52" t="s">
        <v>2018</v>
      </c>
      <c r="B52" s="5" t="s">
        <v>2578</v>
      </c>
    </row>
    <row r="53" spans="1:2">
      <c r="A53" t="s">
        <v>2019</v>
      </c>
      <c r="B53" s="5" t="s">
        <v>2579</v>
      </c>
    </row>
    <row r="54" spans="1:2">
      <c r="A54" t="s">
        <v>2020</v>
      </c>
      <c r="B54" s="5" t="s">
        <v>2580</v>
      </c>
    </row>
    <row r="55" spans="1:2">
      <c r="A55" t="s">
        <v>2021</v>
      </c>
      <c r="B55" s="5" t="s">
        <v>2581</v>
      </c>
    </row>
    <row r="56" spans="1:2">
      <c r="A56" t="s">
        <v>2022</v>
      </c>
      <c r="B56" s="5" t="s">
        <v>2582</v>
      </c>
    </row>
    <row r="57" spans="1:2">
      <c r="A57" t="s">
        <v>2023</v>
      </c>
      <c r="B57" s="5" t="s">
        <v>2583</v>
      </c>
    </row>
    <row r="58" spans="1:2">
      <c r="A58" t="s">
        <v>2024</v>
      </c>
      <c r="B58" s="5" t="s">
        <v>2584</v>
      </c>
    </row>
    <row r="59" spans="1:2">
      <c r="A59" t="s">
        <v>2025</v>
      </c>
      <c r="B59" s="5" t="s">
        <v>2585</v>
      </c>
    </row>
    <row r="60" spans="1:2">
      <c r="A60" t="s">
        <v>2026</v>
      </c>
      <c r="B60" s="5" t="s">
        <v>2586</v>
      </c>
    </row>
    <row r="61" spans="1:2">
      <c r="A61" t="s">
        <v>2027</v>
      </c>
      <c r="B61" s="5" t="s">
        <v>2586</v>
      </c>
    </row>
    <row r="62" spans="1:2">
      <c r="A62" t="s">
        <v>2028</v>
      </c>
      <c r="B62" s="5" t="s">
        <v>2587</v>
      </c>
    </row>
    <row r="63" spans="1:2">
      <c r="A63" t="s">
        <v>2029</v>
      </c>
      <c r="B63" s="5" t="s">
        <v>2587</v>
      </c>
    </row>
    <row r="64" spans="1:2">
      <c r="A64" t="s">
        <v>2030</v>
      </c>
      <c r="B64" s="5" t="s">
        <v>2587</v>
      </c>
    </row>
    <row r="65" spans="1:2">
      <c r="A65" t="s">
        <v>2031</v>
      </c>
      <c r="B65" s="5" t="s">
        <v>2588</v>
      </c>
    </row>
    <row r="66" spans="1:2">
      <c r="A66" t="s">
        <v>2032</v>
      </c>
      <c r="B66" s="5" t="s">
        <v>2589</v>
      </c>
    </row>
    <row r="67" spans="1:2">
      <c r="A67" t="s">
        <v>2033</v>
      </c>
      <c r="B67" s="5" t="s">
        <v>2590</v>
      </c>
    </row>
    <row r="68" spans="1:2">
      <c r="A68" t="s">
        <v>2034</v>
      </c>
      <c r="B68" s="5" t="s">
        <v>2590</v>
      </c>
    </row>
    <row r="69" spans="1:2">
      <c r="A69" t="s">
        <v>2035</v>
      </c>
      <c r="B69" s="5" t="s">
        <v>2590</v>
      </c>
    </row>
    <row r="70" spans="1:2">
      <c r="A70" t="s">
        <v>2036</v>
      </c>
      <c r="B70" s="5" t="s">
        <v>2591</v>
      </c>
    </row>
    <row r="71" spans="1:2">
      <c r="A71" t="s">
        <v>2037</v>
      </c>
      <c r="B71" s="5" t="s">
        <v>2592</v>
      </c>
    </row>
    <row r="72" spans="1:2">
      <c r="A72" t="s">
        <v>2038</v>
      </c>
      <c r="B72" s="5" t="s">
        <v>2593</v>
      </c>
    </row>
    <row r="73" spans="1:2">
      <c r="A73" t="s">
        <v>2039</v>
      </c>
      <c r="B73" s="5" t="s">
        <v>2594</v>
      </c>
    </row>
    <row r="74" spans="1:2">
      <c r="A74" t="s">
        <v>2040</v>
      </c>
      <c r="B74" s="5" t="s">
        <v>2595</v>
      </c>
    </row>
    <row r="75" spans="1:2">
      <c r="A75" t="s">
        <v>2041</v>
      </c>
      <c r="B75" s="5" t="s">
        <v>2596</v>
      </c>
    </row>
    <row r="76" spans="1:2">
      <c r="A76" t="s">
        <v>2042</v>
      </c>
      <c r="B76" s="5" t="s">
        <v>2597</v>
      </c>
    </row>
    <row r="77" spans="1:2">
      <c r="A77" t="s">
        <v>2043</v>
      </c>
      <c r="B77" s="5" t="s">
        <v>2598</v>
      </c>
    </row>
    <row r="78" spans="1:2">
      <c r="A78" t="s">
        <v>2044</v>
      </c>
      <c r="B78" s="5" t="s">
        <v>2599</v>
      </c>
    </row>
    <row r="79" spans="1:2">
      <c r="A79" t="s">
        <v>2048</v>
      </c>
      <c r="B79" s="5" t="s">
        <v>2600</v>
      </c>
    </row>
    <row r="80" spans="1:2">
      <c r="A80" t="s">
        <v>2049</v>
      </c>
      <c r="B80" s="5" t="s">
        <v>2600</v>
      </c>
    </row>
    <row r="81" spans="1:2">
      <c r="A81" t="s">
        <v>2050</v>
      </c>
      <c r="B81" s="5" t="s">
        <v>2601</v>
      </c>
    </row>
    <row r="82" spans="1:2">
      <c r="A82" t="s">
        <v>2051</v>
      </c>
      <c r="B82" s="5" t="s">
        <v>2602</v>
      </c>
    </row>
    <row r="83" spans="1:2">
      <c r="A83" t="s">
        <v>2052</v>
      </c>
      <c r="B83" s="5" t="s">
        <v>2603</v>
      </c>
    </row>
    <row r="84" spans="1:2">
      <c r="A84" t="s">
        <v>2053</v>
      </c>
      <c r="B84" s="5" t="s">
        <v>2604</v>
      </c>
    </row>
    <row r="85" spans="1:2">
      <c r="A85" t="s">
        <v>2054</v>
      </c>
      <c r="B85" s="5" t="s">
        <v>2605</v>
      </c>
    </row>
    <row r="86" spans="1:2">
      <c r="A86" t="s">
        <v>2055</v>
      </c>
      <c r="B86" s="5" t="s">
        <v>2606</v>
      </c>
    </row>
    <row r="87" spans="1:2">
      <c r="A87" t="s">
        <v>2056</v>
      </c>
      <c r="B87" s="5" t="s">
        <v>2607</v>
      </c>
    </row>
    <row r="88" spans="1:2">
      <c r="A88" t="s">
        <v>2057</v>
      </c>
      <c r="B88" s="5" t="s">
        <v>2608</v>
      </c>
    </row>
    <row r="89" spans="1:2">
      <c r="A89" t="s">
        <v>2058</v>
      </c>
      <c r="B89" s="5" t="s">
        <v>2608</v>
      </c>
    </row>
    <row r="90" spans="1:2">
      <c r="A90" t="s">
        <v>2059</v>
      </c>
      <c r="B90" s="5" t="s">
        <v>2609</v>
      </c>
    </row>
    <row r="91" spans="1:2">
      <c r="A91" t="s">
        <v>2060</v>
      </c>
      <c r="B91" s="5" t="s">
        <v>2610</v>
      </c>
    </row>
    <row r="92" spans="1:2">
      <c r="A92" t="s">
        <v>2061</v>
      </c>
      <c r="B92" s="5" t="s">
        <v>2611</v>
      </c>
    </row>
    <row r="93" spans="1:2">
      <c r="A93" t="s">
        <v>2063</v>
      </c>
      <c r="B93" s="5" t="s">
        <v>2612</v>
      </c>
    </row>
    <row r="94" spans="1:2">
      <c r="A94" t="s">
        <v>2064</v>
      </c>
      <c r="B94" s="5" t="s">
        <v>2613</v>
      </c>
    </row>
    <row r="95" spans="1:2">
      <c r="A95" t="s">
        <v>2065</v>
      </c>
      <c r="B95" s="5" t="s">
        <v>2614</v>
      </c>
    </row>
    <row r="96" spans="1:2">
      <c r="A96" t="s">
        <v>2066</v>
      </c>
      <c r="B96" s="5" t="s">
        <v>2615</v>
      </c>
    </row>
    <row r="97" spans="1:2">
      <c r="A97" t="s">
        <v>2067</v>
      </c>
      <c r="B97" s="5" t="s">
        <v>2616</v>
      </c>
    </row>
    <row r="98" spans="1:2">
      <c r="A98" t="s">
        <v>2068</v>
      </c>
      <c r="B98" s="5" t="s">
        <v>2616</v>
      </c>
    </row>
    <row r="99" spans="1:2">
      <c r="A99" t="s">
        <v>2069</v>
      </c>
      <c r="B99" s="5" t="s">
        <v>2617</v>
      </c>
    </row>
    <row r="100" spans="1:2">
      <c r="A100" t="s">
        <v>2070</v>
      </c>
      <c r="B100" s="5" t="s">
        <v>2618</v>
      </c>
    </row>
    <row r="101" spans="1:2">
      <c r="A101" t="s">
        <v>2071</v>
      </c>
      <c r="B101" s="5" t="s">
        <v>2619</v>
      </c>
    </row>
    <row r="102" spans="1:2">
      <c r="A102" t="s">
        <v>2072</v>
      </c>
      <c r="B102" s="5" t="s">
        <v>2620</v>
      </c>
    </row>
    <row r="103" spans="1:2">
      <c r="A103" t="s">
        <v>2073</v>
      </c>
      <c r="B103" s="5" t="s">
        <v>2621</v>
      </c>
    </row>
    <row r="104" spans="1:2">
      <c r="A104" t="s">
        <v>2074</v>
      </c>
      <c r="B104" s="5" t="s">
        <v>2622</v>
      </c>
    </row>
    <row r="105" spans="1:2">
      <c r="A105" t="s">
        <v>2075</v>
      </c>
      <c r="B105" s="5" t="s">
        <v>2623</v>
      </c>
    </row>
    <row r="106" spans="1:2">
      <c r="A106" t="s">
        <v>2076</v>
      </c>
      <c r="B106" s="5" t="s">
        <v>2624</v>
      </c>
    </row>
    <row r="107" spans="1:2">
      <c r="A107" t="s">
        <v>2077</v>
      </c>
      <c r="B107" s="5" t="s">
        <v>2625</v>
      </c>
    </row>
    <row r="108" spans="1:2">
      <c r="A108" t="s">
        <v>2078</v>
      </c>
      <c r="B108" s="5" t="s">
        <v>2625</v>
      </c>
    </row>
    <row r="109" spans="1:2">
      <c r="A109" t="s">
        <v>2079</v>
      </c>
      <c r="B109" s="5" t="s">
        <v>2622</v>
      </c>
    </row>
    <row r="110" spans="1:2">
      <c r="A110" t="s">
        <v>2080</v>
      </c>
      <c r="B110" s="5" t="s">
        <v>2626</v>
      </c>
    </row>
    <row r="111" spans="1:2">
      <c r="A111" t="s">
        <v>2081</v>
      </c>
      <c r="B111" s="5" t="s">
        <v>2626</v>
      </c>
    </row>
    <row r="112" spans="1:2">
      <c r="A112" t="s">
        <v>2082</v>
      </c>
      <c r="B112" s="5" t="s">
        <v>2626</v>
      </c>
    </row>
    <row r="113" spans="1:2">
      <c r="A113" t="s">
        <v>2083</v>
      </c>
      <c r="B113" s="5" t="s">
        <v>2626</v>
      </c>
    </row>
    <row r="114" spans="1:2">
      <c r="A114" t="s">
        <v>2084</v>
      </c>
      <c r="B114" s="5" t="s">
        <v>2627</v>
      </c>
    </row>
    <row r="115" spans="1:2">
      <c r="A115" t="s">
        <v>2085</v>
      </c>
      <c r="B115" s="5" t="s">
        <v>2628</v>
      </c>
    </row>
    <row r="116" spans="1:2">
      <c r="A116" t="s">
        <v>2086</v>
      </c>
      <c r="B116" s="5" t="s">
        <v>2629</v>
      </c>
    </row>
    <row r="117" spans="1:2">
      <c r="A117" t="s">
        <v>2088</v>
      </c>
      <c r="B117" s="5" t="s">
        <v>2626</v>
      </c>
    </row>
    <row r="118" spans="1:2">
      <c r="A118" t="s">
        <v>2090</v>
      </c>
      <c r="B118" s="5" t="s">
        <v>2630</v>
      </c>
    </row>
    <row r="119" spans="1:2">
      <c r="A119" t="s">
        <v>2091</v>
      </c>
      <c r="B119" s="5" t="s">
        <v>2631</v>
      </c>
    </row>
    <row r="120" spans="1:2">
      <c r="A120" t="s">
        <v>2092</v>
      </c>
      <c r="B120" s="5" t="s">
        <v>2632</v>
      </c>
    </row>
    <row r="121" spans="1:2">
      <c r="A121" t="s">
        <v>2093</v>
      </c>
      <c r="B121" s="5" t="s">
        <v>2632</v>
      </c>
    </row>
    <row r="122" spans="1:2">
      <c r="A122" t="s">
        <v>2094</v>
      </c>
      <c r="B122" s="5" t="s">
        <v>2632</v>
      </c>
    </row>
    <row r="123" spans="1:2">
      <c r="A123" t="s">
        <v>2095</v>
      </c>
      <c r="B123" s="5" t="s">
        <v>2633</v>
      </c>
    </row>
    <row r="124" spans="1:2">
      <c r="A124" t="s">
        <v>2096</v>
      </c>
      <c r="B124" s="5" t="s">
        <v>2634</v>
      </c>
    </row>
    <row r="125" spans="1:2">
      <c r="A125" t="s">
        <v>2097</v>
      </c>
      <c r="B125" s="5" t="s">
        <v>2635</v>
      </c>
    </row>
    <row r="126" spans="1:2">
      <c r="A126" t="s">
        <v>2098</v>
      </c>
      <c r="B126" s="5" t="s">
        <v>2636</v>
      </c>
    </row>
    <row r="127" spans="1:2">
      <c r="A127" t="s">
        <v>2099</v>
      </c>
      <c r="B127" s="5" t="s">
        <v>2637</v>
      </c>
    </row>
    <row r="128" spans="1:2">
      <c r="A128" t="s">
        <v>2100</v>
      </c>
      <c r="B128" s="5" t="s">
        <v>2638</v>
      </c>
    </row>
    <row r="129" spans="1:2">
      <c r="A129" t="s">
        <v>2101</v>
      </c>
      <c r="B129" s="5" t="s">
        <v>2639</v>
      </c>
    </row>
    <row r="130" spans="1:2">
      <c r="A130" t="s">
        <v>2102</v>
      </c>
      <c r="B130" s="5" t="s">
        <v>2640</v>
      </c>
    </row>
    <row r="131" spans="1:2">
      <c r="A131" t="s">
        <v>2103</v>
      </c>
      <c r="B131" s="5" t="s">
        <v>2641</v>
      </c>
    </row>
    <row r="132" spans="1:2">
      <c r="A132" t="s">
        <v>2104</v>
      </c>
      <c r="B132" s="5" t="s">
        <v>2642</v>
      </c>
    </row>
    <row r="133" spans="1:2">
      <c r="A133" t="s">
        <v>2105</v>
      </c>
      <c r="B133" s="5" t="s">
        <v>2642</v>
      </c>
    </row>
    <row r="134" spans="1:2">
      <c r="A134" t="s">
        <v>2106</v>
      </c>
      <c r="B134" s="5" t="s">
        <v>2642</v>
      </c>
    </row>
    <row r="135" spans="1:2">
      <c r="A135" t="s">
        <v>2107</v>
      </c>
      <c r="B135" s="5" t="s">
        <v>2643</v>
      </c>
    </row>
    <row r="136" spans="1:2">
      <c r="A136" t="s">
        <v>2108</v>
      </c>
      <c r="B136" s="5" t="s">
        <v>2644</v>
      </c>
    </row>
    <row r="137" spans="1:2">
      <c r="A137" t="s">
        <v>2109</v>
      </c>
      <c r="B137" s="5" t="s">
        <v>2645</v>
      </c>
    </row>
    <row r="138" spans="1:2">
      <c r="A138" t="s">
        <v>2110</v>
      </c>
      <c r="B138" s="5" t="s">
        <v>2646</v>
      </c>
    </row>
    <row r="139" spans="1:2">
      <c r="A139" t="s">
        <v>2111</v>
      </c>
      <c r="B139" s="5" t="s">
        <v>2642</v>
      </c>
    </row>
    <row r="140" spans="1:2">
      <c r="A140" t="s">
        <v>2112</v>
      </c>
      <c r="B140" s="5" t="s">
        <v>2642</v>
      </c>
    </row>
    <row r="141" spans="1:2">
      <c r="A141" t="s">
        <v>2113</v>
      </c>
      <c r="B141" s="5" t="s">
        <v>2647</v>
      </c>
    </row>
    <row r="142" spans="1:2">
      <c r="A142" t="s">
        <v>2115</v>
      </c>
      <c r="B142" s="5" t="s">
        <v>2647</v>
      </c>
    </row>
    <row r="143" spans="1:2">
      <c r="A143" t="s">
        <v>2116</v>
      </c>
      <c r="B143" s="5" t="s">
        <v>2648</v>
      </c>
    </row>
    <row r="144" spans="1:2">
      <c r="A144" t="s">
        <v>2117</v>
      </c>
      <c r="B144" s="5" t="s">
        <v>2649</v>
      </c>
    </row>
    <row r="145" spans="1:2">
      <c r="A145" t="s">
        <v>2118</v>
      </c>
      <c r="B145" s="5" t="s">
        <v>2650</v>
      </c>
    </row>
    <row r="146" spans="1:2">
      <c r="A146" t="s">
        <v>2119</v>
      </c>
      <c r="B146" s="5" t="s">
        <v>2651</v>
      </c>
    </row>
    <row r="147" spans="1:2">
      <c r="A147" t="s">
        <v>2120</v>
      </c>
      <c r="B147" s="5" t="s">
        <v>2647</v>
      </c>
    </row>
    <row r="148" spans="1:2">
      <c r="A148" t="s">
        <v>2121</v>
      </c>
      <c r="B148" s="5" t="s">
        <v>2652</v>
      </c>
    </row>
    <row r="149" spans="1:2">
      <c r="A149" t="s">
        <v>2122</v>
      </c>
      <c r="B149" s="5" t="s">
        <v>2653</v>
      </c>
    </row>
    <row r="150" spans="1:2">
      <c r="A150" t="s">
        <v>2123</v>
      </c>
      <c r="B150" s="5" t="s">
        <v>2654</v>
      </c>
    </row>
    <row r="151" spans="1:2">
      <c r="A151" t="s">
        <v>2124</v>
      </c>
      <c r="B151" s="5" t="s">
        <v>2655</v>
      </c>
    </row>
    <row r="152" spans="1:2">
      <c r="A152" t="s">
        <v>2125</v>
      </c>
      <c r="B152" s="5" t="s">
        <v>2656</v>
      </c>
    </row>
    <row r="153" spans="1:2">
      <c r="A153" t="s">
        <v>2126</v>
      </c>
      <c r="B153" s="5" t="s">
        <v>2657</v>
      </c>
    </row>
    <row r="154" spans="1:2">
      <c r="A154" t="s">
        <v>2127</v>
      </c>
      <c r="B154" s="5" t="s">
        <v>2654</v>
      </c>
    </row>
    <row r="155" spans="1:2">
      <c r="A155" t="s">
        <v>2128</v>
      </c>
      <c r="B155" s="5" t="s">
        <v>2658</v>
      </c>
    </row>
    <row r="156" spans="1:2">
      <c r="A156" t="s">
        <v>2129</v>
      </c>
      <c r="B156" s="5" t="s">
        <v>2659</v>
      </c>
    </row>
    <row r="157" spans="1:2">
      <c r="A157" t="s">
        <v>2130</v>
      </c>
      <c r="B157" s="5" t="s">
        <v>2658</v>
      </c>
    </row>
    <row r="158" spans="1:2">
      <c r="A158" t="s">
        <v>2131</v>
      </c>
      <c r="B158" s="5" t="s">
        <v>2660</v>
      </c>
    </row>
    <row r="159" spans="1:2">
      <c r="A159" t="s">
        <v>2132</v>
      </c>
      <c r="B159" s="5" t="s">
        <v>2661</v>
      </c>
    </row>
    <row r="160" spans="1:2">
      <c r="A160" t="s">
        <v>2133</v>
      </c>
      <c r="B160" s="5" t="s">
        <v>2662</v>
      </c>
    </row>
    <row r="161" spans="1:2">
      <c r="A161" t="s">
        <v>2134</v>
      </c>
      <c r="B161" s="5" t="s">
        <v>2663</v>
      </c>
    </row>
    <row r="162" spans="1:2">
      <c r="A162" t="s">
        <v>2135</v>
      </c>
      <c r="B162" s="5" t="s">
        <v>2664</v>
      </c>
    </row>
    <row r="163" spans="1:2">
      <c r="A163" t="s">
        <v>2136</v>
      </c>
      <c r="B163" s="5" t="s">
        <v>2665</v>
      </c>
    </row>
    <row r="164" spans="1:2">
      <c r="A164" t="s">
        <v>2137</v>
      </c>
      <c r="B164" s="5" t="s">
        <v>2662</v>
      </c>
    </row>
    <row r="165" spans="1:2">
      <c r="A165" t="s">
        <v>2138</v>
      </c>
      <c r="B165" s="5" t="s">
        <v>2666</v>
      </c>
    </row>
    <row r="166" spans="1:2">
      <c r="A166" t="s">
        <v>2139</v>
      </c>
      <c r="B166" s="5" t="s">
        <v>2667</v>
      </c>
    </row>
    <row r="167" spans="1:2">
      <c r="A167" t="s">
        <v>2140</v>
      </c>
      <c r="B167" s="5" t="s">
        <v>2668</v>
      </c>
    </row>
    <row r="168" spans="1:2">
      <c r="A168" t="s">
        <v>2141</v>
      </c>
      <c r="B168" s="5" t="s">
        <v>2669</v>
      </c>
    </row>
    <row r="169" spans="1:2">
      <c r="A169" t="s">
        <v>2142</v>
      </c>
      <c r="B169" s="5" t="s">
        <v>2670</v>
      </c>
    </row>
    <row r="170" spans="1:2">
      <c r="A170" t="s">
        <v>2143</v>
      </c>
      <c r="B170" s="5" t="s">
        <v>2671</v>
      </c>
    </row>
    <row r="171" spans="1:2">
      <c r="A171" t="s">
        <v>2144</v>
      </c>
      <c r="B171" s="5" t="s">
        <v>2672</v>
      </c>
    </row>
    <row r="172" spans="1:2">
      <c r="A172" t="s">
        <v>2145</v>
      </c>
      <c r="B172" s="5" t="s">
        <v>2673</v>
      </c>
    </row>
    <row r="173" spans="1:2">
      <c r="A173" t="s">
        <v>2146</v>
      </c>
      <c r="B173" s="5" t="s">
        <v>2674</v>
      </c>
    </row>
    <row r="174" spans="1:2">
      <c r="A174" t="s">
        <v>2147</v>
      </c>
      <c r="B174" s="5" t="s">
        <v>2675</v>
      </c>
    </row>
    <row r="175" spans="1:2">
      <c r="A175" t="s">
        <v>2148</v>
      </c>
      <c r="B175" s="5" t="s">
        <v>2675</v>
      </c>
    </row>
    <row r="176" spans="1:2">
      <c r="A176" t="s">
        <v>2149</v>
      </c>
      <c r="B176" s="5" t="s">
        <v>2676</v>
      </c>
    </row>
    <row r="177" spans="1:2">
      <c r="A177" t="s">
        <v>2150</v>
      </c>
      <c r="B177" s="5" t="s">
        <v>2677</v>
      </c>
    </row>
    <row r="178" spans="1:2">
      <c r="A178" t="s">
        <v>2151</v>
      </c>
      <c r="B178" s="5" t="s">
        <v>2678</v>
      </c>
    </row>
    <row r="179" spans="1:2">
      <c r="A179" t="s">
        <v>2152</v>
      </c>
      <c r="B179" s="5" t="s">
        <v>2679</v>
      </c>
    </row>
    <row r="180" spans="1:2">
      <c r="A180" t="s">
        <v>2153</v>
      </c>
      <c r="B180" s="5" t="s">
        <v>2680</v>
      </c>
    </row>
    <row r="181" spans="1:2">
      <c r="A181" t="s">
        <v>2154</v>
      </c>
      <c r="B181" s="5" t="s">
        <v>2680</v>
      </c>
    </row>
    <row r="182" spans="1:2">
      <c r="A182" t="s">
        <v>2155</v>
      </c>
      <c r="B182" s="5" t="s">
        <v>2681</v>
      </c>
    </row>
    <row r="183" spans="1:2">
      <c r="A183" t="s">
        <v>2156</v>
      </c>
      <c r="B183" s="5" t="s">
        <v>2681</v>
      </c>
    </row>
    <row r="184" spans="1:2">
      <c r="A184" t="s">
        <v>2157</v>
      </c>
      <c r="B184" s="5" t="s">
        <v>2681</v>
      </c>
    </row>
    <row r="185" spans="1:2">
      <c r="A185" t="s">
        <v>2158</v>
      </c>
      <c r="B185" s="5" t="s">
        <v>2681</v>
      </c>
    </row>
    <row r="186" spans="1:2">
      <c r="A186" t="s">
        <v>2159</v>
      </c>
      <c r="B186" s="5" t="s">
        <v>2681</v>
      </c>
    </row>
    <row r="187" spans="1:2">
      <c r="A187" t="s">
        <v>2160</v>
      </c>
      <c r="B187" s="5" t="s">
        <v>2682</v>
      </c>
    </row>
    <row r="188" spans="1:2">
      <c r="A188" t="s">
        <v>2161</v>
      </c>
      <c r="B188" s="5" t="s">
        <v>2683</v>
      </c>
    </row>
    <row r="189" spans="1:2">
      <c r="A189" t="s">
        <v>2162</v>
      </c>
      <c r="B189" s="5" t="s">
        <v>2684</v>
      </c>
    </row>
    <row r="190" spans="1:2">
      <c r="A190" t="s">
        <v>2163</v>
      </c>
      <c r="B190" s="5" t="s">
        <v>2685</v>
      </c>
    </row>
    <row r="191" spans="1:2">
      <c r="A191" t="s">
        <v>2164</v>
      </c>
      <c r="B191" s="5" t="s">
        <v>2686</v>
      </c>
    </row>
    <row r="192" spans="1:2">
      <c r="A192" t="s">
        <v>2165</v>
      </c>
      <c r="B192" s="5" t="s">
        <v>2687</v>
      </c>
    </row>
    <row r="193" spans="1:2">
      <c r="A193" t="s">
        <v>2166</v>
      </c>
      <c r="B193" s="5" t="s">
        <v>2687</v>
      </c>
    </row>
    <row r="194" spans="1:2">
      <c r="A194" t="s">
        <v>2167</v>
      </c>
      <c r="B194" s="5" t="s">
        <v>2688</v>
      </c>
    </row>
    <row r="195" spans="1:2">
      <c r="A195" t="s">
        <v>2168</v>
      </c>
      <c r="B195" s="5" t="s">
        <v>2689</v>
      </c>
    </row>
    <row r="196" spans="1:2">
      <c r="A196" t="s">
        <v>2169</v>
      </c>
      <c r="B196" s="5" t="s">
        <v>2690</v>
      </c>
    </row>
    <row r="197" spans="1:2">
      <c r="A197" t="s">
        <v>2170</v>
      </c>
      <c r="B197" s="5" t="s">
        <v>2687</v>
      </c>
    </row>
    <row r="198" spans="1:2">
      <c r="A198" t="s">
        <v>2171</v>
      </c>
      <c r="B198" s="5" t="s">
        <v>2691</v>
      </c>
    </row>
    <row r="199" spans="1:2">
      <c r="A199" t="s">
        <v>2172</v>
      </c>
      <c r="B199" s="5" t="s">
        <v>2692</v>
      </c>
    </row>
    <row r="200" spans="1:2">
      <c r="A200" t="s">
        <v>2173</v>
      </c>
      <c r="B200" s="5" t="s">
        <v>2693</v>
      </c>
    </row>
    <row r="201" spans="1:2">
      <c r="A201" t="s">
        <v>2174</v>
      </c>
      <c r="B201" s="5" t="s">
        <v>2694</v>
      </c>
    </row>
    <row r="202" spans="1:2">
      <c r="A202" t="s">
        <v>2175</v>
      </c>
      <c r="B202" s="5" t="s">
        <v>2695</v>
      </c>
    </row>
    <row r="203" spans="1:2">
      <c r="A203" t="s">
        <v>2176</v>
      </c>
      <c r="B203" s="5" t="s">
        <v>2696</v>
      </c>
    </row>
    <row r="204" spans="1:2">
      <c r="A204" t="s">
        <v>2177</v>
      </c>
      <c r="B204" s="5" t="s">
        <v>2697</v>
      </c>
    </row>
    <row r="205" spans="1:2">
      <c r="A205" t="s">
        <v>2178</v>
      </c>
      <c r="B205" s="5" t="s">
        <v>2697</v>
      </c>
    </row>
    <row r="206" spans="1:2">
      <c r="A206" t="s">
        <v>2179</v>
      </c>
      <c r="B206" s="5" t="s">
        <v>2698</v>
      </c>
    </row>
    <row r="207" spans="1:2">
      <c r="A207" t="s">
        <v>2180</v>
      </c>
      <c r="B207" s="5" t="s">
        <v>2698</v>
      </c>
    </row>
    <row r="208" spans="1:2">
      <c r="A208" t="s">
        <v>2181</v>
      </c>
      <c r="B208" s="5" t="s">
        <v>2699</v>
      </c>
    </row>
    <row r="209" spans="1:2">
      <c r="A209" t="s">
        <v>2182</v>
      </c>
      <c r="B209" s="5" t="s">
        <v>2697</v>
      </c>
    </row>
    <row r="210" spans="1:2">
      <c r="A210" t="s">
        <v>2183</v>
      </c>
      <c r="B210" s="5" t="s">
        <v>2697</v>
      </c>
    </row>
    <row r="211" spans="1:2">
      <c r="A211" t="s">
        <v>2184</v>
      </c>
      <c r="B211" s="5" t="s">
        <v>2700</v>
      </c>
    </row>
    <row r="212" spans="1:2">
      <c r="A212" t="s">
        <v>2185</v>
      </c>
      <c r="B212" s="5" t="s">
        <v>2701</v>
      </c>
    </row>
    <row r="213" spans="1:2">
      <c r="A213" t="s">
        <v>2186</v>
      </c>
      <c r="B213" s="5" t="s">
        <v>2702</v>
      </c>
    </row>
    <row r="214" spans="1:2">
      <c r="A214" t="s">
        <v>2187</v>
      </c>
      <c r="B214" s="5" t="s">
        <v>2703</v>
      </c>
    </row>
    <row r="215" spans="1:2">
      <c r="A215" t="s">
        <v>2188</v>
      </c>
      <c r="B215" s="5" t="s">
        <v>2704</v>
      </c>
    </row>
    <row r="216" spans="1:2">
      <c r="A216" t="s">
        <v>2189</v>
      </c>
      <c r="B216" s="5" t="s">
        <v>2704</v>
      </c>
    </row>
    <row r="217" spans="1:2">
      <c r="A217" t="s">
        <v>2190</v>
      </c>
      <c r="B217" s="5" t="s">
        <v>2704</v>
      </c>
    </row>
    <row r="218" spans="1:2">
      <c r="A218" t="s">
        <v>2191</v>
      </c>
      <c r="B218" s="5" t="s">
        <v>2704</v>
      </c>
    </row>
    <row r="219" spans="1:2">
      <c r="A219" t="s">
        <v>2192</v>
      </c>
      <c r="B219" s="5" t="s">
        <v>2705</v>
      </c>
    </row>
    <row r="220" spans="1:2">
      <c r="A220" t="s">
        <v>2193</v>
      </c>
      <c r="B220" s="5" t="s">
        <v>2706</v>
      </c>
    </row>
    <row r="221" spans="1:2">
      <c r="A221" t="s">
        <v>2194</v>
      </c>
      <c r="B221" s="5" t="s">
        <v>2706</v>
      </c>
    </row>
    <row r="222" spans="1:2">
      <c r="A222" t="s">
        <v>2195</v>
      </c>
      <c r="B222" s="5" t="s">
        <v>2707</v>
      </c>
    </row>
    <row r="223" spans="1:2">
      <c r="A223" t="s">
        <v>2196</v>
      </c>
      <c r="B223" s="5" t="s">
        <v>2708</v>
      </c>
    </row>
    <row r="224" spans="1:2">
      <c r="A224" t="s">
        <v>2197</v>
      </c>
      <c r="B224" s="5" t="s">
        <v>2708</v>
      </c>
    </row>
    <row r="225" spans="1:2">
      <c r="A225" t="s">
        <v>2198</v>
      </c>
      <c r="B225" s="5" t="s">
        <v>2709</v>
      </c>
    </row>
    <row r="226" spans="1:2">
      <c r="A226" t="s">
        <v>2199</v>
      </c>
      <c r="B226" s="5" t="s">
        <v>2710</v>
      </c>
    </row>
    <row r="227" spans="1:2">
      <c r="A227" t="s">
        <v>2200</v>
      </c>
      <c r="B227" s="5" t="s">
        <v>2711</v>
      </c>
    </row>
    <row r="228" spans="1:2">
      <c r="A228" t="s">
        <v>2201</v>
      </c>
      <c r="B228" s="5" t="s">
        <v>2712</v>
      </c>
    </row>
    <row r="229" spans="1:2">
      <c r="A229" t="s">
        <v>2202</v>
      </c>
      <c r="B229" s="5" t="s">
        <v>2713</v>
      </c>
    </row>
    <row r="230" spans="1:2">
      <c r="A230" t="s">
        <v>2203</v>
      </c>
      <c r="B230" s="5" t="s">
        <v>2714</v>
      </c>
    </row>
    <row r="231" spans="1:2">
      <c r="A231" t="s">
        <v>2204</v>
      </c>
      <c r="B231" s="5" t="s">
        <v>2715</v>
      </c>
    </row>
    <row r="232" spans="1:2">
      <c r="A232" t="s">
        <v>2205</v>
      </c>
      <c r="B232" s="5" t="s">
        <v>2716</v>
      </c>
    </row>
    <row r="233" spans="1:2">
      <c r="A233" t="s">
        <v>2206</v>
      </c>
      <c r="B233" s="5" t="s">
        <v>2717</v>
      </c>
    </row>
    <row r="234" spans="1:2">
      <c r="A234" t="s">
        <v>2207</v>
      </c>
      <c r="B234" s="5" t="s">
        <v>2718</v>
      </c>
    </row>
    <row r="235" spans="1:2">
      <c r="A235" t="s">
        <v>2208</v>
      </c>
      <c r="B235" s="5" t="s">
        <v>2719</v>
      </c>
    </row>
    <row r="236" spans="1:2">
      <c r="A236" t="s">
        <v>2209</v>
      </c>
      <c r="B236" s="5" t="s">
        <v>2720</v>
      </c>
    </row>
    <row r="237" spans="1:2">
      <c r="A237" t="s">
        <v>2210</v>
      </c>
      <c r="B237" s="5" t="s">
        <v>2721</v>
      </c>
    </row>
    <row r="238" spans="1:2">
      <c r="A238" t="s">
        <v>2211</v>
      </c>
      <c r="B238" s="5" t="s">
        <v>2721</v>
      </c>
    </row>
    <row r="239" spans="1:2">
      <c r="A239" t="s">
        <v>2212</v>
      </c>
      <c r="B239" s="5" t="s">
        <v>2721</v>
      </c>
    </row>
    <row r="240" spans="1:2">
      <c r="A240" t="s">
        <v>2213</v>
      </c>
      <c r="B240" s="5" t="s">
        <v>2722</v>
      </c>
    </row>
    <row r="241" spans="1:2">
      <c r="A241" t="s">
        <v>2214</v>
      </c>
      <c r="B241" s="5" t="s">
        <v>2723</v>
      </c>
    </row>
    <row r="242" spans="1:2">
      <c r="A242" t="s">
        <v>2215</v>
      </c>
      <c r="B242" s="5" t="s">
        <v>2724</v>
      </c>
    </row>
    <row r="243" spans="1:2">
      <c r="A243" t="s">
        <v>2216</v>
      </c>
      <c r="B243" s="5" t="s">
        <v>2725</v>
      </c>
    </row>
    <row r="244" spans="1:2">
      <c r="A244" t="s">
        <v>2217</v>
      </c>
      <c r="B244" s="5" t="s">
        <v>2726</v>
      </c>
    </row>
    <row r="245" spans="1:2">
      <c r="A245" t="s">
        <v>2218</v>
      </c>
      <c r="B245" s="5" t="s">
        <v>2727</v>
      </c>
    </row>
    <row r="246" spans="1:2">
      <c r="A246" t="s">
        <v>2219</v>
      </c>
      <c r="B246" s="5" t="s">
        <v>2728</v>
      </c>
    </row>
    <row r="247" spans="1:2">
      <c r="A247" t="s">
        <v>2220</v>
      </c>
      <c r="B247" s="5" t="s">
        <v>2729</v>
      </c>
    </row>
    <row r="248" spans="1:2">
      <c r="A248" t="s">
        <v>2221</v>
      </c>
      <c r="B248" s="5" t="s">
        <v>2730</v>
      </c>
    </row>
    <row r="249" spans="1:2">
      <c r="A249" t="s">
        <v>2222</v>
      </c>
      <c r="B249" s="5" t="s">
        <v>2730</v>
      </c>
    </row>
    <row r="250" spans="1:2">
      <c r="A250" t="s">
        <v>2223</v>
      </c>
      <c r="B250" s="5" t="s">
        <v>2731</v>
      </c>
    </row>
    <row r="251" spans="1:2">
      <c r="A251" t="s">
        <v>2224</v>
      </c>
      <c r="B251" s="5" t="s">
        <v>2730</v>
      </c>
    </row>
    <row r="252" spans="1:2">
      <c r="A252" t="s">
        <v>2225</v>
      </c>
      <c r="B252" s="5" t="s">
        <v>2732</v>
      </c>
    </row>
    <row r="253" spans="1:2">
      <c r="A253" t="s">
        <v>2226</v>
      </c>
      <c r="B253" s="5" t="s">
        <v>2733</v>
      </c>
    </row>
    <row r="254" spans="1:2">
      <c r="A254" t="s">
        <v>2227</v>
      </c>
      <c r="B254" s="5" t="s">
        <v>2734</v>
      </c>
    </row>
    <row r="255" spans="1:2">
      <c r="A255" t="s">
        <v>2228</v>
      </c>
      <c r="B255" s="5" t="s">
        <v>2734</v>
      </c>
    </row>
    <row r="256" spans="1:2">
      <c r="A256" t="s">
        <v>2229</v>
      </c>
      <c r="B256" s="5" t="s">
        <v>2730</v>
      </c>
    </row>
    <row r="257" spans="1:2">
      <c r="A257" t="s">
        <v>2230</v>
      </c>
      <c r="B257" s="5" t="s">
        <v>2735</v>
      </c>
    </row>
    <row r="258" spans="1:2">
      <c r="A258" t="s">
        <v>2231</v>
      </c>
      <c r="B258" s="5" t="s">
        <v>2730</v>
      </c>
    </row>
    <row r="259" spans="1:2">
      <c r="A259" t="s">
        <v>2232</v>
      </c>
      <c r="B259" s="5" t="s">
        <v>2736</v>
      </c>
    </row>
    <row r="260" spans="1:2">
      <c r="A260" t="s">
        <v>2234</v>
      </c>
      <c r="B260" s="5" t="s">
        <v>2737</v>
      </c>
    </row>
    <row r="261" spans="1:2">
      <c r="A261" t="s">
        <v>2235</v>
      </c>
      <c r="B261" s="5" t="s">
        <v>2738</v>
      </c>
    </row>
    <row r="262" spans="1:2">
      <c r="A262" t="s">
        <v>2236</v>
      </c>
      <c r="B262" s="5" t="s">
        <v>2739</v>
      </c>
    </row>
    <row r="263" spans="1:2">
      <c r="A263" t="s">
        <v>2237</v>
      </c>
      <c r="B263" s="5" t="s">
        <v>2740</v>
      </c>
    </row>
    <row r="264" spans="1:2">
      <c r="A264" t="s">
        <v>2239</v>
      </c>
      <c r="B264" s="5" t="s">
        <v>2741</v>
      </c>
    </row>
    <row r="265" spans="1:2">
      <c r="A265" t="s">
        <v>2240</v>
      </c>
      <c r="B265" s="5" t="s">
        <v>2742</v>
      </c>
    </row>
    <row r="266" spans="1:2">
      <c r="A266" t="s">
        <v>2241</v>
      </c>
      <c r="B266" s="5" t="s">
        <v>2743</v>
      </c>
    </row>
    <row r="267" spans="1:2">
      <c r="A267" t="s">
        <v>2242</v>
      </c>
      <c r="B267" s="5" t="s">
        <v>2744</v>
      </c>
    </row>
    <row r="268" spans="1:2">
      <c r="A268" t="s">
        <v>2243</v>
      </c>
      <c r="B268" s="5" t="s">
        <v>2744</v>
      </c>
    </row>
    <row r="269" spans="1:2">
      <c r="A269" t="s">
        <v>2244</v>
      </c>
      <c r="B269" s="5" t="s">
        <v>2745</v>
      </c>
    </row>
    <row r="270" spans="1:2">
      <c r="A270" t="s">
        <v>2245</v>
      </c>
      <c r="B270" s="5" t="s">
        <v>2746</v>
      </c>
    </row>
    <row r="271" spans="1:2">
      <c r="A271" t="s">
        <v>2246</v>
      </c>
      <c r="B271" s="5" t="s">
        <v>2747</v>
      </c>
    </row>
    <row r="272" spans="1:2">
      <c r="A272" t="s">
        <v>2247</v>
      </c>
      <c r="B272" s="5" t="s">
        <v>2747</v>
      </c>
    </row>
    <row r="273" spans="1:2">
      <c r="A273" t="s">
        <v>2248</v>
      </c>
      <c r="B273" s="5" t="s">
        <v>2745</v>
      </c>
    </row>
    <row r="274" spans="1:2">
      <c r="A274" t="s">
        <v>2249</v>
      </c>
      <c r="B274" s="5" t="s">
        <v>2748</v>
      </c>
    </row>
    <row r="275" spans="1:2">
      <c r="A275" t="s">
        <v>2250</v>
      </c>
      <c r="B275" s="5" t="s">
        <v>2749</v>
      </c>
    </row>
    <row r="276" spans="1:2">
      <c r="A276" t="s">
        <v>2251</v>
      </c>
      <c r="B276" s="5" t="s">
        <v>2750</v>
      </c>
    </row>
    <row r="277" spans="1:2">
      <c r="A277" t="s">
        <v>2252</v>
      </c>
      <c r="B277" s="5" t="s">
        <v>2751</v>
      </c>
    </row>
    <row r="278" spans="1:2">
      <c r="A278" t="s">
        <v>2253</v>
      </c>
      <c r="B278" s="5" t="s">
        <v>2752</v>
      </c>
    </row>
    <row r="279" spans="1:2">
      <c r="A279" t="s">
        <v>2254</v>
      </c>
      <c r="B279" s="5" t="s">
        <v>2753</v>
      </c>
    </row>
    <row r="280" spans="1:2">
      <c r="A280" t="s">
        <v>2255</v>
      </c>
      <c r="B280" s="5" t="s">
        <v>2754</v>
      </c>
    </row>
    <row r="281" spans="1:2">
      <c r="A281" t="s">
        <v>2256</v>
      </c>
      <c r="B281" s="5" t="s">
        <v>2755</v>
      </c>
    </row>
    <row r="282" spans="1:2">
      <c r="A282" t="s">
        <v>2257</v>
      </c>
      <c r="B282" s="5" t="s">
        <v>2756</v>
      </c>
    </row>
    <row r="283" spans="1:2">
      <c r="A283" t="s">
        <v>2258</v>
      </c>
      <c r="B283" s="5" t="s">
        <v>2757</v>
      </c>
    </row>
    <row r="284" spans="1:2">
      <c r="A284" t="s">
        <v>2259</v>
      </c>
      <c r="B284" s="5" t="s">
        <v>2758</v>
      </c>
    </row>
    <row r="285" spans="1:2">
      <c r="A285" t="s">
        <v>2260</v>
      </c>
      <c r="B285" s="5" t="s">
        <v>2759</v>
      </c>
    </row>
    <row r="286" spans="1:2">
      <c r="A286" t="s">
        <v>2261</v>
      </c>
      <c r="B286" s="5" t="s">
        <v>2760</v>
      </c>
    </row>
    <row r="287" spans="1:2">
      <c r="A287" t="s">
        <v>2262</v>
      </c>
      <c r="B287" s="5" t="s">
        <v>2761</v>
      </c>
    </row>
    <row r="288" spans="1:2">
      <c r="A288" t="s">
        <v>2263</v>
      </c>
      <c r="B288" s="5" t="s">
        <v>2762</v>
      </c>
    </row>
    <row r="289" spans="1:2">
      <c r="A289" t="s">
        <v>2264</v>
      </c>
      <c r="B289" s="5" t="s">
        <v>2763</v>
      </c>
    </row>
    <row r="290" spans="1:2">
      <c r="A290" t="s">
        <v>2265</v>
      </c>
      <c r="B290" s="5" t="s">
        <v>2764</v>
      </c>
    </row>
    <row r="291" spans="1:2">
      <c r="A291" t="s">
        <v>2266</v>
      </c>
      <c r="B291" s="5" t="s">
        <v>2763</v>
      </c>
    </row>
    <row r="292" spans="1:2">
      <c r="A292" t="s">
        <v>2267</v>
      </c>
      <c r="B292" s="5" t="s">
        <v>2763</v>
      </c>
    </row>
    <row r="293" spans="1:2">
      <c r="A293" t="s">
        <v>2268</v>
      </c>
      <c r="B293" s="5" t="s">
        <v>2765</v>
      </c>
    </row>
    <row r="294" spans="1:2">
      <c r="A294" t="s">
        <v>2269</v>
      </c>
      <c r="B294" s="5" t="s">
        <v>2766</v>
      </c>
    </row>
    <row r="295" spans="1:2">
      <c r="A295" t="s">
        <v>2270</v>
      </c>
      <c r="B295" s="5" t="s">
        <v>2766</v>
      </c>
    </row>
    <row r="296" spans="1:2">
      <c r="A296" t="s">
        <v>2271</v>
      </c>
      <c r="B296" s="5" t="s">
        <v>2766</v>
      </c>
    </row>
    <row r="297" spans="1:2">
      <c r="A297" t="s">
        <v>2272</v>
      </c>
      <c r="B297" s="5" t="s">
        <v>2767</v>
      </c>
    </row>
    <row r="298" spans="1:2">
      <c r="A298" t="s">
        <v>2273</v>
      </c>
      <c r="B298" s="5" t="s">
        <v>2768</v>
      </c>
    </row>
    <row r="299" spans="1:2">
      <c r="A299" t="s">
        <v>2274</v>
      </c>
      <c r="B299" s="5" t="s">
        <v>2769</v>
      </c>
    </row>
    <row r="300" spans="1:2">
      <c r="A300" t="s">
        <v>2275</v>
      </c>
      <c r="B300" s="5" t="s">
        <v>2770</v>
      </c>
    </row>
    <row r="301" spans="1:2">
      <c r="A301" t="s">
        <v>2276</v>
      </c>
      <c r="B301" s="5" t="s">
        <v>2770</v>
      </c>
    </row>
    <row r="302" spans="1:2">
      <c r="A302" t="s">
        <v>2277</v>
      </c>
      <c r="B302" s="5" t="s">
        <v>2771</v>
      </c>
    </row>
    <row r="303" spans="1:2">
      <c r="A303" t="s">
        <v>2278</v>
      </c>
      <c r="B303" s="5" t="s">
        <v>2771</v>
      </c>
    </row>
    <row r="304" spans="1:2">
      <c r="A304" t="s">
        <v>2279</v>
      </c>
      <c r="B304" s="5" t="s">
        <v>2771</v>
      </c>
    </row>
    <row r="305" spans="1:2">
      <c r="A305" t="s">
        <v>2280</v>
      </c>
      <c r="B305" s="5" t="s">
        <v>2772</v>
      </c>
    </row>
    <row r="306" spans="1:2">
      <c r="A306" t="s">
        <v>2281</v>
      </c>
      <c r="B306" s="5" t="s">
        <v>2773</v>
      </c>
    </row>
    <row r="307" spans="1:2">
      <c r="A307" t="s">
        <v>2282</v>
      </c>
      <c r="B307" s="5" t="s">
        <v>2773</v>
      </c>
    </row>
    <row r="308" spans="1:2">
      <c r="A308" t="s">
        <v>2283</v>
      </c>
      <c r="B308" s="5" t="s">
        <v>2773</v>
      </c>
    </row>
    <row r="309" spans="1:2">
      <c r="A309" t="s">
        <v>2285</v>
      </c>
      <c r="B309" s="5" t="s">
        <v>2774</v>
      </c>
    </row>
    <row r="310" spans="1:2">
      <c r="A310" t="s">
        <v>2289</v>
      </c>
      <c r="B310" s="5" t="s">
        <v>2775</v>
      </c>
    </row>
    <row r="311" spans="1:2">
      <c r="A311" t="s">
        <v>2290</v>
      </c>
      <c r="B311" s="5" t="s">
        <v>2776</v>
      </c>
    </row>
    <row r="312" spans="1:2">
      <c r="A312" t="s">
        <v>2291</v>
      </c>
      <c r="B312" s="5" t="s">
        <v>2777</v>
      </c>
    </row>
    <row r="313" spans="1:2">
      <c r="A313" t="s">
        <v>2292</v>
      </c>
      <c r="B313" s="5" t="s">
        <v>2778</v>
      </c>
    </row>
    <row r="314" spans="1:2">
      <c r="A314" t="s">
        <v>2293</v>
      </c>
      <c r="B314" s="5" t="s">
        <v>2779</v>
      </c>
    </row>
    <row r="315" spans="1:2">
      <c r="A315" t="s">
        <v>2294</v>
      </c>
      <c r="B315" s="5" t="s">
        <v>2780</v>
      </c>
    </row>
    <row r="316" spans="1:2">
      <c r="A316" t="s">
        <v>2295</v>
      </c>
      <c r="B316" s="5" t="s">
        <v>2780</v>
      </c>
    </row>
    <row r="317" spans="1:2">
      <c r="A317" t="s">
        <v>2300</v>
      </c>
      <c r="B317" s="5" t="s">
        <v>2781</v>
      </c>
    </row>
    <row r="318" spans="1:2">
      <c r="A318" t="s">
        <v>2301</v>
      </c>
      <c r="B318" s="5" t="s">
        <v>2782</v>
      </c>
    </row>
    <row r="319" spans="1:2">
      <c r="A319" t="s">
        <v>2302</v>
      </c>
      <c r="B319" s="5" t="s">
        <v>2783</v>
      </c>
    </row>
    <row r="320" spans="1:2">
      <c r="A320" t="s">
        <v>2303</v>
      </c>
      <c r="B320" s="5" t="s">
        <v>2784</v>
      </c>
    </row>
    <row r="321" spans="1:2">
      <c r="A321" t="s">
        <v>2304</v>
      </c>
      <c r="B321" s="5" t="s">
        <v>2785</v>
      </c>
    </row>
    <row r="322" spans="1:2">
      <c r="A322" t="s">
        <v>2305</v>
      </c>
      <c r="B322" s="5" t="s">
        <v>2786</v>
      </c>
    </row>
    <row r="323" spans="1:2">
      <c r="A323" t="s">
        <v>2306</v>
      </c>
      <c r="B323" s="5" t="s">
        <v>2787</v>
      </c>
    </row>
    <row r="324" spans="1:2">
      <c r="A324" t="s">
        <v>2307</v>
      </c>
      <c r="B324" s="5" t="s">
        <v>2788</v>
      </c>
    </row>
    <row r="325" spans="1:2">
      <c r="A325" t="s">
        <v>2308</v>
      </c>
      <c r="B325" s="5" t="s">
        <v>2789</v>
      </c>
    </row>
    <row r="326" spans="1:2">
      <c r="A326" t="s">
        <v>2309</v>
      </c>
      <c r="B326" s="5" t="s">
        <v>2790</v>
      </c>
    </row>
    <row r="327" spans="1:2">
      <c r="A327" t="s">
        <v>2310</v>
      </c>
      <c r="B327" s="5" t="s">
        <v>2791</v>
      </c>
    </row>
    <row r="328" spans="1:2">
      <c r="A328" t="s">
        <v>2311</v>
      </c>
      <c r="B328" s="5" t="s">
        <v>2792</v>
      </c>
    </row>
    <row r="329" spans="1:2">
      <c r="A329" t="s">
        <v>2312</v>
      </c>
      <c r="B329" s="5" t="s">
        <v>2793</v>
      </c>
    </row>
    <row r="330" spans="1:2">
      <c r="A330" t="s">
        <v>2313</v>
      </c>
      <c r="B330" s="5" t="s">
        <v>2794</v>
      </c>
    </row>
    <row r="331" spans="1:2">
      <c r="A331" t="s">
        <v>2314</v>
      </c>
      <c r="B331" s="5" t="s">
        <v>2795</v>
      </c>
    </row>
    <row r="332" spans="1:2">
      <c r="A332" t="s">
        <v>2315</v>
      </c>
      <c r="B332" s="5" t="s">
        <v>2796</v>
      </c>
    </row>
    <row r="333" spans="1:2">
      <c r="A333" t="s">
        <v>2316</v>
      </c>
      <c r="B333" s="5" t="s">
        <v>2796</v>
      </c>
    </row>
    <row r="334" spans="1:2">
      <c r="A334" t="s">
        <v>2317</v>
      </c>
      <c r="B334" s="5" t="s">
        <v>2797</v>
      </c>
    </row>
    <row r="335" spans="1:2">
      <c r="A335" t="s">
        <v>2318</v>
      </c>
      <c r="B335" s="5" t="s">
        <v>2797</v>
      </c>
    </row>
    <row r="336" spans="1:2">
      <c r="A336" t="s">
        <v>2319</v>
      </c>
      <c r="B336" s="5" t="s">
        <v>2798</v>
      </c>
    </row>
    <row r="337" spans="1:2">
      <c r="A337" t="s">
        <v>2320</v>
      </c>
      <c r="B337" s="5" t="s">
        <v>2797</v>
      </c>
    </row>
    <row r="338" spans="1:2">
      <c r="A338" t="s">
        <v>2321</v>
      </c>
      <c r="B338" s="5" t="s">
        <v>2797</v>
      </c>
    </row>
    <row r="339" spans="1:2">
      <c r="A339" t="s">
        <v>2322</v>
      </c>
      <c r="B339" s="5" t="s">
        <v>2799</v>
      </c>
    </row>
    <row r="340" spans="1:2">
      <c r="A340" t="s">
        <v>2323</v>
      </c>
      <c r="B340" s="5" t="s">
        <v>2800</v>
      </c>
    </row>
    <row r="341" spans="1:2">
      <c r="A341" t="s">
        <v>2324</v>
      </c>
      <c r="B341" s="5" t="s">
        <v>2801</v>
      </c>
    </row>
    <row r="342" spans="1:2">
      <c r="A342" t="s">
        <v>2325</v>
      </c>
      <c r="B342" s="5" t="s">
        <v>2802</v>
      </c>
    </row>
    <row r="343" spans="1:2">
      <c r="A343" t="s">
        <v>2326</v>
      </c>
      <c r="B343" s="5" t="s">
        <v>2803</v>
      </c>
    </row>
    <row r="344" spans="1:2">
      <c r="A344" t="s">
        <v>2327</v>
      </c>
      <c r="B344" s="5" t="s">
        <v>2803</v>
      </c>
    </row>
    <row r="345" spans="1:2">
      <c r="A345" t="s">
        <v>2328</v>
      </c>
      <c r="B345" s="5" t="s">
        <v>2804</v>
      </c>
    </row>
    <row r="346" spans="1:2">
      <c r="A346" t="s">
        <v>2329</v>
      </c>
      <c r="B346" s="5" t="s">
        <v>2805</v>
      </c>
    </row>
    <row r="347" spans="1:2">
      <c r="A347" t="s">
        <v>2330</v>
      </c>
      <c r="B347" s="5" t="s">
        <v>2806</v>
      </c>
    </row>
    <row r="348" spans="1:2">
      <c r="A348" t="s">
        <v>2331</v>
      </c>
      <c r="B348" s="5" t="s">
        <v>2807</v>
      </c>
    </row>
    <row r="349" spans="1:2">
      <c r="A349" t="s">
        <v>2350</v>
      </c>
      <c r="B349" s="5" t="s">
        <v>2808</v>
      </c>
    </row>
    <row r="350" spans="1:2">
      <c r="A350" t="s">
        <v>2352</v>
      </c>
      <c r="B350" s="5" t="s">
        <v>2808</v>
      </c>
    </row>
    <row r="351" spans="1:2">
      <c r="A351" t="s">
        <v>2353</v>
      </c>
      <c r="B351" s="5" t="s">
        <v>2809</v>
      </c>
    </row>
    <row r="352" spans="1:2">
      <c r="A352" t="s">
        <v>2354</v>
      </c>
      <c r="B352" s="5" t="s">
        <v>2810</v>
      </c>
    </row>
    <row r="353" spans="1:2">
      <c r="A353" t="s">
        <v>2355</v>
      </c>
      <c r="B353" s="5" t="s">
        <v>2811</v>
      </c>
    </row>
    <row r="354" spans="1:2">
      <c r="A354" t="s">
        <v>2356</v>
      </c>
      <c r="B354" s="5" t="s">
        <v>2812</v>
      </c>
    </row>
    <row r="355" spans="1:2">
      <c r="A355" t="s">
        <v>2357</v>
      </c>
      <c r="B355" s="5" t="s">
        <v>2812</v>
      </c>
    </row>
    <row r="356" spans="1:2">
      <c r="A356" t="s">
        <v>2358</v>
      </c>
      <c r="B356" s="5" t="s">
        <v>2813</v>
      </c>
    </row>
    <row r="357" spans="1:2">
      <c r="A357" t="s">
        <v>2359</v>
      </c>
      <c r="B357" s="5" t="s">
        <v>2814</v>
      </c>
    </row>
    <row r="358" spans="1:2">
      <c r="A358" t="s">
        <v>2360</v>
      </c>
      <c r="B358" s="5" t="s">
        <v>2815</v>
      </c>
    </row>
    <row r="359" spans="1:2">
      <c r="A359" t="s">
        <v>2361</v>
      </c>
      <c r="B359" s="5" t="s">
        <v>2816</v>
      </c>
    </row>
    <row r="360" spans="1:2">
      <c r="A360" t="s">
        <v>2362</v>
      </c>
      <c r="B360" s="5" t="s">
        <v>2817</v>
      </c>
    </row>
    <row r="361" spans="1:2">
      <c r="A361" t="s">
        <v>2363</v>
      </c>
      <c r="B361" s="5" t="s">
        <v>2818</v>
      </c>
    </row>
    <row r="362" spans="1:2">
      <c r="A362" t="s">
        <v>2364</v>
      </c>
      <c r="B362" s="5" t="s">
        <v>2819</v>
      </c>
    </row>
    <row r="363" spans="1:2">
      <c r="A363" t="s">
        <v>2365</v>
      </c>
      <c r="B363" s="5" t="s">
        <v>2820</v>
      </c>
    </row>
    <row r="364" spans="1:2">
      <c r="A364" t="s">
        <v>2366</v>
      </c>
      <c r="B364" s="5" t="s">
        <v>2821</v>
      </c>
    </row>
    <row r="365" spans="1:2">
      <c r="A365" t="s">
        <v>2367</v>
      </c>
      <c r="B365" s="5" t="s">
        <v>2822</v>
      </c>
    </row>
    <row r="366" spans="1:2">
      <c r="A366" t="s">
        <v>2368</v>
      </c>
      <c r="B366" s="5" t="s">
        <v>2823</v>
      </c>
    </row>
    <row r="367" spans="1:2">
      <c r="A367" t="s">
        <v>2369</v>
      </c>
      <c r="B367" s="5" t="s">
        <v>2824</v>
      </c>
    </row>
    <row r="368" spans="1:2">
      <c r="A368" t="s">
        <v>2370</v>
      </c>
      <c r="B368" s="5" t="s">
        <v>2825</v>
      </c>
    </row>
    <row r="369" spans="1:2">
      <c r="A369" t="s">
        <v>2371</v>
      </c>
      <c r="B369" s="5" t="s">
        <v>2826</v>
      </c>
    </row>
    <row r="370" spans="1:2">
      <c r="A370" t="s">
        <v>2372</v>
      </c>
      <c r="B370" s="5" t="s">
        <v>2826</v>
      </c>
    </row>
    <row r="371" spans="1:2">
      <c r="A371" t="s">
        <v>2373</v>
      </c>
      <c r="B371" s="5" t="s">
        <v>2827</v>
      </c>
    </row>
    <row r="372" spans="1:2">
      <c r="A372" t="s">
        <v>2374</v>
      </c>
      <c r="B372" s="5" t="s">
        <v>2828</v>
      </c>
    </row>
    <row r="373" spans="1:2">
      <c r="A373" t="s">
        <v>2375</v>
      </c>
      <c r="B373" s="5" t="s">
        <v>2829</v>
      </c>
    </row>
    <row r="374" spans="1:2">
      <c r="A374" t="s">
        <v>2376</v>
      </c>
      <c r="B374" s="5" t="s">
        <v>2830</v>
      </c>
    </row>
    <row r="375" spans="1:2">
      <c r="A375" t="s">
        <v>2377</v>
      </c>
      <c r="B375" s="5" t="s">
        <v>2831</v>
      </c>
    </row>
    <row r="376" spans="1:2">
      <c r="A376" t="s">
        <v>2378</v>
      </c>
      <c r="B376" s="5" t="s">
        <v>2832</v>
      </c>
    </row>
    <row r="377" spans="1:2">
      <c r="A377" t="s">
        <v>2379</v>
      </c>
      <c r="B377" s="5" t="s">
        <v>2833</v>
      </c>
    </row>
    <row r="378" spans="1:2">
      <c r="A378" t="s">
        <v>2380</v>
      </c>
      <c r="B378" s="5" t="s">
        <v>2834</v>
      </c>
    </row>
    <row r="379" spans="1:2">
      <c r="A379" t="s">
        <v>2381</v>
      </c>
      <c r="B379" s="5" t="s">
        <v>2835</v>
      </c>
    </row>
    <row r="380" spans="1:2">
      <c r="A380" t="s">
        <v>2382</v>
      </c>
      <c r="B380" s="5" t="s">
        <v>2836</v>
      </c>
    </row>
    <row r="381" spans="1:2">
      <c r="A381" t="s">
        <v>2386</v>
      </c>
      <c r="B381" s="5" t="s">
        <v>2837</v>
      </c>
    </row>
    <row r="382" spans="1:2">
      <c r="A382" t="s">
        <v>2387</v>
      </c>
      <c r="B382" s="5" t="s">
        <v>2837</v>
      </c>
    </row>
    <row r="383" spans="1:2">
      <c r="A383" t="s">
        <v>2388</v>
      </c>
      <c r="B383" s="5" t="s">
        <v>2838</v>
      </c>
    </row>
    <row r="384" spans="1:2">
      <c r="A384" t="s">
        <v>2389</v>
      </c>
      <c r="B384" s="5" t="s">
        <v>2839</v>
      </c>
    </row>
    <row r="385" spans="1:2">
      <c r="A385" t="s">
        <v>2390</v>
      </c>
      <c r="B385" s="5" t="s">
        <v>2840</v>
      </c>
    </row>
    <row r="386" spans="1:2">
      <c r="A386" t="s">
        <v>2391</v>
      </c>
      <c r="B386" s="5" t="s">
        <v>2841</v>
      </c>
    </row>
    <row r="387" spans="1:2">
      <c r="A387" t="s">
        <v>2392</v>
      </c>
      <c r="B387" s="5" t="s">
        <v>2841</v>
      </c>
    </row>
    <row r="388" spans="1:2">
      <c r="A388" t="s">
        <v>2394</v>
      </c>
      <c r="B388" s="5" t="s">
        <v>2842</v>
      </c>
    </row>
    <row r="389" spans="1:2">
      <c r="A389" t="s">
        <v>2395</v>
      </c>
      <c r="B389" s="5" t="s">
        <v>2843</v>
      </c>
    </row>
    <row r="390" spans="1:2">
      <c r="A390" t="s">
        <v>2396</v>
      </c>
      <c r="B390" s="5" t="s">
        <v>2844</v>
      </c>
    </row>
    <row r="391" spans="1:2">
      <c r="A391" t="s">
        <v>2398</v>
      </c>
      <c r="B391" s="5" t="s">
        <v>2845</v>
      </c>
    </row>
    <row r="392" spans="1:2">
      <c r="A392" t="s">
        <v>2399</v>
      </c>
      <c r="B392" s="5" t="s">
        <v>2846</v>
      </c>
    </row>
    <row r="393" spans="1:2">
      <c r="A393" t="s">
        <v>2400</v>
      </c>
      <c r="B393" s="5" t="s">
        <v>2847</v>
      </c>
    </row>
    <row r="394" spans="1:2">
      <c r="A394" t="s">
        <v>2401</v>
      </c>
      <c r="B394" s="5" t="s">
        <v>2848</v>
      </c>
    </row>
    <row r="395" spans="1:2">
      <c r="A395" t="s">
        <v>2402</v>
      </c>
      <c r="B395" s="5" t="s">
        <v>2849</v>
      </c>
    </row>
    <row r="396" spans="1:2">
      <c r="A396" t="s">
        <v>2403</v>
      </c>
      <c r="B396" s="5" t="s">
        <v>2850</v>
      </c>
    </row>
    <row r="397" spans="1:2">
      <c r="A397" t="s">
        <v>2404</v>
      </c>
      <c r="B397" s="5" t="s">
        <v>2851</v>
      </c>
    </row>
    <row r="398" spans="1:2">
      <c r="A398" t="s">
        <v>2405</v>
      </c>
      <c r="B398" s="5" t="s">
        <v>2852</v>
      </c>
    </row>
    <row r="399" spans="1:2">
      <c r="A399" t="s">
        <v>2406</v>
      </c>
      <c r="B399" s="5" t="s">
        <v>2853</v>
      </c>
    </row>
    <row r="400" spans="1:2">
      <c r="A400" t="s">
        <v>2407</v>
      </c>
      <c r="B400" s="5" t="s">
        <v>2854</v>
      </c>
    </row>
    <row r="401" spans="1:2">
      <c r="A401" t="s">
        <v>2408</v>
      </c>
      <c r="B401" s="5" t="s">
        <v>2853</v>
      </c>
    </row>
    <row r="402" spans="1:2">
      <c r="A402" t="s">
        <v>2409</v>
      </c>
      <c r="B402" s="5" t="s">
        <v>2855</v>
      </c>
    </row>
    <row r="403" spans="1:2">
      <c r="A403" t="s">
        <v>2410</v>
      </c>
      <c r="B403" s="5" t="s">
        <v>2855</v>
      </c>
    </row>
    <row r="404" spans="1:2">
      <c r="A404" t="s">
        <v>2411</v>
      </c>
      <c r="B404" s="5" t="s">
        <v>2856</v>
      </c>
    </row>
    <row r="405" spans="1:2">
      <c r="A405" t="s">
        <v>2412</v>
      </c>
      <c r="B405" s="5" t="s">
        <v>2857</v>
      </c>
    </row>
    <row r="406" spans="1:2">
      <c r="A406" t="s">
        <v>2413</v>
      </c>
      <c r="B406" s="5" t="s">
        <v>2858</v>
      </c>
    </row>
    <row r="407" spans="1:2">
      <c r="A407" t="s">
        <v>2414</v>
      </c>
      <c r="B407" s="5" t="s">
        <v>2859</v>
      </c>
    </row>
    <row r="408" spans="1:2">
      <c r="A408" t="s">
        <v>2415</v>
      </c>
      <c r="B408" s="5" t="s">
        <v>2859</v>
      </c>
    </row>
    <row r="409" spans="1:2">
      <c r="A409" t="s">
        <v>2416</v>
      </c>
      <c r="B409" s="5" t="s">
        <v>2860</v>
      </c>
    </row>
    <row r="410" spans="1:2">
      <c r="A410" t="s">
        <v>2418</v>
      </c>
      <c r="B410" s="5" t="s">
        <v>2861</v>
      </c>
    </row>
    <row r="411" spans="1:2">
      <c r="A411" t="s">
        <v>2419</v>
      </c>
      <c r="B411" s="5" t="s">
        <v>2861</v>
      </c>
    </row>
    <row r="412" spans="1:2">
      <c r="A412" t="s">
        <v>2420</v>
      </c>
      <c r="B412" s="5" t="s">
        <v>2861</v>
      </c>
    </row>
    <row r="413" spans="1:2">
      <c r="A413" t="s">
        <v>2421</v>
      </c>
      <c r="B413" s="5" t="s">
        <v>2862</v>
      </c>
    </row>
    <row r="414" spans="1:2">
      <c r="A414" t="s">
        <v>2422</v>
      </c>
      <c r="B414" s="5" t="s">
        <v>2863</v>
      </c>
    </row>
    <row r="415" spans="1:2">
      <c r="A415" t="s">
        <v>2423</v>
      </c>
      <c r="B415" s="5" t="s">
        <v>2864</v>
      </c>
    </row>
    <row r="416" spans="1:2">
      <c r="A416" t="s">
        <v>2424</v>
      </c>
      <c r="B416" s="5" t="s">
        <v>2865</v>
      </c>
    </row>
    <row r="417" spans="1:2">
      <c r="A417" t="s">
        <v>2425</v>
      </c>
      <c r="B417" s="5" t="s">
        <v>2866</v>
      </c>
    </row>
    <row r="418" spans="1:2">
      <c r="A418" t="s">
        <v>2426</v>
      </c>
      <c r="B418" s="5" t="s">
        <v>2867</v>
      </c>
    </row>
    <row r="419" spans="1:2">
      <c r="A419" t="s">
        <v>2427</v>
      </c>
      <c r="B419" s="5" t="s">
        <v>2868</v>
      </c>
    </row>
    <row r="420" spans="1:2">
      <c r="A420" t="s">
        <v>2428</v>
      </c>
      <c r="B420" s="5" t="s">
        <v>2869</v>
      </c>
    </row>
    <row r="421" spans="1:2">
      <c r="A421" t="s">
        <v>2429</v>
      </c>
      <c r="B421" s="5" t="s">
        <v>2869</v>
      </c>
    </row>
    <row r="422" spans="1:2">
      <c r="A422" t="s">
        <v>2430</v>
      </c>
      <c r="B422" s="5" t="s">
        <v>2870</v>
      </c>
    </row>
    <row r="423" spans="1:2">
      <c r="A423" t="s">
        <v>2431</v>
      </c>
      <c r="B423" s="5" t="s">
        <v>2871</v>
      </c>
    </row>
    <row r="424" spans="1:2">
      <c r="A424" t="s">
        <v>2432</v>
      </c>
      <c r="B424" s="5" t="s">
        <v>2872</v>
      </c>
    </row>
    <row r="425" spans="1:2">
      <c r="A425" t="s">
        <v>2433</v>
      </c>
      <c r="B425" s="5" t="s">
        <v>2873</v>
      </c>
    </row>
    <row r="426" spans="1:2">
      <c r="A426" t="s">
        <v>2434</v>
      </c>
      <c r="B426" s="5" t="s">
        <v>2874</v>
      </c>
    </row>
    <row r="427" spans="1:2">
      <c r="A427" t="s">
        <v>2435</v>
      </c>
      <c r="B427" s="5" t="s">
        <v>2875</v>
      </c>
    </row>
    <row r="428" spans="1:2">
      <c r="A428" t="s">
        <v>2436</v>
      </c>
      <c r="B428" s="5" t="s">
        <v>2876</v>
      </c>
    </row>
    <row r="429" spans="1:2">
      <c r="A429" t="s">
        <v>2437</v>
      </c>
      <c r="B429" s="5" t="s">
        <v>2877</v>
      </c>
    </row>
    <row r="430" spans="1:2">
      <c r="A430" t="s">
        <v>2438</v>
      </c>
      <c r="B430" s="5" t="s">
        <v>2878</v>
      </c>
    </row>
    <row r="431" spans="1:2">
      <c r="A431" t="s">
        <v>2439</v>
      </c>
      <c r="B431" s="5" t="s">
        <v>2879</v>
      </c>
    </row>
    <row r="432" spans="1:2">
      <c r="A432" t="s">
        <v>2440</v>
      </c>
      <c r="B432" s="5" t="s">
        <v>2880</v>
      </c>
    </row>
    <row r="433" spans="1:2">
      <c r="A433" t="s">
        <v>2441</v>
      </c>
      <c r="B433" s="5" t="s">
        <v>2881</v>
      </c>
    </row>
    <row r="434" spans="1:2">
      <c r="A434" t="s">
        <v>2442</v>
      </c>
      <c r="B434" s="5" t="s">
        <v>2882</v>
      </c>
    </row>
    <row r="435" spans="1:2">
      <c r="A435" t="s">
        <v>2443</v>
      </c>
      <c r="B435" s="5" t="s">
        <v>2883</v>
      </c>
    </row>
    <row r="436" spans="1:2">
      <c r="A436" t="s">
        <v>2444</v>
      </c>
      <c r="B436" s="5" t="s">
        <v>2884</v>
      </c>
    </row>
    <row r="437" spans="1:2">
      <c r="A437" t="s">
        <v>2445</v>
      </c>
      <c r="B437" s="5" t="s">
        <v>2882</v>
      </c>
    </row>
    <row r="438" spans="1:2">
      <c r="A438" t="s">
        <v>2446</v>
      </c>
      <c r="B438" s="5" t="s">
        <v>2885</v>
      </c>
    </row>
    <row r="439" spans="1:2">
      <c r="A439" t="s">
        <v>2447</v>
      </c>
      <c r="B439" s="5" t="s">
        <v>2886</v>
      </c>
    </row>
    <row r="440" spans="1:2">
      <c r="A440" t="s">
        <v>2448</v>
      </c>
      <c r="B440" s="5" t="s">
        <v>2887</v>
      </c>
    </row>
    <row r="441" spans="1:2">
      <c r="A441" t="s">
        <v>2449</v>
      </c>
      <c r="B441" s="5" t="s">
        <v>2887</v>
      </c>
    </row>
    <row r="442" spans="1:2">
      <c r="A442" t="s">
        <v>2450</v>
      </c>
      <c r="B442" s="5" t="s">
        <v>2888</v>
      </c>
    </row>
    <row r="443" spans="1:2">
      <c r="A443" t="s">
        <v>2451</v>
      </c>
      <c r="B443" s="5" t="s">
        <v>2889</v>
      </c>
    </row>
    <row r="444" spans="1:2">
      <c r="A444" t="s">
        <v>2452</v>
      </c>
      <c r="B444" s="5" t="s">
        <v>2890</v>
      </c>
    </row>
    <row r="445" spans="1:2">
      <c r="A445" t="s">
        <v>2453</v>
      </c>
      <c r="B445" s="5" t="s">
        <v>2891</v>
      </c>
    </row>
    <row r="446" spans="1:2">
      <c r="A446" t="s">
        <v>2454</v>
      </c>
      <c r="B446" s="5" t="s">
        <v>2891</v>
      </c>
    </row>
    <row r="447" spans="1:2">
      <c r="A447" t="s">
        <v>2455</v>
      </c>
      <c r="B447" s="5" t="s">
        <v>2892</v>
      </c>
    </row>
    <row r="448" spans="1:2">
      <c r="A448" t="s">
        <v>2456</v>
      </c>
      <c r="B448" s="5" t="s">
        <v>2893</v>
      </c>
    </row>
    <row r="449" spans="1:2">
      <c r="A449" t="s">
        <v>2457</v>
      </c>
      <c r="B449" s="5" t="s">
        <v>2894</v>
      </c>
    </row>
    <row r="450" spans="1:2">
      <c r="A450" t="s">
        <v>2458</v>
      </c>
      <c r="B450" s="5" t="s">
        <v>2895</v>
      </c>
    </row>
    <row r="451" spans="1:2">
      <c r="A451" t="s">
        <v>2459</v>
      </c>
      <c r="B451" s="5" t="s">
        <v>2896</v>
      </c>
    </row>
    <row r="452" spans="1:2">
      <c r="A452" t="s">
        <v>2460</v>
      </c>
      <c r="B452" s="5" t="s">
        <v>2897</v>
      </c>
    </row>
    <row r="453" spans="1:2">
      <c r="A453" t="s">
        <v>2461</v>
      </c>
      <c r="B453" s="5" t="s">
        <v>2898</v>
      </c>
    </row>
    <row r="454" spans="1:2">
      <c r="A454" t="s">
        <v>2462</v>
      </c>
      <c r="B454" s="5" t="s">
        <v>2899</v>
      </c>
    </row>
    <row r="455" spans="1:2">
      <c r="A455" t="s">
        <v>2463</v>
      </c>
      <c r="B455" s="5" t="s">
        <v>2900</v>
      </c>
    </row>
    <row r="456" spans="1:2">
      <c r="A456" t="s">
        <v>2464</v>
      </c>
      <c r="B456" s="5" t="s">
        <v>2901</v>
      </c>
    </row>
    <row r="457" spans="1:2">
      <c r="A457" t="s">
        <v>2465</v>
      </c>
      <c r="B457" s="5" t="s">
        <v>2902</v>
      </c>
    </row>
    <row r="458" spans="1:2">
      <c r="A458" t="s">
        <v>2466</v>
      </c>
      <c r="B458" s="5" t="s">
        <v>2903</v>
      </c>
    </row>
    <row r="459" spans="1:2">
      <c r="A459" t="s">
        <v>2468</v>
      </c>
      <c r="B459" s="5" t="s">
        <v>2904</v>
      </c>
    </row>
    <row r="460" spans="1:2">
      <c r="A460" t="s">
        <v>2469</v>
      </c>
      <c r="B460" s="5" t="s">
        <v>2905</v>
      </c>
    </row>
    <row r="461" spans="1:2">
      <c r="A461" t="s">
        <v>2470</v>
      </c>
      <c r="B461" s="5" t="s">
        <v>2906</v>
      </c>
    </row>
    <row r="462" spans="1:2">
      <c r="A462" t="s">
        <v>2471</v>
      </c>
      <c r="B462" s="5" t="s">
        <v>2907</v>
      </c>
    </row>
    <row r="463" spans="1:2">
      <c r="A463" t="s">
        <v>2472</v>
      </c>
      <c r="B463" s="5" t="s">
        <v>2908</v>
      </c>
    </row>
    <row r="464" spans="1:2">
      <c r="A464" t="s">
        <v>2473</v>
      </c>
      <c r="B464" s="5" t="s">
        <v>2909</v>
      </c>
    </row>
    <row r="465" spans="1:2">
      <c r="A465" t="s">
        <v>2474</v>
      </c>
      <c r="B465" s="5" t="s">
        <v>2909</v>
      </c>
    </row>
    <row r="466" spans="1:2">
      <c r="A466" t="s">
        <v>2475</v>
      </c>
      <c r="B466" s="5" t="s">
        <v>2910</v>
      </c>
    </row>
    <row r="467" spans="1:2">
      <c r="A467" t="s">
        <v>2476</v>
      </c>
      <c r="B467" s="5" t="s">
        <v>2911</v>
      </c>
    </row>
    <row r="468" spans="1:2">
      <c r="A468" t="s">
        <v>2477</v>
      </c>
      <c r="B468" s="5" t="s">
        <v>2912</v>
      </c>
    </row>
    <row r="469" spans="1:2">
      <c r="A469" t="s">
        <v>2478</v>
      </c>
      <c r="B469" s="5" t="s">
        <v>2913</v>
      </c>
    </row>
    <row r="470" spans="1:2">
      <c r="A470" t="s">
        <v>2479</v>
      </c>
      <c r="B470" s="5" t="s">
        <v>2914</v>
      </c>
    </row>
    <row r="471" spans="1:2">
      <c r="A471" t="s">
        <v>2480</v>
      </c>
      <c r="B471" s="5" t="s">
        <v>2915</v>
      </c>
    </row>
    <row r="472" spans="1:2">
      <c r="A472" t="s">
        <v>2481</v>
      </c>
      <c r="B472" s="5" t="s">
        <v>2916</v>
      </c>
    </row>
    <row r="473" spans="1:2">
      <c r="A473" t="s">
        <v>2482</v>
      </c>
      <c r="B473" s="5" t="s">
        <v>2917</v>
      </c>
    </row>
    <row r="474" spans="1:2">
      <c r="A474" t="s">
        <v>2484</v>
      </c>
      <c r="B474" s="5" t="s">
        <v>2918</v>
      </c>
    </row>
    <row r="475" spans="1:2">
      <c r="A475" t="s">
        <v>2485</v>
      </c>
      <c r="B475" s="5" t="s">
        <v>2912</v>
      </c>
    </row>
    <row r="476" spans="1:2">
      <c r="A476" t="s">
        <v>2505</v>
      </c>
      <c r="B476" s="5" t="s">
        <v>2919</v>
      </c>
    </row>
    <row r="477" spans="1:2">
      <c r="A477" t="s">
        <v>2506</v>
      </c>
      <c r="B477" s="5" t="s">
        <v>2919</v>
      </c>
    </row>
    <row r="478" spans="1:2">
      <c r="A478" t="s">
        <v>2507</v>
      </c>
      <c r="B478" s="5" t="s">
        <v>2920</v>
      </c>
    </row>
    <row r="479" spans="1:2">
      <c r="A479" t="s">
        <v>2508</v>
      </c>
      <c r="B479" s="5" t="s">
        <v>2921</v>
      </c>
    </row>
    <row r="480" spans="1:2">
      <c r="A480" t="s">
        <v>2486</v>
      </c>
      <c r="B480" s="5" t="s">
        <v>2922</v>
      </c>
    </row>
    <row r="481" spans="1:2">
      <c r="A481" t="s">
        <v>2487</v>
      </c>
      <c r="B481" s="5" t="s">
        <v>2923</v>
      </c>
    </row>
    <row r="482" spans="1:2">
      <c r="A482" t="s">
        <v>2488</v>
      </c>
      <c r="B482" s="5" t="s">
        <v>2924</v>
      </c>
    </row>
    <row r="483" spans="1:2">
      <c r="A483" t="s">
        <v>2489</v>
      </c>
      <c r="B483" s="5" t="s">
        <v>2925</v>
      </c>
    </row>
    <row r="484" spans="1:2">
      <c r="A484" t="s">
        <v>2490</v>
      </c>
      <c r="B484" s="5" t="s">
        <v>2926</v>
      </c>
    </row>
    <row r="485" spans="1:2">
      <c r="A485" t="s">
        <v>2491</v>
      </c>
      <c r="B485" s="5" t="s">
        <v>2927</v>
      </c>
    </row>
    <row r="486" spans="1:2">
      <c r="A486" t="s">
        <v>2492</v>
      </c>
      <c r="B486" s="5" t="s">
        <v>2928</v>
      </c>
    </row>
    <row r="487" spans="1:2">
      <c r="A487" t="s">
        <v>2493</v>
      </c>
      <c r="B487" s="5" t="s">
        <v>2929</v>
      </c>
    </row>
    <row r="488" spans="1:2">
      <c r="A488" t="s">
        <v>2494</v>
      </c>
      <c r="B488" s="5" t="s">
        <v>2930</v>
      </c>
    </row>
    <row r="489" spans="1:2">
      <c r="A489" t="s">
        <v>2495</v>
      </c>
      <c r="B489" s="5" t="s">
        <v>2931</v>
      </c>
    </row>
    <row r="490" spans="1:2">
      <c r="A490" t="s">
        <v>2496</v>
      </c>
      <c r="B490" s="5" t="s">
        <v>2891</v>
      </c>
    </row>
    <row r="491" spans="1:2">
      <c r="A491" t="s">
        <v>2497</v>
      </c>
      <c r="B491" s="5" t="s">
        <v>2932</v>
      </c>
    </row>
    <row r="492" spans="1:2">
      <c r="A492" t="s">
        <v>2498</v>
      </c>
      <c r="B492" s="5" t="s">
        <v>2933</v>
      </c>
    </row>
    <row r="493" spans="1:2">
      <c r="A493" t="s">
        <v>2499</v>
      </c>
      <c r="B493" s="5" t="s">
        <v>2934</v>
      </c>
    </row>
    <row r="494" spans="1:2">
      <c r="A494" t="s">
        <v>2500</v>
      </c>
      <c r="B494" s="5" t="s">
        <v>2935</v>
      </c>
    </row>
    <row r="495" spans="1:2">
      <c r="A495" t="s">
        <v>2501</v>
      </c>
      <c r="B495" s="5" t="s">
        <v>2891</v>
      </c>
    </row>
    <row r="496" spans="1:2">
      <c r="A496" t="s">
        <v>2502</v>
      </c>
      <c r="B496" s="5" t="s">
        <v>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Sheet2</vt:lpstr>
      <vt:lpstr>Sheet3</vt:lpstr>
      <vt:lpstr>Sheet4</vt:lpstr>
      <vt:lpstr>parite</vt:lpstr>
      <vt:lpstr>Sheet1</vt:lpstr>
      <vt:lpstr>Sheet5</vt:lpstr>
      <vt:lpstr>Sheet6</vt:lpstr>
      <vt:lpstr>Sheet7</vt:lpstr>
      <vt:lpstr>fPS</vt:lpstr>
      <vt:lpstr>fUMP</vt:lpstr>
      <vt:lpstr>mPS</vt:lpstr>
      <vt:lpstr>mUMP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2012-05-21T11:59:11Z</dcterms:created>
  <dcterms:modified xsi:type="dcterms:W3CDTF">2012-06-10T16:54:27Z</dcterms:modified>
</cp:coreProperties>
</file>